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模板\"/>
    </mc:Choice>
  </mc:AlternateContent>
  <xr:revisionPtr revIDLastSave="0" documentId="8_{FF172B30-FF6E-45B1-8525-DCCAB14B57D1}" xr6:coauthVersionLast="47" xr6:coauthVersionMax="47" xr10:uidLastSave="{00000000-0000-0000-0000-000000000000}"/>
  <bookViews>
    <workbookView xWindow="21480" yWindow="-120" windowWidth="25440" windowHeight="15540" tabRatio="777" xr2:uid="{00000000-000D-0000-FFFF-FFFF00000000}"/>
  </bookViews>
  <sheets>
    <sheet name="首頁" sheetId="7" r:id="rId1"/>
    <sheet name="員工資訊表" sheetId="1" r:id="rId2"/>
    <sheet name="人員結構分析表" sheetId="3" r:id="rId3"/>
    <sheet name="續簽合同提醒" sheetId="4" r:id="rId4"/>
    <sheet name="員工生日提醒" sheetId="5" r:id="rId5"/>
    <sheet name="員工查詢" sheetId="6" r:id="rId6"/>
    <sheet name="基礎資訊表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54" i="1" l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E3" i="1"/>
  <c r="D16" i="6"/>
  <c r="G15" i="6"/>
  <c r="D15" i="6"/>
  <c r="E13" i="6"/>
  <c r="E12" i="6"/>
  <c r="H11" i="6"/>
  <c r="H10" i="6"/>
  <c r="F10" i="6"/>
  <c r="D10" i="6"/>
  <c r="H9" i="6"/>
  <c r="F9" i="6"/>
  <c r="D9" i="6"/>
  <c r="F8" i="6"/>
  <c r="D7" i="6"/>
  <c r="D6" i="6"/>
  <c r="H5" i="6"/>
  <c r="F5" i="6"/>
  <c r="D5" i="6"/>
  <c r="D4" i="6"/>
  <c r="I24" i="3"/>
  <c r="J24" i="3" s="1"/>
  <c r="E24" i="3"/>
  <c r="F24" i="3" s="1"/>
  <c r="A24" i="3"/>
  <c r="B24" i="3" s="1"/>
  <c r="I23" i="3"/>
  <c r="J23" i="3" s="1"/>
  <c r="E23" i="3"/>
  <c r="F23" i="3" s="1"/>
  <c r="A23" i="3"/>
  <c r="B23" i="3" s="1"/>
  <c r="I22" i="3"/>
  <c r="J22" i="3" s="1"/>
  <c r="F22" i="3"/>
  <c r="A22" i="3"/>
  <c r="B22" i="3" s="1"/>
  <c r="I21" i="3"/>
  <c r="J21" i="3" s="1"/>
  <c r="E21" i="3"/>
  <c r="F21" i="3" s="1"/>
  <c r="A21" i="3"/>
  <c r="B21" i="3" s="1"/>
  <c r="I20" i="3"/>
  <c r="J20" i="3" s="1"/>
  <c r="F20" i="3"/>
  <c r="B20" i="3"/>
  <c r="J19" i="3"/>
  <c r="E19" i="3"/>
  <c r="F19" i="3" s="1"/>
  <c r="B19" i="3"/>
  <c r="J18" i="3"/>
  <c r="F18" i="3"/>
  <c r="B18" i="3"/>
  <c r="J17" i="3"/>
  <c r="E17" i="3"/>
  <c r="F17" i="3" s="1"/>
  <c r="B17" i="3"/>
  <c r="I13" i="3"/>
  <c r="J13" i="3" s="1"/>
  <c r="F13" i="3"/>
  <c r="E13" i="3"/>
  <c r="I12" i="3"/>
  <c r="J12" i="3" s="1"/>
  <c r="F12" i="3"/>
  <c r="E12" i="3"/>
  <c r="I11" i="3"/>
  <c r="J11" i="3" s="1"/>
  <c r="F11" i="3"/>
  <c r="E11" i="3"/>
  <c r="E10" i="3"/>
  <c r="F10" i="3" s="1"/>
  <c r="F9" i="3"/>
  <c r="E9" i="3"/>
  <c r="J8" i="3"/>
  <c r="E8" i="3"/>
  <c r="F8" i="3" s="1"/>
  <c r="J7" i="3"/>
  <c r="F7" i="3"/>
  <c r="J6" i="3"/>
  <c r="F6" i="3"/>
  <c r="J5" i="3"/>
  <c r="F5" i="3"/>
  <c r="A5" i="3"/>
  <c r="J4" i="3"/>
  <c r="F4" i="3"/>
  <c r="E4" i="3"/>
  <c r="A4" i="3"/>
  <c r="Q2008" i="1"/>
  <c r="P2008" i="1"/>
  <c r="N2008" i="1"/>
  <c r="J2008" i="1"/>
  <c r="I2008" i="1"/>
  <c r="E2008" i="1"/>
  <c r="C2008" i="1"/>
  <c r="Q2007" i="1"/>
  <c r="P2007" i="1"/>
  <c r="N2007" i="1"/>
  <c r="J2007" i="1"/>
  <c r="I2007" i="1"/>
  <c r="E2007" i="1"/>
  <c r="C2007" i="1"/>
  <c r="Q2006" i="1"/>
  <c r="P2006" i="1"/>
  <c r="N2006" i="1"/>
  <c r="J2006" i="1"/>
  <c r="I2006" i="1"/>
  <c r="E2006" i="1"/>
  <c r="C2006" i="1"/>
  <c r="Q2005" i="1"/>
  <c r="P2005" i="1"/>
  <c r="N2005" i="1"/>
  <c r="J2005" i="1"/>
  <c r="I2005" i="1"/>
  <c r="E2005" i="1"/>
  <c r="C2005" i="1"/>
  <c r="Q2004" i="1"/>
  <c r="P2004" i="1"/>
  <c r="N2004" i="1"/>
  <c r="J2004" i="1"/>
  <c r="I2004" i="1"/>
  <c r="E2004" i="1"/>
  <c r="C2004" i="1"/>
  <c r="Q2003" i="1"/>
  <c r="P2003" i="1"/>
  <c r="N2003" i="1"/>
  <c r="J2003" i="1"/>
  <c r="I2003" i="1"/>
  <c r="E2003" i="1"/>
  <c r="C2003" i="1"/>
  <c r="Q2002" i="1"/>
  <c r="P2002" i="1"/>
  <c r="N2002" i="1"/>
  <c r="J2002" i="1"/>
  <c r="I2002" i="1"/>
  <c r="E2002" i="1"/>
  <c r="C2002" i="1"/>
  <c r="Q2001" i="1"/>
  <c r="P2001" i="1"/>
  <c r="N2001" i="1"/>
  <c r="J2001" i="1"/>
  <c r="I2001" i="1"/>
  <c r="E2001" i="1"/>
  <c r="C2001" i="1"/>
  <c r="Q2000" i="1"/>
  <c r="P2000" i="1"/>
  <c r="N2000" i="1"/>
  <c r="J2000" i="1"/>
  <c r="I2000" i="1"/>
  <c r="E2000" i="1"/>
  <c r="C2000" i="1"/>
  <c r="Q1999" i="1"/>
  <c r="P1999" i="1"/>
  <c r="N1999" i="1"/>
  <c r="J1999" i="1"/>
  <c r="I1999" i="1"/>
  <c r="E1999" i="1"/>
  <c r="C1999" i="1"/>
  <c r="Q1998" i="1"/>
  <c r="P1998" i="1"/>
  <c r="N1998" i="1"/>
  <c r="J1998" i="1"/>
  <c r="I1998" i="1"/>
  <c r="E1998" i="1"/>
  <c r="C1998" i="1"/>
  <c r="Q1997" i="1"/>
  <c r="P1997" i="1"/>
  <c r="N1997" i="1"/>
  <c r="J1997" i="1"/>
  <c r="I1997" i="1"/>
  <c r="E1997" i="1"/>
  <c r="C1997" i="1"/>
  <c r="Q1996" i="1"/>
  <c r="P1996" i="1"/>
  <c r="N1996" i="1"/>
  <c r="J1996" i="1"/>
  <c r="I1996" i="1"/>
  <c r="E1996" i="1"/>
  <c r="C1996" i="1"/>
  <c r="Q1995" i="1"/>
  <c r="P1995" i="1"/>
  <c r="N1995" i="1"/>
  <c r="J1995" i="1"/>
  <c r="I1995" i="1"/>
  <c r="E1995" i="1"/>
  <c r="C1995" i="1"/>
  <c r="Q1994" i="1"/>
  <c r="P1994" i="1"/>
  <c r="N1994" i="1"/>
  <c r="J1994" i="1"/>
  <c r="I1994" i="1"/>
  <c r="E1994" i="1"/>
  <c r="C1994" i="1"/>
  <c r="Q1993" i="1"/>
  <c r="P1993" i="1"/>
  <c r="N1993" i="1"/>
  <c r="J1993" i="1"/>
  <c r="I1993" i="1"/>
  <c r="E1993" i="1"/>
  <c r="C1993" i="1"/>
  <c r="Q1992" i="1"/>
  <c r="P1992" i="1"/>
  <c r="N1992" i="1"/>
  <c r="J1992" i="1"/>
  <c r="I1992" i="1"/>
  <c r="E1992" i="1"/>
  <c r="C1992" i="1"/>
  <c r="Q1991" i="1"/>
  <c r="P1991" i="1"/>
  <c r="N1991" i="1"/>
  <c r="J1991" i="1"/>
  <c r="I1991" i="1"/>
  <c r="E1991" i="1"/>
  <c r="C1991" i="1"/>
  <c r="Q1990" i="1"/>
  <c r="P1990" i="1"/>
  <c r="N1990" i="1"/>
  <c r="J1990" i="1"/>
  <c r="I1990" i="1"/>
  <c r="E1990" i="1"/>
  <c r="C1990" i="1"/>
  <c r="Q1989" i="1"/>
  <c r="P1989" i="1"/>
  <c r="N1989" i="1"/>
  <c r="J1989" i="1"/>
  <c r="I1989" i="1"/>
  <c r="E1989" i="1"/>
  <c r="C1989" i="1"/>
  <c r="Q1988" i="1"/>
  <c r="P1988" i="1"/>
  <c r="N1988" i="1"/>
  <c r="J1988" i="1"/>
  <c r="I1988" i="1"/>
  <c r="E1988" i="1"/>
  <c r="C1988" i="1"/>
  <c r="Q1987" i="1"/>
  <c r="P1987" i="1"/>
  <c r="N1987" i="1"/>
  <c r="J1987" i="1"/>
  <c r="I1987" i="1"/>
  <c r="E1987" i="1"/>
  <c r="C1987" i="1"/>
  <c r="Q1986" i="1"/>
  <c r="P1986" i="1"/>
  <c r="N1986" i="1"/>
  <c r="J1986" i="1"/>
  <c r="I1986" i="1"/>
  <c r="E1986" i="1"/>
  <c r="C1986" i="1"/>
  <c r="Q1985" i="1"/>
  <c r="P1985" i="1"/>
  <c r="N1985" i="1"/>
  <c r="J1985" i="1"/>
  <c r="I1985" i="1"/>
  <c r="E1985" i="1"/>
  <c r="C1985" i="1"/>
  <c r="Q1984" i="1"/>
  <c r="P1984" i="1"/>
  <c r="N1984" i="1"/>
  <c r="J1984" i="1"/>
  <c r="I1984" i="1"/>
  <c r="E1984" i="1"/>
  <c r="C1984" i="1"/>
  <c r="Q1983" i="1"/>
  <c r="P1983" i="1"/>
  <c r="N1983" i="1"/>
  <c r="J1983" i="1"/>
  <c r="I1983" i="1"/>
  <c r="E1983" i="1"/>
  <c r="C1983" i="1"/>
  <c r="Q1982" i="1"/>
  <c r="P1982" i="1"/>
  <c r="N1982" i="1"/>
  <c r="J1982" i="1"/>
  <c r="I1982" i="1"/>
  <c r="E1982" i="1"/>
  <c r="C1982" i="1"/>
  <c r="Q1981" i="1"/>
  <c r="P1981" i="1"/>
  <c r="N1981" i="1"/>
  <c r="J1981" i="1"/>
  <c r="I1981" i="1"/>
  <c r="E1981" i="1"/>
  <c r="C1981" i="1"/>
  <c r="Q1980" i="1"/>
  <c r="P1980" i="1"/>
  <c r="N1980" i="1"/>
  <c r="J1980" i="1"/>
  <c r="I1980" i="1"/>
  <c r="E1980" i="1"/>
  <c r="C1980" i="1"/>
  <c r="Q1979" i="1"/>
  <c r="P1979" i="1"/>
  <c r="N1979" i="1"/>
  <c r="J1979" i="1"/>
  <c r="I1979" i="1"/>
  <c r="E1979" i="1"/>
  <c r="C1979" i="1"/>
  <c r="Q1978" i="1"/>
  <c r="P1978" i="1"/>
  <c r="N1978" i="1"/>
  <c r="J1978" i="1"/>
  <c r="I1978" i="1"/>
  <c r="E1978" i="1"/>
  <c r="C1978" i="1"/>
  <c r="Q1977" i="1"/>
  <c r="P1977" i="1"/>
  <c r="N1977" i="1"/>
  <c r="J1977" i="1"/>
  <c r="I1977" i="1"/>
  <c r="E1977" i="1"/>
  <c r="C1977" i="1"/>
  <c r="Q1976" i="1"/>
  <c r="P1976" i="1"/>
  <c r="N1976" i="1"/>
  <c r="J1976" i="1"/>
  <c r="I1976" i="1"/>
  <c r="E1976" i="1"/>
  <c r="C1976" i="1"/>
  <c r="Q1975" i="1"/>
  <c r="P1975" i="1"/>
  <c r="N1975" i="1"/>
  <c r="J1975" i="1"/>
  <c r="I1975" i="1"/>
  <c r="E1975" i="1"/>
  <c r="C1975" i="1"/>
  <c r="Q1974" i="1"/>
  <c r="P1974" i="1"/>
  <c r="N1974" i="1"/>
  <c r="J1974" i="1"/>
  <c r="I1974" i="1"/>
  <c r="E1974" i="1"/>
  <c r="C1974" i="1"/>
  <c r="Q1973" i="1"/>
  <c r="P1973" i="1"/>
  <c r="N1973" i="1"/>
  <c r="J1973" i="1"/>
  <c r="I1973" i="1"/>
  <c r="E1973" i="1"/>
  <c r="C1973" i="1"/>
  <c r="Q1972" i="1"/>
  <c r="P1972" i="1"/>
  <c r="N1972" i="1"/>
  <c r="J1972" i="1"/>
  <c r="I1972" i="1"/>
  <c r="E1972" i="1"/>
  <c r="C1972" i="1"/>
  <c r="Q1971" i="1"/>
  <c r="P1971" i="1"/>
  <c r="N1971" i="1"/>
  <c r="J1971" i="1"/>
  <c r="I1971" i="1"/>
  <c r="E1971" i="1"/>
  <c r="C1971" i="1"/>
  <c r="Q1970" i="1"/>
  <c r="P1970" i="1"/>
  <c r="N1970" i="1"/>
  <c r="J1970" i="1"/>
  <c r="I1970" i="1"/>
  <c r="E1970" i="1"/>
  <c r="C1970" i="1"/>
  <c r="Q1969" i="1"/>
  <c r="P1969" i="1"/>
  <c r="N1969" i="1"/>
  <c r="J1969" i="1"/>
  <c r="I1969" i="1"/>
  <c r="E1969" i="1"/>
  <c r="C1969" i="1"/>
  <c r="Q1968" i="1"/>
  <c r="P1968" i="1"/>
  <c r="N1968" i="1"/>
  <c r="J1968" i="1"/>
  <c r="I1968" i="1"/>
  <c r="E1968" i="1"/>
  <c r="C1968" i="1"/>
  <c r="Q1967" i="1"/>
  <c r="P1967" i="1"/>
  <c r="N1967" i="1"/>
  <c r="J1967" i="1"/>
  <c r="I1967" i="1"/>
  <c r="E1967" i="1"/>
  <c r="C1967" i="1"/>
  <c r="Q1966" i="1"/>
  <c r="P1966" i="1"/>
  <c r="N1966" i="1"/>
  <c r="J1966" i="1"/>
  <c r="I1966" i="1"/>
  <c r="E1966" i="1"/>
  <c r="C1966" i="1"/>
  <c r="Q1965" i="1"/>
  <c r="P1965" i="1"/>
  <c r="N1965" i="1"/>
  <c r="J1965" i="1"/>
  <c r="I1965" i="1"/>
  <c r="E1965" i="1"/>
  <c r="C1965" i="1"/>
  <c r="Q1964" i="1"/>
  <c r="P1964" i="1"/>
  <c r="N1964" i="1"/>
  <c r="J1964" i="1"/>
  <c r="I1964" i="1"/>
  <c r="E1964" i="1"/>
  <c r="C1964" i="1"/>
  <c r="Q1963" i="1"/>
  <c r="P1963" i="1"/>
  <c r="N1963" i="1"/>
  <c r="J1963" i="1"/>
  <c r="I1963" i="1"/>
  <c r="E1963" i="1"/>
  <c r="C1963" i="1"/>
  <c r="Q1962" i="1"/>
  <c r="P1962" i="1"/>
  <c r="N1962" i="1"/>
  <c r="J1962" i="1"/>
  <c r="I1962" i="1"/>
  <c r="E1962" i="1"/>
  <c r="C1962" i="1"/>
  <c r="Q1961" i="1"/>
  <c r="P1961" i="1"/>
  <c r="N1961" i="1"/>
  <c r="J1961" i="1"/>
  <c r="I1961" i="1"/>
  <c r="E1961" i="1"/>
  <c r="C1961" i="1"/>
  <c r="Q1960" i="1"/>
  <c r="P1960" i="1"/>
  <c r="N1960" i="1"/>
  <c r="J1960" i="1"/>
  <c r="I1960" i="1"/>
  <c r="E1960" i="1"/>
  <c r="C1960" i="1"/>
  <c r="Q1959" i="1"/>
  <c r="P1959" i="1"/>
  <c r="N1959" i="1"/>
  <c r="J1959" i="1"/>
  <c r="I1959" i="1"/>
  <c r="E1959" i="1"/>
  <c r="C1959" i="1"/>
  <c r="Q1958" i="1"/>
  <c r="P1958" i="1"/>
  <c r="N1958" i="1"/>
  <c r="J1958" i="1"/>
  <c r="I1958" i="1"/>
  <c r="E1958" i="1"/>
  <c r="C1958" i="1"/>
  <c r="Q1957" i="1"/>
  <c r="P1957" i="1"/>
  <c r="N1957" i="1"/>
  <c r="J1957" i="1"/>
  <c r="I1957" i="1"/>
  <c r="E1957" i="1"/>
  <c r="C1957" i="1"/>
  <c r="Q1956" i="1"/>
  <c r="P1956" i="1"/>
  <c r="N1956" i="1"/>
  <c r="J1956" i="1"/>
  <c r="I1956" i="1"/>
  <c r="E1956" i="1"/>
  <c r="C1956" i="1"/>
  <c r="Q1955" i="1"/>
  <c r="P1955" i="1"/>
  <c r="N1955" i="1"/>
  <c r="J1955" i="1"/>
  <c r="I1955" i="1"/>
  <c r="E1955" i="1"/>
  <c r="C1955" i="1"/>
  <c r="Q1954" i="1"/>
  <c r="P1954" i="1"/>
  <c r="N1954" i="1"/>
  <c r="J1954" i="1"/>
  <c r="I1954" i="1"/>
  <c r="E1954" i="1"/>
  <c r="C1954" i="1"/>
  <c r="A1954" i="1"/>
  <c r="Q1953" i="1"/>
  <c r="P1953" i="1"/>
  <c r="N1953" i="1"/>
  <c r="J1953" i="1"/>
  <c r="I1953" i="1"/>
  <c r="E1953" i="1"/>
  <c r="C1953" i="1"/>
  <c r="A1953" i="1"/>
  <c r="Q1952" i="1"/>
  <c r="P1952" i="1"/>
  <c r="A1952" i="1" s="1"/>
  <c r="N1952" i="1"/>
  <c r="J1952" i="1"/>
  <c r="I1952" i="1"/>
  <c r="E1952" i="1"/>
  <c r="C1952" i="1"/>
  <c r="Q1951" i="1"/>
  <c r="P1951" i="1"/>
  <c r="A1951" i="1" s="1"/>
  <c r="N1951" i="1"/>
  <c r="J1951" i="1"/>
  <c r="I1951" i="1"/>
  <c r="E1951" i="1"/>
  <c r="C1951" i="1"/>
  <c r="Q1950" i="1"/>
  <c r="P1950" i="1"/>
  <c r="N1950" i="1"/>
  <c r="J1950" i="1"/>
  <c r="I1950" i="1"/>
  <c r="E1950" i="1"/>
  <c r="C1950" i="1"/>
  <c r="A1950" i="1"/>
  <c r="Q1949" i="1"/>
  <c r="P1949" i="1"/>
  <c r="N1949" i="1"/>
  <c r="J1949" i="1"/>
  <c r="I1949" i="1"/>
  <c r="E1949" i="1"/>
  <c r="C1949" i="1"/>
  <c r="A1949" i="1"/>
  <c r="Q1948" i="1"/>
  <c r="P1948" i="1"/>
  <c r="A1948" i="1" s="1"/>
  <c r="N1948" i="1"/>
  <c r="J1948" i="1"/>
  <c r="I1948" i="1"/>
  <c r="E1948" i="1"/>
  <c r="C1948" i="1"/>
  <c r="Q1947" i="1"/>
  <c r="P1947" i="1"/>
  <c r="N1947" i="1"/>
  <c r="J1947" i="1"/>
  <c r="I1947" i="1"/>
  <c r="E1947" i="1"/>
  <c r="C1947" i="1"/>
  <c r="A1947" i="1"/>
  <c r="Q1946" i="1"/>
  <c r="P1946" i="1"/>
  <c r="N1946" i="1"/>
  <c r="J1946" i="1"/>
  <c r="I1946" i="1"/>
  <c r="E1946" i="1"/>
  <c r="C1946" i="1"/>
  <c r="A1946" i="1"/>
  <c r="Q1945" i="1"/>
  <c r="P1945" i="1"/>
  <c r="N1945" i="1"/>
  <c r="J1945" i="1"/>
  <c r="I1945" i="1"/>
  <c r="E1945" i="1"/>
  <c r="C1945" i="1"/>
  <c r="A1945" i="1"/>
  <c r="Q1944" i="1"/>
  <c r="P1944" i="1"/>
  <c r="A1944" i="1" s="1"/>
  <c r="N1944" i="1"/>
  <c r="J1944" i="1"/>
  <c r="I1944" i="1"/>
  <c r="E1944" i="1"/>
  <c r="C1944" i="1"/>
  <c r="Q1943" i="1"/>
  <c r="P1943" i="1"/>
  <c r="A1943" i="1" s="1"/>
  <c r="N1943" i="1"/>
  <c r="J1943" i="1"/>
  <c r="I1943" i="1"/>
  <c r="E1943" i="1"/>
  <c r="C1943" i="1"/>
  <c r="Q1942" i="1"/>
  <c r="P1942" i="1"/>
  <c r="N1942" i="1"/>
  <c r="J1942" i="1"/>
  <c r="I1942" i="1"/>
  <c r="E1942" i="1"/>
  <c r="C1942" i="1"/>
  <c r="A1942" i="1"/>
  <c r="Q1941" i="1"/>
  <c r="P1941" i="1"/>
  <c r="N1941" i="1"/>
  <c r="J1941" i="1"/>
  <c r="I1941" i="1"/>
  <c r="E1941" i="1"/>
  <c r="C1941" i="1"/>
  <c r="A1941" i="1"/>
  <c r="Q1940" i="1"/>
  <c r="P1940" i="1"/>
  <c r="A1940" i="1" s="1"/>
  <c r="N1940" i="1"/>
  <c r="J1940" i="1"/>
  <c r="I1940" i="1"/>
  <c r="E1940" i="1"/>
  <c r="C1940" i="1"/>
  <c r="Q1939" i="1"/>
  <c r="P1939" i="1"/>
  <c r="N1939" i="1"/>
  <c r="J1939" i="1"/>
  <c r="I1939" i="1"/>
  <c r="E1939" i="1"/>
  <c r="C1939" i="1"/>
  <c r="A1939" i="1"/>
  <c r="Q1938" i="1"/>
  <c r="P1938" i="1"/>
  <c r="N1938" i="1"/>
  <c r="J1938" i="1"/>
  <c r="I1938" i="1"/>
  <c r="E1938" i="1"/>
  <c r="C1938" i="1"/>
  <c r="A1938" i="1"/>
  <c r="Q1937" i="1"/>
  <c r="P1937" i="1"/>
  <c r="N1937" i="1"/>
  <c r="J1937" i="1"/>
  <c r="I1937" i="1"/>
  <c r="E1937" i="1"/>
  <c r="C1937" i="1"/>
  <c r="A1937" i="1"/>
  <c r="Q1936" i="1"/>
  <c r="P1936" i="1"/>
  <c r="A1936" i="1" s="1"/>
  <c r="N1936" i="1"/>
  <c r="J1936" i="1"/>
  <c r="I1936" i="1"/>
  <c r="E1936" i="1"/>
  <c r="C1936" i="1"/>
  <c r="Q1935" i="1"/>
  <c r="P1935" i="1"/>
  <c r="A1935" i="1" s="1"/>
  <c r="N1935" i="1"/>
  <c r="J1935" i="1"/>
  <c r="I1935" i="1"/>
  <c r="E1935" i="1"/>
  <c r="C1935" i="1"/>
  <c r="Q1934" i="1"/>
  <c r="P1934" i="1"/>
  <c r="N1934" i="1"/>
  <c r="J1934" i="1"/>
  <c r="I1934" i="1"/>
  <c r="E1934" i="1"/>
  <c r="C1934" i="1"/>
  <c r="A1934" i="1"/>
  <c r="Q1933" i="1"/>
  <c r="P1933" i="1"/>
  <c r="N1933" i="1"/>
  <c r="J1933" i="1"/>
  <c r="I1933" i="1"/>
  <c r="E1933" i="1"/>
  <c r="C1933" i="1"/>
  <c r="A1933" i="1"/>
  <c r="Q1932" i="1"/>
  <c r="P1932" i="1"/>
  <c r="A1932" i="1" s="1"/>
  <c r="N1932" i="1"/>
  <c r="J1932" i="1"/>
  <c r="I1932" i="1"/>
  <c r="E1932" i="1"/>
  <c r="C1932" i="1"/>
  <c r="Q1931" i="1"/>
  <c r="P1931" i="1"/>
  <c r="N1931" i="1"/>
  <c r="J1931" i="1"/>
  <c r="I1931" i="1"/>
  <c r="E1931" i="1"/>
  <c r="C1931" i="1"/>
  <c r="A1931" i="1"/>
  <c r="Q1930" i="1"/>
  <c r="P1930" i="1"/>
  <c r="N1930" i="1"/>
  <c r="J1930" i="1"/>
  <c r="I1930" i="1"/>
  <c r="E1930" i="1"/>
  <c r="C1930" i="1"/>
  <c r="A1930" i="1"/>
  <c r="Q1929" i="1"/>
  <c r="P1929" i="1"/>
  <c r="N1929" i="1"/>
  <c r="J1929" i="1"/>
  <c r="I1929" i="1"/>
  <c r="E1929" i="1"/>
  <c r="C1929" i="1"/>
  <c r="A1929" i="1"/>
  <c r="Q1928" i="1"/>
  <c r="P1928" i="1"/>
  <c r="A1928" i="1" s="1"/>
  <c r="N1928" i="1"/>
  <c r="J1928" i="1"/>
  <c r="I1928" i="1"/>
  <c r="E1928" i="1"/>
  <c r="C1928" i="1"/>
  <c r="Q1927" i="1"/>
  <c r="P1927" i="1"/>
  <c r="A1927" i="1" s="1"/>
  <c r="N1927" i="1"/>
  <c r="J1927" i="1"/>
  <c r="I1927" i="1"/>
  <c r="E1927" i="1"/>
  <c r="C1927" i="1"/>
  <c r="Q1926" i="1"/>
  <c r="P1926" i="1"/>
  <c r="N1926" i="1"/>
  <c r="J1926" i="1"/>
  <c r="I1926" i="1"/>
  <c r="E1926" i="1"/>
  <c r="C1926" i="1"/>
  <c r="A1926" i="1"/>
  <c r="Q1925" i="1"/>
  <c r="P1925" i="1"/>
  <c r="N1925" i="1"/>
  <c r="J1925" i="1"/>
  <c r="I1925" i="1"/>
  <c r="E1925" i="1"/>
  <c r="C1925" i="1"/>
  <c r="A1925" i="1"/>
  <c r="Q1924" i="1"/>
  <c r="P1924" i="1"/>
  <c r="A1924" i="1" s="1"/>
  <c r="N1924" i="1"/>
  <c r="J1924" i="1"/>
  <c r="I1924" i="1"/>
  <c r="E1924" i="1"/>
  <c r="C1924" i="1"/>
  <c r="Q1923" i="1"/>
  <c r="P1923" i="1"/>
  <c r="N1923" i="1"/>
  <c r="J1923" i="1"/>
  <c r="I1923" i="1"/>
  <c r="E1923" i="1"/>
  <c r="C1923" i="1"/>
  <c r="A1923" i="1"/>
  <c r="Q1922" i="1"/>
  <c r="P1922" i="1"/>
  <c r="N1922" i="1"/>
  <c r="J1922" i="1"/>
  <c r="I1922" i="1"/>
  <c r="E1922" i="1"/>
  <c r="C1922" i="1"/>
  <c r="A1922" i="1"/>
  <c r="Q1921" i="1"/>
  <c r="P1921" i="1"/>
  <c r="N1921" i="1"/>
  <c r="J1921" i="1"/>
  <c r="I1921" i="1"/>
  <c r="E1921" i="1"/>
  <c r="C1921" i="1"/>
  <c r="A1921" i="1"/>
  <c r="Q1920" i="1"/>
  <c r="P1920" i="1"/>
  <c r="A1920" i="1" s="1"/>
  <c r="N1920" i="1"/>
  <c r="J1920" i="1"/>
  <c r="I1920" i="1"/>
  <c r="E1920" i="1"/>
  <c r="C1920" i="1"/>
  <c r="Q1919" i="1"/>
  <c r="P1919" i="1"/>
  <c r="A1919" i="1" s="1"/>
  <c r="N1919" i="1"/>
  <c r="J1919" i="1"/>
  <c r="I1919" i="1"/>
  <c r="E1919" i="1"/>
  <c r="C1919" i="1"/>
  <c r="Q1918" i="1"/>
  <c r="P1918" i="1"/>
  <c r="N1918" i="1"/>
  <c r="J1918" i="1"/>
  <c r="I1918" i="1"/>
  <c r="E1918" i="1"/>
  <c r="C1918" i="1"/>
  <c r="A1918" i="1"/>
  <c r="Q1917" i="1"/>
  <c r="P1917" i="1"/>
  <c r="N1917" i="1"/>
  <c r="J1917" i="1"/>
  <c r="I1917" i="1"/>
  <c r="E1917" i="1"/>
  <c r="C1917" i="1"/>
  <c r="A1917" i="1"/>
  <c r="Q1916" i="1"/>
  <c r="P1916" i="1"/>
  <c r="A1916" i="1" s="1"/>
  <c r="N1916" i="1"/>
  <c r="J1916" i="1"/>
  <c r="I1916" i="1"/>
  <c r="E1916" i="1"/>
  <c r="C1916" i="1"/>
  <c r="Q1915" i="1"/>
  <c r="P1915" i="1"/>
  <c r="N1915" i="1"/>
  <c r="J1915" i="1"/>
  <c r="I1915" i="1"/>
  <c r="E1915" i="1"/>
  <c r="C1915" i="1"/>
  <c r="A1915" i="1"/>
  <c r="Q1914" i="1"/>
  <c r="P1914" i="1"/>
  <c r="N1914" i="1"/>
  <c r="J1914" i="1"/>
  <c r="I1914" i="1"/>
  <c r="E1914" i="1"/>
  <c r="C1914" i="1"/>
  <c r="A1914" i="1"/>
  <c r="Q1913" i="1"/>
  <c r="P1913" i="1"/>
  <c r="N1913" i="1"/>
  <c r="J1913" i="1"/>
  <c r="I1913" i="1"/>
  <c r="E1913" i="1"/>
  <c r="C1913" i="1"/>
  <c r="A1913" i="1"/>
  <c r="Q1912" i="1"/>
  <c r="P1912" i="1"/>
  <c r="A1912" i="1" s="1"/>
  <c r="N1912" i="1"/>
  <c r="J1912" i="1"/>
  <c r="I1912" i="1"/>
  <c r="E1912" i="1"/>
  <c r="C1912" i="1"/>
  <c r="Q1911" i="1"/>
  <c r="P1911" i="1"/>
  <c r="A1911" i="1" s="1"/>
  <c r="N1911" i="1"/>
  <c r="J1911" i="1"/>
  <c r="I1911" i="1"/>
  <c r="E1911" i="1"/>
  <c r="C1911" i="1"/>
  <c r="Q1910" i="1"/>
  <c r="P1910" i="1"/>
  <c r="N1910" i="1"/>
  <c r="J1910" i="1"/>
  <c r="I1910" i="1"/>
  <c r="E1910" i="1"/>
  <c r="C1910" i="1"/>
  <c r="A1910" i="1"/>
  <c r="Q1909" i="1"/>
  <c r="P1909" i="1"/>
  <c r="N1909" i="1"/>
  <c r="J1909" i="1"/>
  <c r="I1909" i="1"/>
  <c r="E1909" i="1"/>
  <c r="C1909" i="1"/>
  <c r="A1909" i="1"/>
  <c r="Q1908" i="1"/>
  <c r="P1908" i="1"/>
  <c r="A1908" i="1" s="1"/>
  <c r="N1908" i="1"/>
  <c r="J1908" i="1"/>
  <c r="I1908" i="1"/>
  <c r="E1908" i="1"/>
  <c r="C1908" i="1"/>
  <c r="Q1907" i="1"/>
  <c r="P1907" i="1"/>
  <c r="N1907" i="1"/>
  <c r="J1907" i="1"/>
  <c r="I1907" i="1"/>
  <c r="E1907" i="1"/>
  <c r="C1907" i="1"/>
  <c r="A1907" i="1"/>
  <c r="Q1906" i="1"/>
  <c r="P1906" i="1"/>
  <c r="N1906" i="1"/>
  <c r="J1906" i="1"/>
  <c r="I1906" i="1"/>
  <c r="E1906" i="1"/>
  <c r="C1906" i="1"/>
  <c r="A1906" i="1"/>
  <c r="Q1905" i="1"/>
  <c r="P1905" i="1"/>
  <c r="N1905" i="1"/>
  <c r="J1905" i="1"/>
  <c r="I1905" i="1"/>
  <c r="E1905" i="1"/>
  <c r="C1905" i="1"/>
  <c r="A1905" i="1"/>
  <c r="Q1904" i="1"/>
  <c r="P1904" i="1"/>
  <c r="A1904" i="1" s="1"/>
  <c r="N1904" i="1"/>
  <c r="J1904" i="1"/>
  <c r="I1904" i="1"/>
  <c r="E1904" i="1"/>
  <c r="C1904" i="1"/>
  <c r="Q1903" i="1"/>
  <c r="P1903" i="1"/>
  <c r="A1903" i="1" s="1"/>
  <c r="N1903" i="1"/>
  <c r="J1903" i="1"/>
  <c r="I1903" i="1"/>
  <c r="E1903" i="1"/>
  <c r="C1903" i="1"/>
  <c r="Q1902" i="1"/>
  <c r="P1902" i="1"/>
  <c r="N1902" i="1"/>
  <c r="J1902" i="1"/>
  <c r="I1902" i="1"/>
  <c r="E1902" i="1"/>
  <c r="C1902" i="1"/>
  <c r="A1902" i="1"/>
  <c r="Q1901" i="1"/>
  <c r="P1901" i="1"/>
  <c r="N1901" i="1"/>
  <c r="J1901" i="1"/>
  <c r="I1901" i="1"/>
  <c r="E1901" i="1"/>
  <c r="C1901" i="1"/>
  <c r="A1901" i="1"/>
  <c r="Q1900" i="1"/>
  <c r="P1900" i="1"/>
  <c r="A1900" i="1" s="1"/>
  <c r="N1900" i="1"/>
  <c r="J1900" i="1"/>
  <c r="I1900" i="1"/>
  <c r="E1900" i="1"/>
  <c r="C1900" i="1"/>
  <c r="Q1899" i="1"/>
  <c r="P1899" i="1"/>
  <c r="N1899" i="1"/>
  <c r="J1899" i="1"/>
  <c r="I1899" i="1"/>
  <c r="E1899" i="1"/>
  <c r="C1899" i="1"/>
  <c r="A1899" i="1"/>
  <c r="Q1898" i="1"/>
  <c r="P1898" i="1"/>
  <c r="N1898" i="1"/>
  <c r="J1898" i="1"/>
  <c r="I1898" i="1"/>
  <c r="E1898" i="1"/>
  <c r="C1898" i="1"/>
  <c r="A1898" i="1"/>
  <c r="Q1897" i="1"/>
  <c r="P1897" i="1"/>
  <c r="N1897" i="1"/>
  <c r="J1897" i="1"/>
  <c r="I1897" i="1"/>
  <c r="E1897" i="1"/>
  <c r="C1897" i="1"/>
  <c r="A1897" i="1"/>
  <c r="Q1896" i="1"/>
  <c r="P1896" i="1"/>
  <c r="A1896" i="1" s="1"/>
  <c r="N1896" i="1"/>
  <c r="J1896" i="1"/>
  <c r="I1896" i="1"/>
  <c r="E1896" i="1"/>
  <c r="C1896" i="1"/>
  <c r="Q1895" i="1"/>
  <c r="P1895" i="1"/>
  <c r="A1895" i="1" s="1"/>
  <c r="N1895" i="1"/>
  <c r="J1895" i="1"/>
  <c r="I1895" i="1"/>
  <c r="E1895" i="1"/>
  <c r="C1895" i="1"/>
  <c r="Q1894" i="1"/>
  <c r="P1894" i="1"/>
  <c r="N1894" i="1"/>
  <c r="J1894" i="1"/>
  <c r="I1894" i="1"/>
  <c r="E1894" i="1"/>
  <c r="C1894" i="1"/>
  <c r="A1894" i="1"/>
  <c r="Q1893" i="1"/>
  <c r="P1893" i="1"/>
  <c r="N1893" i="1"/>
  <c r="J1893" i="1"/>
  <c r="I1893" i="1"/>
  <c r="E1893" i="1"/>
  <c r="C1893" i="1"/>
  <c r="A1893" i="1"/>
  <c r="Q1892" i="1"/>
  <c r="P1892" i="1"/>
  <c r="A1892" i="1" s="1"/>
  <c r="N1892" i="1"/>
  <c r="J1892" i="1"/>
  <c r="I1892" i="1"/>
  <c r="E1892" i="1"/>
  <c r="C1892" i="1"/>
  <c r="Q1891" i="1"/>
  <c r="P1891" i="1"/>
  <c r="N1891" i="1"/>
  <c r="J1891" i="1"/>
  <c r="I1891" i="1"/>
  <c r="E1891" i="1"/>
  <c r="C1891" i="1"/>
  <c r="A1891" i="1"/>
  <c r="Q1890" i="1"/>
  <c r="P1890" i="1"/>
  <c r="N1890" i="1"/>
  <c r="J1890" i="1"/>
  <c r="I1890" i="1"/>
  <c r="E1890" i="1"/>
  <c r="C1890" i="1"/>
  <c r="A1890" i="1"/>
  <c r="Q1889" i="1"/>
  <c r="P1889" i="1"/>
  <c r="N1889" i="1"/>
  <c r="J1889" i="1"/>
  <c r="I1889" i="1"/>
  <c r="E1889" i="1"/>
  <c r="C1889" i="1"/>
  <c r="A1889" i="1"/>
  <c r="Q1888" i="1"/>
  <c r="P1888" i="1"/>
  <c r="A1888" i="1" s="1"/>
  <c r="N1888" i="1"/>
  <c r="J1888" i="1"/>
  <c r="I1888" i="1"/>
  <c r="E1888" i="1"/>
  <c r="C1888" i="1"/>
  <c r="Q1887" i="1"/>
  <c r="P1887" i="1"/>
  <c r="A1887" i="1" s="1"/>
  <c r="N1887" i="1"/>
  <c r="J1887" i="1"/>
  <c r="I1887" i="1"/>
  <c r="E1887" i="1"/>
  <c r="C1887" i="1"/>
  <c r="Q1886" i="1"/>
  <c r="P1886" i="1"/>
  <c r="N1886" i="1"/>
  <c r="J1886" i="1"/>
  <c r="I1886" i="1"/>
  <c r="E1886" i="1"/>
  <c r="C1886" i="1"/>
  <c r="A1886" i="1"/>
  <c r="Q1885" i="1"/>
  <c r="P1885" i="1"/>
  <c r="N1885" i="1"/>
  <c r="J1885" i="1"/>
  <c r="I1885" i="1"/>
  <c r="E1885" i="1"/>
  <c r="C1885" i="1"/>
  <c r="A1885" i="1"/>
  <c r="Q1884" i="1"/>
  <c r="P1884" i="1"/>
  <c r="A1884" i="1" s="1"/>
  <c r="N1884" i="1"/>
  <c r="J1884" i="1"/>
  <c r="I1884" i="1"/>
  <c r="E1884" i="1"/>
  <c r="C1884" i="1"/>
  <c r="Q1883" i="1"/>
  <c r="P1883" i="1"/>
  <c r="N1883" i="1"/>
  <c r="J1883" i="1"/>
  <c r="I1883" i="1"/>
  <c r="E1883" i="1"/>
  <c r="C1883" i="1"/>
  <c r="A1883" i="1"/>
  <c r="Q1882" i="1"/>
  <c r="P1882" i="1"/>
  <c r="N1882" i="1"/>
  <c r="J1882" i="1"/>
  <c r="I1882" i="1"/>
  <c r="E1882" i="1"/>
  <c r="C1882" i="1"/>
  <c r="A1882" i="1"/>
  <c r="Q1881" i="1"/>
  <c r="P1881" i="1"/>
  <c r="N1881" i="1"/>
  <c r="J1881" i="1"/>
  <c r="I1881" i="1"/>
  <c r="E1881" i="1"/>
  <c r="C1881" i="1"/>
  <c r="A1881" i="1"/>
  <c r="Q1880" i="1"/>
  <c r="P1880" i="1"/>
  <c r="A1880" i="1" s="1"/>
  <c r="N1880" i="1"/>
  <c r="J1880" i="1"/>
  <c r="I1880" i="1"/>
  <c r="E1880" i="1"/>
  <c r="C1880" i="1"/>
  <c r="Q1879" i="1"/>
  <c r="P1879" i="1"/>
  <c r="A1879" i="1" s="1"/>
  <c r="N1879" i="1"/>
  <c r="J1879" i="1"/>
  <c r="I1879" i="1"/>
  <c r="E1879" i="1"/>
  <c r="C1879" i="1"/>
  <c r="Q1878" i="1"/>
  <c r="P1878" i="1"/>
  <c r="N1878" i="1"/>
  <c r="J1878" i="1"/>
  <c r="I1878" i="1"/>
  <c r="E1878" i="1"/>
  <c r="C1878" i="1"/>
  <c r="A1878" i="1"/>
  <c r="Q1877" i="1"/>
  <c r="P1877" i="1"/>
  <c r="N1877" i="1"/>
  <c r="J1877" i="1"/>
  <c r="I1877" i="1"/>
  <c r="E1877" i="1"/>
  <c r="C1877" i="1"/>
  <c r="A1877" i="1"/>
  <c r="Q1876" i="1"/>
  <c r="P1876" i="1"/>
  <c r="A1876" i="1" s="1"/>
  <c r="N1876" i="1"/>
  <c r="J1876" i="1"/>
  <c r="I1876" i="1"/>
  <c r="E1876" i="1"/>
  <c r="C1876" i="1"/>
  <c r="Q1875" i="1"/>
  <c r="P1875" i="1"/>
  <c r="N1875" i="1"/>
  <c r="J1875" i="1"/>
  <c r="I1875" i="1"/>
  <c r="E1875" i="1"/>
  <c r="C1875" i="1"/>
  <c r="A1875" i="1"/>
  <c r="Q1874" i="1"/>
  <c r="P1874" i="1"/>
  <c r="N1874" i="1"/>
  <c r="J1874" i="1"/>
  <c r="I1874" i="1"/>
  <c r="E1874" i="1"/>
  <c r="C1874" i="1"/>
  <c r="A1874" i="1"/>
  <c r="Q1873" i="1"/>
  <c r="P1873" i="1"/>
  <c r="N1873" i="1"/>
  <c r="J1873" i="1"/>
  <c r="I1873" i="1"/>
  <c r="E1873" i="1"/>
  <c r="C1873" i="1"/>
  <c r="A1873" i="1"/>
  <c r="Q1872" i="1"/>
  <c r="P1872" i="1"/>
  <c r="A1872" i="1" s="1"/>
  <c r="N1872" i="1"/>
  <c r="J1872" i="1"/>
  <c r="I1872" i="1"/>
  <c r="E1872" i="1"/>
  <c r="C1872" i="1"/>
  <c r="Q1871" i="1"/>
  <c r="P1871" i="1"/>
  <c r="A1871" i="1" s="1"/>
  <c r="N1871" i="1"/>
  <c r="J1871" i="1"/>
  <c r="I1871" i="1"/>
  <c r="E1871" i="1"/>
  <c r="C1871" i="1"/>
  <c r="Q1870" i="1"/>
  <c r="P1870" i="1"/>
  <c r="N1870" i="1"/>
  <c r="J1870" i="1"/>
  <c r="I1870" i="1"/>
  <c r="E1870" i="1"/>
  <c r="C1870" i="1"/>
  <c r="A1870" i="1"/>
  <c r="Q1869" i="1"/>
  <c r="P1869" i="1"/>
  <c r="N1869" i="1"/>
  <c r="J1869" i="1"/>
  <c r="I1869" i="1"/>
  <c r="E1869" i="1"/>
  <c r="C1869" i="1"/>
  <c r="A1869" i="1"/>
  <c r="Q1868" i="1"/>
  <c r="P1868" i="1"/>
  <c r="A1868" i="1" s="1"/>
  <c r="N1868" i="1"/>
  <c r="J1868" i="1"/>
  <c r="I1868" i="1"/>
  <c r="E1868" i="1"/>
  <c r="C1868" i="1"/>
  <c r="Q1867" i="1"/>
  <c r="P1867" i="1"/>
  <c r="N1867" i="1"/>
  <c r="J1867" i="1"/>
  <c r="I1867" i="1"/>
  <c r="E1867" i="1"/>
  <c r="C1867" i="1"/>
  <c r="A1867" i="1"/>
  <c r="Q1866" i="1"/>
  <c r="P1866" i="1"/>
  <c r="N1866" i="1"/>
  <c r="J1866" i="1"/>
  <c r="I1866" i="1"/>
  <c r="E1866" i="1"/>
  <c r="C1866" i="1"/>
  <c r="A1866" i="1"/>
  <c r="Q1865" i="1"/>
  <c r="P1865" i="1"/>
  <c r="N1865" i="1"/>
  <c r="J1865" i="1"/>
  <c r="I1865" i="1"/>
  <c r="E1865" i="1"/>
  <c r="C1865" i="1"/>
  <c r="A1865" i="1"/>
  <c r="Q1864" i="1"/>
  <c r="P1864" i="1"/>
  <c r="A1864" i="1" s="1"/>
  <c r="N1864" i="1"/>
  <c r="J1864" i="1"/>
  <c r="I1864" i="1"/>
  <c r="E1864" i="1"/>
  <c r="C1864" i="1"/>
  <c r="Q1863" i="1"/>
  <c r="P1863" i="1"/>
  <c r="A1863" i="1" s="1"/>
  <c r="N1863" i="1"/>
  <c r="J1863" i="1"/>
  <c r="I1863" i="1"/>
  <c r="E1863" i="1"/>
  <c r="C1863" i="1"/>
  <c r="Q1862" i="1"/>
  <c r="P1862" i="1"/>
  <c r="N1862" i="1"/>
  <c r="J1862" i="1"/>
  <c r="I1862" i="1"/>
  <c r="E1862" i="1"/>
  <c r="C1862" i="1"/>
  <c r="A1862" i="1"/>
  <c r="Q1861" i="1"/>
  <c r="P1861" i="1"/>
  <c r="N1861" i="1"/>
  <c r="J1861" i="1"/>
  <c r="I1861" i="1"/>
  <c r="E1861" i="1"/>
  <c r="C1861" i="1"/>
  <c r="A1861" i="1"/>
  <c r="Q1860" i="1"/>
  <c r="P1860" i="1"/>
  <c r="A1860" i="1" s="1"/>
  <c r="N1860" i="1"/>
  <c r="J1860" i="1"/>
  <c r="I1860" i="1"/>
  <c r="E1860" i="1"/>
  <c r="C1860" i="1"/>
  <c r="Q1859" i="1"/>
  <c r="P1859" i="1"/>
  <c r="N1859" i="1"/>
  <c r="J1859" i="1"/>
  <c r="I1859" i="1"/>
  <c r="E1859" i="1"/>
  <c r="C1859" i="1"/>
  <c r="A1859" i="1"/>
  <c r="Q1858" i="1"/>
  <c r="P1858" i="1"/>
  <c r="N1858" i="1"/>
  <c r="J1858" i="1"/>
  <c r="I1858" i="1"/>
  <c r="E1858" i="1"/>
  <c r="C1858" i="1"/>
  <c r="A1858" i="1"/>
  <c r="Q1857" i="1"/>
  <c r="P1857" i="1"/>
  <c r="N1857" i="1"/>
  <c r="J1857" i="1"/>
  <c r="I1857" i="1"/>
  <c r="E1857" i="1"/>
  <c r="C1857" i="1"/>
  <c r="A1857" i="1"/>
  <c r="Q1856" i="1"/>
  <c r="P1856" i="1"/>
  <c r="A1856" i="1" s="1"/>
  <c r="N1856" i="1"/>
  <c r="J1856" i="1"/>
  <c r="I1856" i="1"/>
  <c r="E1856" i="1"/>
  <c r="C1856" i="1"/>
  <c r="Q1855" i="1"/>
  <c r="P1855" i="1"/>
  <c r="A1855" i="1" s="1"/>
  <c r="N1855" i="1"/>
  <c r="J1855" i="1"/>
  <c r="I1855" i="1"/>
  <c r="E1855" i="1"/>
  <c r="C1855" i="1"/>
  <c r="Q1854" i="1"/>
  <c r="P1854" i="1"/>
  <c r="N1854" i="1"/>
  <c r="J1854" i="1"/>
  <c r="I1854" i="1"/>
  <c r="E1854" i="1"/>
  <c r="C1854" i="1"/>
  <c r="A1854" i="1"/>
  <c r="Q1853" i="1"/>
  <c r="P1853" i="1"/>
  <c r="N1853" i="1"/>
  <c r="J1853" i="1"/>
  <c r="I1853" i="1"/>
  <c r="E1853" i="1"/>
  <c r="C1853" i="1"/>
  <c r="A1853" i="1"/>
  <c r="Q1852" i="1"/>
  <c r="P1852" i="1"/>
  <c r="A1852" i="1" s="1"/>
  <c r="N1852" i="1"/>
  <c r="J1852" i="1"/>
  <c r="I1852" i="1"/>
  <c r="E1852" i="1"/>
  <c r="C1852" i="1"/>
  <c r="Q1851" i="1"/>
  <c r="P1851" i="1"/>
  <c r="N1851" i="1"/>
  <c r="J1851" i="1"/>
  <c r="I1851" i="1"/>
  <c r="E1851" i="1"/>
  <c r="C1851" i="1"/>
  <c r="A1851" i="1"/>
  <c r="Q1850" i="1"/>
  <c r="P1850" i="1"/>
  <c r="N1850" i="1"/>
  <c r="J1850" i="1"/>
  <c r="I1850" i="1"/>
  <c r="E1850" i="1"/>
  <c r="C1850" i="1"/>
  <c r="A1850" i="1"/>
  <c r="Q1849" i="1"/>
  <c r="P1849" i="1"/>
  <c r="N1849" i="1"/>
  <c r="J1849" i="1"/>
  <c r="I1849" i="1"/>
  <c r="E1849" i="1"/>
  <c r="C1849" i="1"/>
  <c r="A1849" i="1"/>
  <c r="Q1848" i="1"/>
  <c r="P1848" i="1"/>
  <c r="A1848" i="1" s="1"/>
  <c r="N1848" i="1"/>
  <c r="J1848" i="1"/>
  <c r="I1848" i="1"/>
  <c r="E1848" i="1"/>
  <c r="C1848" i="1"/>
  <c r="Q1847" i="1"/>
  <c r="P1847" i="1"/>
  <c r="A1847" i="1" s="1"/>
  <c r="N1847" i="1"/>
  <c r="J1847" i="1"/>
  <c r="I1847" i="1"/>
  <c r="E1847" i="1"/>
  <c r="C1847" i="1"/>
  <c r="Q1846" i="1"/>
  <c r="P1846" i="1"/>
  <c r="N1846" i="1"/>
  <c r="J1846" i="1"/>
  <c r="I1846" i="1"/>
  <c r="E1846" i="1"/>
  <c r="C1846" i="1"/>
  <c r="A1846" i="1"/>
  <c r="Q1845" i="1"/>
  <c r="P1845" i="1"/>
  <c r="N1845" i="1"/>
  <c r="J1845" i="1"/>
  <c r="I1845" i="1"/>
  <c r="E1845" i="1"/>
  <c r="C1845" i="1"/>
  <c r="A1845" i="1"/>
  <c r="Q1844" i="1"/>
  <c r="P1844" i="1"/>
  <c r="A1844" i="1" s="1"/>
  <c r="N1844" i="1"/>
  <c r="J1844" i="1"/>
  <c r="I1844" i="1"/>
  <c r="E1844" i="1"/>
  <c r="C1844" i="1"/>
  <c r="Q1843" i="1"/>
  <c r="P1843" i="1"/>
  <c r="N1843" i="1"/>
  <c r="J1843" i="1"/>
  <c r="I1843" i="1"/>
  <c r="E1843" i="1"/>
  <c r="C1843" i="1"/>
  <c r="A1843" i="1"/>
  <c r="Q1842" i="1"/>
  <c r="P1842" i="1"/>
  <c r="N1842" i="1"/>
  <c r="J1842" i="1"/>
  <c r="I1842" i="1"/>
  <c r="E1842" i="1"/>
  <c r="C1842" i="1"/>
  <c r="A1842" i="1"/>
  <c r="Q1841" i="1"/>
  <c r="P1841" i="1"/>
  <c r="N1841" i="1"/>
  <c r="J1841" i="1"/>
  <c r="I1841" i="1"/>
  <c r="E1841" i="1"/>
  <c r="C1841" i="1"/>
  <c r="A1841" i="1"/>
  <c r="Q1840" i="1"/>
  <c r="P1840" i="1"/>
  <c r="A1840" i="1" s="1"/>
  <c r="N1840" i="1"/>
  <c r="J1840" i="1"/>
  <c r="I1840" i="1"/>
  <c r="E1840" i="1"/>
  <c r="C1840" i="1"/>
  <c r="Q1839" i="1"/>
  <c r="P1839" i="1"/>
  <c r="A1839" i="1" s="1"/>
  <c r="N1839" i="1"/>
  <c r="J1839" i="1"/>
  <c r="I1839" i="1"/>
  <c r="E1839" i="1"/>
  <c r="C1839" i="1"/>
  <c r="Q1838" i="1"/>
  <c r="P1838" i="1"/>
  <c r="N1838" i="1"/>
  <c r="J1838" i="1"/>
  <c r="I1838" i="1"/>
  <c r="E1838" i="1"/>
  <c r="C1838" i="1"/>
  <c r="A1838" i="1"/>
  <c r="Q1837" i="1"/>
  <c r="P1837" i="1"/>
  <c r="N1837" i="1"/>
  <c r="J1837" i="1"/>
  <c r="I1837" i="1"/>
  <c r="E1837" i="1"/>
  <c r="C1837" i="1"/>
  <c r="A1837" i="1"/>
  <c r="Q1836" i="1"/>
  <c r="P1836" i="1"/>
  <c r="A1836" i="1" s="1"/>
  <c r="N1836" i="1"/>
  <c r="J1836" i="1"/>
  <c r="I1836" i="1"/>
  <c r="E1836" i="1"/>
  <c r="C1836" i="1"/>
  <c r="Q1835" i="1"/>
  <c r="P1835" i="1"/>
  <c r="N1835" i="1"/>
  <c r="J1835" i="1"/>
  <c r="I1835" i="1"/>
  <c r="E1835" i="1"/>
  <c r="C1835" i="1"/>
  <c r="A1835" i="1"/>
  <c r="Q1834" i="1"/>
  <c r="P1834" i="1"/>
  <c r="N1834" i="1"/>
  <c r="J1834" i="1"/>
  <c r="I1834" i="1"/>
  <c r="E1834" i="1"/>
  <c r="C1834" i="1"/>
  <c r="A1834" i="1"/>
  <c r="Q1833" i="1"/>
  <c r="P1833" i="1"/>
  <c r="N1833" i="1"/>
  <c r="J1833" i="1"/>
  <c r="I1833" i="1"/>
  <c r="E1833" i="1"/>
  <c r="C1833" i="1"/>
  <c r="A1833" i="1"/>
  <c r="Q1832" i="1"/>
  <c r="P1832" i="1"/>
  <c r="A1832" i="1" s="1"/>
  <c r="N1832" i="1"/>
  <c r="J1832" i="1"/>
  <c r="I1832" i="1"/>
  <c r="E1832" i="1"/>
  <c r="C1832" i="1"/>
  <c r="Q1831" i="1"/>
  <c r="P1831" i="1"/>
  <c r="A1831" i="1" s="1"/>
  <c r="N1831" i="1"/>
  <c r="J1831" i="1"/>
  <c r="I1831" i="1"/>
  <c r="E1831" i="1"/>
  <c r="C1831" i="1"/>
  <c r="Q1830" i="1"/>
  <c r="P1830" i="1"/>
  <c r="N1830" i="1"/>
  <c r="J1830" i="1"/>
  <c r="I1830" i="1"/>
  <c r="E1830" i="1"/>
  <c r="C1830" i="1"/>
  <c r="A1830" i="1"/>
  <c r="Q1829" i="1"/>
  <c r="P1829" i="1"/>
  <c r="N1829" i="1"/>
  <c r="J1829" i="1"/>
  <c r="I1829" i="1"/>
  <c r="E1829" i="1"/>
  <c r="C1829" i="1"/>
  <c r="A1829" i="1"/>
  <c r="Q1828" i="1"/>
  <c r="P1828" i="1"/>
  <c r="A1828" i="1" s="1"/>
  <c r="N1828" i="1"/>
  <c r="J1828" i="1"/>
  <c r="I1828" i="1"/>
  <c r="E1828" i="1"/>
  <c r="C1828" i="1"/>
  <c r="Q1827" i="1"/>
  <c r="P1827" i="1"/>
  <c r="N1827" i="1"/>
  <c r="J1827" i="1"/>
  <c r="I1827" i="1"/>
  <c r="E1827" i="1"/>
  <c r="C1827" i="1"/>
  <c r="A1827" i="1"/>
  <c r="Q1826" i="1"/>
  <c r="P1826" i="1"/>
  <c r="N1826" i="1"/>
  <c r="J1826" i="1"/>
  <c r="I1826" i="1"/>
  <c r="E1826" i="1"/>
  <c r="C1826" i="1"/>
  <c r="A1826" i="1"/>
  <c r="Q1825" i="1"/>
  <c r="P1825" i="1"/>
  <c r="N1825" i="1"/>
  <c r="J1825" i="1"/>
  <c r="I1825" i="1"/>
  <c r="E1825" i="1"/>
  <c r="C1825" i="1"/>
  <c r="A1825" i="1"/>
  <c r="Q1824" i="1"/>
  <c r="P1824" i="1"/>
  <c r="A1824" i="1" s="1"/>
  <c r="N1824" i="1"/>
  <c r="J1824" i="1"/>
  <c r="I1824" i="1"/>
  <c r="E1824" i="1"/>
  <c r="C1824" i="1"/>
  <c r="Q1823" i="1"/>
  <c r="P1823" i="1"/>
  <c r="A1823" i="1" s="1"/>
  <c r="N1823" i="1"/>
  <c r="J1823" i="1"/>
  <c r="I1823" i="1"/>
  <c r="E1823" i="1"/>
  <c r="C1823" i="1"/>
  <c r="Q1822" i="1"/>
  <c r="P1822" i="1"/>
  <c r="N1822" i="1"/>
  <c r="J1822" i="1"/>
  <c r="I1822" i="1"/>
  <c r="E1822" i="1"/>
  <c r="C1822" i="1"/>
  <c r="A1822" i="1"/>
  <c r="Q1821" i="1"/>
  <c r="P1821" i="1"/>
  <c r="N1821" i="1"/>
  <c r="J1821" i="1"/>
  <c r="I1821" i="1"/>
  <c r="E1821" i="1"/>
  <c r="C1821" i="1"/>
  <c r="A1821" i="1"/>
  <c r="Q1820" i="1"/>
  <c r="P1820" i="1"/>
  <c r="A1820" i="1" s="1"/>
  <c r="N1820" i="1"/>
  <c r="J1820" i="1"/>
  <c r="I1820" i="1"/>
  <c r="E1820" i="1"/>
  <c r="C1820" i="1"/>
  <c r="Q1819" i="1"/>
  <c r="P1819" i="1"/>
  <c r="N1819" i="1"/>
  <c r="J1819" i="1"/>
  <c r="I1819" i="1"/>
  <c r="E1819" i="1"/>
  <c r="C1819" i="1"/>
  <c r="A1819" i="1"/>
  <c r="Q1818" i="1"/>
  <c r="P1818" i="1"/>
  <c r="N1818" i="1"/>
  <c r="J1818" i="1"/>
  <c r="I1818" i="1"/>
  <c r="E1818" i="1"/>
  <c r="C1818" i="1"/>
  <c r="A1818" i="1"/>
  <c r="Q1817" i="1"/>
  <c r="P1817" i="1"/>
  <c r="N1817" i="1"/>
  <c r="J1817" i="1"/>
  <c r="I1817" i="1"/>
  <c r="E1817" i="1"/>
  <c r="C1817" i="1"/>
  <c r="A1817" i="1"/>
  <c r="Q1816" i="1"/>
  <c r="P1816" i="1"/>
  <c r="A1816" i="1" s="1"/>
  <c r="N1816" i="1"/>
  <c r="J1816" i="1"/>
  <c r="I1816" i="1"/>
  <c r="E1816" i="1"/>
  <c r="C1816" i="1"/>
  <c r="Q1815" i="1"/>
  <c r="P1815" i="1"/>
  <c r="A1815" i="1" s="1"/>
  <c r="N1815" i="1"/>
  <c r="J1815" i="1"/>
  <c r="I1815" i="1"/>
  <c r="E1815" i="1"/>
  <c r="C1815" i="1"/>
  <c r="Q1814" i="1"/>
  <c r="P1814" i="1"/>
  <c r="N1814" i="1"/>
  <c r="J1814" i="1"/>
  <c r="I1814" i="1"/>
  <c r="E1814" i="1"/>
  <c r="C1814" i="1"/>
  <c r="A1814" i="1"/>
  <c r="Q1813" i="1"/>
  <c r="P1813" i="1"/>
  <c r="N1813" i="1"/>
  <c r="J1813" i="1"/>
  <c r="I1813" i="1"/>
  <c r="E1813" i="1"/>
  <c r="C1813" i="1"/>
  <c r="A1813" i="1"/>
  <c r="Q1812" i="1"/>
  <c r="P1812" i="1"/>
  <c r="A1812" i="1" s="1"/>
  <c r="N1812" i="1"/>
  <c r="J1812" i="1"/>
  <c r="I1812" i="1"/>
  <c r="E1812" i="1"/>
  <c r="C1812" i="1"/>
  <c r="Q1811" i="1"/>
  <c r="P1811" i="1"/>
  <c r="N1811" i="1"/>
  <c r="J1811" i="1"/>
  <c r="I1811" i="1"/>
  <c r="E1811" i="1"/>
  <c r="C1811" i="1"/>
  <c r="A1811" i="1"/>
  <c r="Q1810" i="1"/>
  <c r="P1810" i="1"/>
  <c r="N1810" i="1"/>
  <c r="J1810" i="1"/>
  <c r="I1810" i="1"/>
  <c r="E1810" i="1"/>
  <c r="C1810" i="1"/>
  <c r="A1810" i="1"/>
  <c r="Q1809" i="1"/>
  <c r="P1809" i="1"/>
  <c r="N1809" i="1"/>
  <c r="J1809" i="1"/>
  <c r="I1809" i="1"/>
  <c r="E1809" i="1"/>
  <c r="C1809" i="1"/>
  <c r="A1809" i="1"/>
  <c r="Q1808" i="1"/>
  <c r="P1808" i="1"/>
  <c r="A1808" i="1" s="1"/>
  <c r="N1808" i="1"/>
  <c r="J1808" i="1"/>
  <c r="I1808" i="1"/>
  <c r="E1808" i="1"/>
  <c r="C1808" i="1"/>
  <c r="Q1807" i="1"/>
  <c r="P1807" i="1"/>
  <c r="A1807" i="1" s="1"/>
  <c r="N1807" i="1"/>
  <c r="J1807" i="1"/>
  <c r="I1807" i="1"/>
  <c r="E1807" i="1"/>
  <c r="C1807" i="1"/>
  <c r="Q1806" i="1"/>
  <c r="P1806" i="1"/>
  <c r="N1806" i="1"/>
  <c r="J1806" i="1"/>
  <c r="I1806" i="1"/>
  <c r="E1806" i="1"/>
  <c r="C1806" i="1"/>
  <c r="A1806" i="1"/>
  <c r="Q1805" i="1"/>
  <c r="P1805" i="1"/>
  <c r="N1805" i="1"/>
  <c r="J1805" i="1"/>
  <c r="I1805" i="1"/>
  <c r="E1805" i="1"/>
  <c r="C1805" i="1"/>
  <c r="A1805" i="1"/>
  <c r="Q1804" i="1"/>
  <c r="P1804" i="1"/>
  <c r="A1804" i="1" s="1"/>
  <c r="N1804" i="1"/>
  <c r="J1804" i="1"/>
  <c r="I1804" i="1"/>
  <c r="E1804" i="1"/>
  <c r="C1804" i="1"/>
  <c r="Q1803" i="1"/>
  <c r="P1803" i="1"/>
  <c r="N1803" i="1"/>
  <c r="J1803" i="1"/>
  <c r="I1803" i="1"/>
  <c r="E1803" i="1"/>
  <c r="C1803" i="1"/>
  <c r="A1803" i="1"/>
  <c r="Q1802" i="1"/>
  <c r="P1802" i="1"/>
  <c r="N1802" i="1"/>
  <c r="J1802" i="1"/>
  <c r="I1802" i="1"/>
  <c r="E1802" i="1"/>
  <c r="C1802" i="1"/>
  <c r="A1802" i="1"/>
  <c r="Q1801" i="1"/>
  <c r="P1801" i="1"/>
  <c r="N1801" i="1"/>
  <c r="J1801" i="1"/>
  <c r="I1801" i="1"/>
  <c r="E1801" i="1"/>
  <c r="C1801" i="1"/>
  <c r="A1801" i="1"/>
  <c r="Q1800" i="1"/>
  <c r="P1800" i="1"/>
  <c r="A1800" i="1" s="1"/>
  <c r="N1800" i="1"/>
  <c r="J1800" i="1"/>
  <c r="I1800" i="1"/>
  <c r="E1800" i="1"/>
  <c r="C1800" i="1"/>
  <c r="Q1799" i="1"/>
  <c r="P1799" i="1"/>
  <c r="A1799" i="1" s="1"/>
  <c r="N1799" i="1"/>
  <c r="J1799" i="1"/>
  <c r="I1799" i="1"/>
  <c r="E1799" i="1"/>
  <c r="C1799" i="1"/>
  <c r="Q1798" i="1"/>
  <c r="P1798" i="1"/>
  <c r="N1798" i="1"/>
  <c r="J1798" i="1"/>
  <c r="I1798" i="1"/>
  <c r="E1798" i="1"/>
  <c r="C1798" i="1"/>
  <c r="A1798" i="1"/>
  <c r="Q1797" i="1"/>
  <c r="P1797" i="1"/>
  <c r="N1797" i="1"/>
  <c r="J1797" i="1"/>
  <c r="I1797" i="1"/>
  <c r="E1797" i="1"/>
  <c r="C1797" i="1"/>
  <c r="A1797" i="1"/>
  <c r="Q1796" i="1"/>
  <c r="P1796" i="1"/>
  <c r="A1796" i="1" s="1"/>
  <c r="N1796" i="1"/>
  <c r="J1796" i="1"/>
  <c r="I1796" i="1"/>
  <c r="E1796" i="1"/>
  <c r="C1796" i="1"/>
  <c r="Q1795" i="1"/>
  <c r="P1795" i="1"/>
  <c r="N1795" i="1"/>
  <c r="J1795" i="1"/>
  <c r="I1795" i="1"/>
  <c r="E1795" i="1"/>
  <c r="C1795" i="1"/>
  <c r="A1795" i="1"/>
  <c r="Q1794" i="1"/>
  <c r="P1794" i="1"/>
  <c r="N1794" i="1"/>
  <c r="J1794" i="1"/>
  <c r="I1794" i="1"/>
  <c r="E1794" i="1"/>
  <c r="C1794" i="1"/>
  <c r="A1794" i="1"/>
  <c r="Q1793" i="1"/>
  <c r="P1793" i="1"/>
  <c r="N1793" i="1"/>
  <c r="J1793" i="1"/>
  <c r="I1793" i="1"/>
  <c r="E1793" i="1"/>
  <c r="C1793" i="1"/>
  <c r="A1793" i="1"/>
  <c r="Q1792" i="1"/>
  <c r="P1792" i="1"/>
  <c r="A1792" i="1" s="1"/>
  <c r="N1792" i="1"/>
  <c r="J1792" i="1"/>
  <c r="I1792" i="1"/>
  <c r="E1792" i="1"/>
  <c r="C1792" i="1"/>
  <c r="Q1791" i="1"/>
  <c r="P1791" i="1"/>
  <c r="A1791" i="1" s="1"/>
  <c r="N1791" i="1"/>
  <c r="J1791" i="1"/>
  <c r="I1791" i="1"/>
  <c r="E1791" i="1"/>
  <c r="C1791" i="1"/>
  <c r="Q1790" i="1"/>
  <c r="P1790" i="1"/>
  <c r="N1790" i="1"/>
  <c r="J1790" i="1"/>
  <c r="I1790" i="1"/>
  <c r="E1790" i="1"/>
  <c r="C1790" i="1"/>
  <c r="A1790" i="1"/>
  <c r="Q1789" i="1"/>
  <c r="P1789" i="1"/>
  <c r="N1789" i="1"/>
  <c r="J1789" i="1"/>
  <c r="I1789" i="1"/>
  <c r="E1789" i="1"/>
  <c r="C1789" i="1"/>
  <c r="A1789" i="1"/>
  <c r="Q1788" i="1"/>
  <c r="P1788" i="1"/>
  <c r="A1788" i="1" s="1"/>
  <c r="N1788" i="1"/>
  <c r="J1788" i="1"/>
  <c r="I1788" i="1"/>
  <c r="E1788" i="1"/>
  <c r="C1788" i="1"/>
  <c r="Q1787" i="1"/>
  <c r="P1787" i="1"/>
  <c r="N1787" i="1"/>
  <c r="J1787" i="1"/>
  <c r="I1787" i="1"/>
  <c r="E1787" i="1"/>
  <c r="C1787" i="1"/>
  <c r="A1787" i="1"/>
  <c r="Q1786" i="1"/>
  <c r="P1786" i="1"/>
  <c r="N1786" i="1"/>
  <c r="J1786" i="1"/>
  <c r="I1786" i="1"/>
  <c r="E1786" i="1"/>
  <c r="C1786" i="1"/>
  <c r="A1786" i="1"/>
  <c r="Q1785" i="1"/>
  <c r="P1785" i="1"/>
  <c r="N1785" i="1"/>
  <c r="J1785" i="1"/>
  <c r="I1785" i="1"/>
  <c r="E1785" i="1"/>
  <c r="C1785" i="1"/>
  <c r="A1785" i="1"/>
  <c r="Q1784" i="1"/>
  <c r="P1784" i="1"/>
  <c r="A1784" i="1" s="1"/>
  <c r="N1784" i="1"/>
  <c r="J1784" i="1"/>
  <c r="I1784" i="1"/>
  <c r="E1784" i="1"/>
  <c r="C1784" i="1"/>
  <c r="Q1783" i="1"/>
  <c r="P1783" i="1"/>
  <c r="A1783" i="1" s="1"/>
  <c r="N1783" i="1"/>
  <c r="J1783" i="1"/>
  <c r="I1783" i="1"/>
  <c r="E1783" i="1"/>
  <c r="C1783" i="1"/>
  <c r="Q1782" i="1"/>
  <c r="P1782" i="1"/>
  <c r="N1782" i="1"/>
  <c r="J1782" i="1"/>
  <c r="I1782" i="1"/>
  <c r="E1782" i="1"/>
  <c r="C1782" i="1"/>
  <c r="A1782" i="1"/>
  <c r="Q1781" i="1"/>
  <c r="P1781" i="1"/>
  <c r="N1781" i="1"/>
  <c r="J1781" i="1"/>
  <c r="I1781" i="1"/>
  <c r="E1781" i="1"/>
  <c r="C1781" i="1"/>
  <c r="A1781" i="1"/>
  <c r="Q1780" i="1"/>
  <c r="P1780" i="1"/>
  <c r="A1780" i="1" s="1"/>
  <c r="N1780" i="1"/>
  <c r="J1780" i="1"/>
  <c r="I1780" i="1"/>
  <c r="E1780" i="1"/>
  <c r="C1780" i="1"/>
  <c r="Q1779" i="1"/>
  <c r="P1779" i="1"/>
  <c r="N1779" i="1"/>
  <c r="J1779" i="1"/>
  <c r="I1779" i="1"/>
  <c r="E1779" i="1"/>
  <c r="C1779" i="1"/>
  <c r="A1779" i="1"/>
  <c r="Q1778" i="1"/>
  <c r="P1778" i="1"/>
  <c r="N1778" i="1"/>
  <c r="J1778" i="1"/>
  <c r="I1778" i="1"/>
  <c r="E1778" i="1"/>
  <c r="C1778" i="1"/>
  <c r="A1778" i="1"/>
  <c r="Q1777" i="1"/>
  <c r="P1777" i="1"/>
  <c r="N1777" i="1"/>
  <c r="J1777" i="1"/>
  <c r="I1777" i="1"/>
  <c r="E1777" i="1"/>
  <c r="C1777" i="1"/>
  <c r="A1777" i="1"/>
  <c r="Q1776" i="1"/>
  <c r="P1776" i="1"/>
  <c r="A1776" i="1" s="1"/>
  <c r="N1776" i="1"/>
  <c r="J1776" i="1"/>
  <c r="I1776" i="1"/>
  <c r="E1776" i="1"/>
  <c r="C1776" i="1"/>
  <c r="Q1775" i="1"/>
  <c r="P1775" i="1"/>
  <c r="A1775" i="1" s="1"/>
  <c r="N1775" i="1"/>
  <c r="J1775" i="1"/>
  <c r="I1775" i="1"/>
  <c r="E1775" i="1"/>
  <c r="C1775" i="1"/>
  <c r="Q1774" i="1"/>
  <c r="P1774" i="1"/>
  <c r="N1774" i="1"/>
  <c r="J1774" i="1"/>
  <c r="I1774" i="1"/>
  <c r="E1774" i="1"/>
  <c r="C1774" i="1"/>
  <c r="A1774" i="1"/>
  <c r="Q1773" i="1"/>
  <c r="P1773" i="1"/>
  <c r="N1773" i="1"/>
  <c r="J1773" i="1"/>
  <c r="I1773" i="1"/>
  <c r="E1773" i="1"/>
  <c r="C1773" i="1"/>
  <c r="A1773" i="1"/>
  <c r="Q1772" i="1"/>
  <c r="P1772" i="1"/>
  <c r="A1772" i="1" s="1"/>
  <c r="N1772" i="1"/>
  <c r="J1772" i="1"/>
  <c r="I1772" i="1"/>
  <c r="E1772" i="1"/>
  <c r="C1772" i="1"/>
  <c r="Q1771" i="1"/>
  <c r="P1771" i="1"/>
  <c r="N1771" i="1"/>
  <c r="J1771" i="1"/>
  <c r="I1771" i="1"/>
  <c r="E1771" i="1"/>
  <c r="C1771" i="1"/>
  <c r="A1771" i="1"/>
  <c r="Q1770" i="1"/>
  <c r="P1770" i="1"/>
  <c r="N1770" i="1"/>
  <c r="J1770" i="1"/>
  <c r="I1770" i="1"/>
  <c r="E1770" i="1"/>
  <c r="C1770" i="1"/>
  <c r="A1770" i="1"/>
  <c r="Q1769" i="1"/>
  <c r="P1769" i="1"/>
  <c r="N1769" i="1"/>
  <c r="J1769" i="1"/>
  <c r="I1769" i="1"/>
  <c r="E1769" i="1"/>
  <c r="C1769" i="1"/>
  <c r="A1769" i="1"/>
  <c r="Q1768" i="1"/>
  <c r="P1768" i="1"/>
  <c r="A1768" i="1" s="1"/>
  <c r="N1768" i="1"/>
  <c r="J1768" i="1"/>
  <c r="I1768" i="1"/>
  <c r="E1768" i="1"/>
  <c r="C1768" i="1"/>
  <c r="Q1767" i="1"/>
  <c r="P1767" i="1"/>
  <c r="A1767" i="1" s="1"/>
  <c r="N1767" i="1"/>
  <c r="J1767" i="1"/>
  <c r="I1767" i="1"/>
  <c r="E1767" i="1"/>
  <c r="C1767" i="1"/>
  <c r="Q1766" i="1"/>
  <c r="P1766" i="1"/>
  <c r="N1766" i="1"/>
  <c r="J1766" i="1"/>
  <c r="I1766" i="1"/>
  <c r="E1766" i="1"/>
  <c r="C1766" i="1"/>
  <c r="A1766" i="1"/>
  <c r="Q1765" i="1"/>
  <c r="P1765" i="1"/>
  <c r="N1765" i="1"/>
  <c r="J1765" i="1"/>
  <c r="I1765" i="1"/>
  <c r="E1765" i="1"/>
  <c r="C1765" i="1"/>
  <c r="A1765" i="1"/>
  <c r="Q1764" i="1"/>
  <c r="P1764" i="1"/>
  <c r="A1764" i="1" s="1"/>
  <c r="N1764" i="1"/>
  <c r="J1764" i="1"/>
  <c r="I1764" i="1"/>
  <c r="E1764" i="1"/>
  <c r="C1764" i="1"/>
  <c r="Q1763" i="1"/>
  <c r="P1763" i="1"/>
  <c r="N1763" i="1"/>
  <c r="J1763" i="1"/>
  <c r="I1763" i="1"/>
  <c r="E1763" i="1"/>
  <c r="C1763" i="1"/>
  <c r="A1763" i="1"/>
  <c r="Q1762" i="1"/>
  <c r="P1762" i="1"/>
  <c r="N1762" i="1"/>
  <c r="J1762" i="1"/>
  <c r="I1762" i="1"/>
  <c r="E1762" i="1"/>
  <c r="C1762" i="1"/>
  <c r="A1762" i="1"/>
  <c r="Q1761" i="1"/>
  <c r="P1761" i="1"/>
  <c r="N1761" i="1"/>
  <c r="J1761" i="1"/>
  <c r="I1761" i="1"/>
  <c r="E1761" i="1"/>
  <c r="C1761" i="1"/>
  <c r="A1761" i="1"/>
  <c r="Q1760" i="1"/>
  <c r="P1760" i="1"/>
  <c r="A1760" i="1" s="1"/>
  <c r="N1760" i="1"/>
  <c r="J1760" i="1"/>
  <c r="I1760" i="1"/>
  <c r="E1760" i="1"/>
  <c r="C1760" i="1"/>
  <c r="Q1759" i="1"/>
  <c r="P1759" i="1"/>
  <c r="A1759" i="1" s="1"/>
  <c r="N1759" i="1"/>
  <c r="J1759" i="1"/>
  <c r="I1759" i="1"/>
  <c r="E1759" i="1"/>
  <c r="C1759" i="1"/>
  <c r="Q1758" i="1"/>
  <c r="P1758" i="1"/>
  <c r="N1758" i="1"/>
  <c r="J1758" i="1"/>
  <c r="I1758" i="1"/>
  <c r="E1758" i="1"/>
  <c r="C1758" i="1"/>
  <c r="A1758" i="1"/>
  <c r="Q1757" i="1"/>
  <c r="P1757" i="1"/>
  <c r="N1757" i="1"/>
  <c r="J1757" i="1"/>
  <c r="I1757" i="1"/>
  <c r="E1757" i="1"/>
  <c r="C1757" i="1"/>
  <c r="A1757" i="1"/>
  <c r="Q1756" i="1"/>
  <c r="P1756" i="1"/>
  <c r="A1756" i="1" s="1"/>
  <c r="N1756" i="1"/>
  <c r="J1756" i="1"/>
  <c r="I1756" i="1"/>
  <c r="E1756" i="1"/>
  <c r="C1756" i="1"/>
  <c r="Q1755" i="1"/>
  <c r="P1755" i="1"/>
  <c r="N1755" i="1"/>
  <c r="J1755" i="1"/>
  <c r="I1755" i="1"/>
  <c r="E1755" i="1"/>
  <c r="C1755" i="1"/>
  <c r="A1755" i="1"/>
  <c r="Q1754" i="1"/>
  <c r="P1754" i="1"/>
  <c r="N1754" i="1"/>
  <c r="J1754" i="1"/>
  <c r="I1754" i="1"/>
  <c r="E1754" i="1"/>
  <c r="C1754" i="1"/>
  <c r="A1754" i="1"/>
  <c r="Q1753" i="1"/>
  <c r="P1753" i="1"/>
  <c r="N1753" i="1"/>
  <c r="J1753" i="1"/>
  <c r="I1753" i="1"/>
  <c r="E1753" i="1"/>
  <c r="C1753" i="1"/>
  <c r="A1753" i="1"/>
  <c r="Q1752" i="1"/>
  <c r="P1752" i="1"/>
  <c r="A1752" i="1" s="1"/>
  <c r="N1752" i="1"/>
  <c r="J1752" i="1"/>
  <c r="I1752" i="1"/>
  <c r="E1752" i="1"/>
  <c r="C1752" i="1"/>
  <c r="Q1751" i="1"/>
  <c r="P1751" i="1"/>
  <c r="A1751" i="1" s="1"/>
  <c r="N1751" i="1"/>
  <c r="J1751" i="1"/>
  <c r="I1751" i="1"/>
  <c r="E1751" i="1"/>
  <c r="C1751" i="1"/>
  <c r="Q1750" i="1"/>
  <c r="P1750" i="1"/>
  <c r="N1750" i="1"/>
  <c r="J1750" i="1"/>
  <c r="I1750" i="1"/>
  <c r="E1750" i="1"/>
  <c r="C1750" i="1"/>
  <c r="A1750" i="1"/>
  <c r="Q1749" i="1"/>
  <c r="P1749" i="1"/>
  <c r="N1749" i="1"/>
  <c r="J1749" i="1"/>
  <c r="I1749" i="1"/>
  <c r="E1749" i="1"/>
  <c r="C1749" i="1"/>
  <c r="A1749" i="1"/>
  <c r="Q1748" i="1"/>
  <c r="P1748" i="1"/>
  <c r="A1748" i="1" s="1"/>
  <c r="N1748" i="1"/>
  <c r="J1748" i="1"/>
  <c r="I1748" i="1"/>
  <c r="E1748" i="1"/>
  <c r="C1748" i="1"/>
  <c r="Q1747" i="1"/>
  <c r="P1747" i="1"/>
  <c r="N1747" i="1"/>
  <c r="J1747" i="1"/>
  <c r="I1747" i="1"/>
  <c r="E1747" i="1"/>
  <c r="C1747" i="1"/>
  <c r="A1747" i="1"/>
  <c r="Q1746" i="1"/>
  <c r="P1746" i="1"/>
  <c r="N1746" i="1"/>
  <c r="J1746" i="1"/>
  <c r="I1746" i="1"/>
  <c r="E1746" i="1"/>
  <c r="C1746" i="1"/>
  <c r="A1746" i="1"/>
  <c r="Q1745" i="1"/>
  <c r="P1745" i="1"/>
  <c r="N1745" i="1"/>
  <c r="J1745" i="1"/>
  <c r="I1745" i="1"/>
  <c r="E1745" i="1"/>
  <c r="C1745" i="1"/>
  <c r="A1745" i="1"/>
  <c r="Q1744" i="1"/>
  <c r="P1744" i="1"/>
  <c r="A1744" i="1" s="1"/>
  <c r="N1744" i="1"/>
  <c r="J1744" i="1"/>
  <c r="I1744" i="1"/>
  <c r="E1744" i="1"/>
  <c r="C1744" i="1"/>
  <c r="Q1743" i="1"/>
  <c r="P1743" i="1"/>
  <c r="A1743" i="1" s="1"/>
  <c r="N1743" i="1"/>
  <c r="J1743" i="1"/>
  <c r="I1743" i="1"/>
  <c r="E1743" i="1"/>
  <c r="C1743" i="1"/>
  <c r="Q1742" i="1"/>
  <c r="P1742" i="1"/>
  <c r="N1742" i="1"/>
  <c r="J1742" i="1"/>
  <c r="I1742" i="1"/>
  <c r="E1742" i="1"/>
  <c r="C1742" i="1"/>
  <c r="A1742" i="1"/>
  <c r="Q1741" i="1"/>
  <c r="P1741" i="1"/>
  <c r="N1741" i="1"/>
  <c r="J1741" i="1"/>
  <c r="I1741" i="1"/>
  <c r="E1741" i="1"/>
  <c r="C1741" i="1"/>
  <c r="A1741" i="1"/>
  <c r="Q1740" i="1"/>
  <c r="P1740" i="1"/>
  <c r="A1740" i="1" s="1"/>
  <c r="N1740" i="1"/>
  <c r="J1740" i="1"/>
  <c r="I1740" i="1"/>
  <c r="E1740" i="1"/>
  <c r="C1740" i="1"/>
  <c r="Q1739" i="1"/>
  <c r="P1739" i="1"/>
  <c r="N1739" i="1"/>
  <c r="J1739" i="1"/>
  <c r="I1739" i="1"/>
  <c r="E1739" i="1"/>
  <c r="C1739" i="1"/>
  <c r="A1739" i="1"/>
  <c r="Q1738" i="1"/>
  <c r="P1738" i="1"/>
  <c r="N1738" i="1"/>
  <c r="J1738" i="1"/>
  <c r="I1738" i="1"/>
  <c r="E1738" i="1"/>
  <c r="C1738" i="1"/>
  <c r="A1738" i="1"/>
  <c r="Q1737" i="1"/>
  <c r="P1737" i="1"/>
  <c r="N1737" i="1"/>
  <c r="J1737" i="1"/>
  <c r="I1737" i="1"/>
  <c r="E1737" i="1"/>
  <c r="C1737" i="1"/>
  <c r="A1737" i="1"/>
  <c r="Q1736" i="1"/>
  <c r="P1736" i="1"/>
  <c r="A1736" i="1" s="1"/>
  <c r="N1736" i="1"/>
  <c r="J1736" i="1"/>
  <c r="I1736" i="1"/>
  <c r="E1736" i="1"/>
  <c r="C1736" i="1"/>
  <c r="Q1735" i="1"/>
  <c r="P1735" i="1"/>
  <c r="A1735" i="1" s="1"/>
  <c r="N1735" i="1"/>
  <c r="J1735" i="1"/>
  <c r="I1735" i="1"/>
  <c r="E1735" i="1"/>
  <c r="C1735" i="1"/>
  <c r="Q1734" i="1"/>
  <c r="P1734" i="1"/>
  <c r="N1734" i="1"/>
  <c r="J1734" i="1"/>
  <c r="I1734" i="1"/>
  <c r="E1734" i="1"/>
  <c r="C1734" i="1"/>
  <c r="A1734" i="1"/>
  <c r="Q1733" i="1"/>
  <c r="P1733" i="1"/>
  <c r="N1733" i="1"/>
  <c r="J1733" i="1"/>
  <c r="I1733" i="1"/>
  <c r="E1733" i="1"/>
  <c r="C1733" i="1"/>
  <c r="A1733" i="1"/>
  <c r="Q1732" i="1"/>
  <c r="P1732" i="1"/>
  <c r="A1732" i="1" s="1"/>
  <c r="N1732" i="1"/>
  <c r="J1732" i="1"/>
  <c r="I1732" i="1"/>
  <c r="E1732" i="1"/>
  <c r="C1732" i="1"/>
  <c r="Q1731" i="1"/>
  <c r="P1731" i="1"/>
  <c r="N1731" i="1"/>
  <c r="J1731" i="1"/>
  <c r="I1731" i="1"/>
  <c r="E1731" i="1"/>
  <c r="C1731" i="1"/>
  <c r="A1731" i="1"/>
  <c r="Q1730" i="1"/>
  <c r="P1730" i="1"/>
  <c r="N1730" i="1"/>
  <c r="J1730" i="1"/>
  <c r="I1730" i="1"/>
  <c r="E1730" i="1"/>
  <c r="C1730" i="1"/>
  <c r="A1730" i="1"/>
  <c r="Q1729" i="1"/>
  <c r="P1729" i="1"/>
  <c r="N1729" i="1"/>
  <c r="J1729" i="1"/>
  <c r="I1729" i="1"/>
  <c r="E1729" i="1"/>
  <c r="C1729" i="1"/>
  <c r="A1729" i="1"/>
  <c r="Q1728" i="1"/>
  <c r="P1728" i="1"/>
  <c r="A1728" i="1" s="1"/>
  <c r="N1728" i="1"/>
  <c r="J1728" i="1"/>
  <c r="I1728" i="1"/>
  <c r="E1728" i="1"/>
  <c r="C1728" i="1"/>
  <c r="Q1727" i="1"/>
  <c r="P1727" i="1"/>
  <c r="A1727" i="1" s="1"/>
  <c r="N1727" i="1"/>
  <c r="J1727" i="1"/>
  <c r="I1727" i="1"/>
  <c r="E1727" i="1"/>
  <c r="C1727" i="1"/>
  <c r="Q1726" i="1"/>
  <c r="P1726" i="1"/>
  <c r="N1726" i="1"/>
  <c r="J1726" i="1"/>
  <c r="I1726" i="1"/>
  <c r="E1726" i="1"/>
  <c r="C1726" i="1"/>
  <c r="A1726" i="1"/>
  <c r="Q1725" i="1"/>
  <c r="P1725" i="1"/>
  <c r="N1725" i="1"/>
  <c r="J1725" i="1"/>
  <c r="I1725" i="1"/>
  <c r="E1725" i="1"/>
  <c r="C1725" i="1"/>
  <c r="A1725" i="1"/>
  <c r="Q1724" i="1"/>
  <c r="P1724" i="1"/>
  <c r="A1724" i="1" s="1"/>
  <c r="N1724" i="1"/>
  <c r="J1724" i="1"/>
  <c r="I1724" i="1"/>
  <c r="E1724" i="1"/>
  <c r="C1724" i="1"/>
  <c r="Q1723" i="1"/>
  <c r="P1723" i="1"/>
  <c r="N1723" i="1"/>
  <c r="J1723" i="1"/>
  <c r="I1723" i="1"/>
  <c r="E1723" i="1"/>
  <c r="C1723" i="1"/>
  <c r="A1723" i="1"/>
  <c r="Q1722" i="1"/>
  <c r="P1722" i="1"/>
  <c r="N1722" i="1"/>
  <c r="J1722" i="1"/>
  <c r="I1722" i="1"/>
  <c r="E1722" i="1"/>
  <c r="C1722" i="1"/>
  <c r="A1722" i="1"/>
  <c r="Q1721" i="1"/>
  <c r="P1721" i="1"/>
  <c r="N1721" i="1"/>
  <c r="J1721" i="1"/>
  <c r="I1721" i="1"/>
  <c r="E1721" i="1"/>
  <c r="C1721" i="1"/>
  <c r="A1721" i="1"/>
  <c r="Q1720" i="1"/>
  <c r="P1720" i="1"/>
  <c r="A1720" i="1" s="1"/>
  <c r="N1720" i="1"/>
  <c r="J1720" i="1"/>
  <c r="I1720" i="1"/>
  <c r="E1720" i="1"/>
  <c r="C1720" i="1"/>
  <c r="Q1719" i="1"/>
  <c r="P1719" i="1"/>
  <c r="A1719" i="1" s="1"/>
  <c r="N1719" i="1"/>
  <c r="J1719" i="1"/>
  <c r="I1719" i="1"/>
  <c r="E1719" i="1"/>
  <c r="C1719" i="1"/>
  <c r="Q1718" i="1"/>
  <c r="P1718" i="1"/>
  <c r="N1718" i="1"/>
  <c r="J1718" i="1"/>
  <c r="I1718" i="1"/>
  <c r="E1718" i="1"/>
  <c r="C1718" i="1"/>
  <c r="A1718" i="1"/>
  <c r="Q1717" i="1"/>
  <c r="P1717" i="1"/>
  <c r="N1717" i="1"/>
  <c r="J1717" i="1"/>
  <c r="I1717" i="1"/>
  <c r="E1717" i="1"/>
  <c r="C1717" i="1"/>
  <c r="A1717" i="1"/>
  <c r="Q1716" i="1"/>
  <c r="P1716" i="1"/>
  <c r="A1716" i="1" s="1"/>
  <c r="N1716" i="1"/>
  <c r="J1716" i="1"/>
  <c r="I1716" i="1"/>
  <c r="E1716" i="1"/>
  <c r="C1716" i="1"/>
  <c r="Q1715" i="1"/>
  <c r="P1715" i="1"/>
  <c r="N1715" i="1"/>
  <c r="J1715" i="1"/>
  <c r="I1715" i="1"/>
  <c r="E1715" i="1"/>
  <c r="C1715" i="1"/>
  <c r="A1715" i="1"/>
  <c r="Q1714" i="1"/>
  <c r="P1714" i="1"/>
  <c r="N1714" i="1"/>
  <c r="J1714" i="1"/>
  <c r="I1714" i="1"/>
  <c r="E1714" i="1"/>
  <c r="C1714" i="1"/>
  <c r="A1714" i="1"/>
  <c r="Q1713" i="1"/>
  <c r="P1713" i="1"/>
  <c r="N1713" i="1"/>
  <c r="J1713" i="1"/>
  <c r="I1713" i="1"/>
  <c r="E1713" i="1"/>
  <c r="C1713" i="1"/>
  <c r="A1713" i="1"/>
  <c r="Q1712" i="1"/>
  <c r="P1712" i="1"/>
  <c r="A1712" i="1" s="1"/>
  <c r="N1712" i="1"/>
  <c r="J1712" i="1"/>
  <c r="I1712" i="1"/>
  <c r="E1712" i="1"/>
  <c r="C1712" i="1"/>
  <c r="Q1711" i="1"/>
  <c r="P1711" i="1"/>
  <c r="A1711" i="1" s="1"/>
  <c r="N1711" i="1"/>
  <c r="J1711" i="1"/>
  <c r="I1711" i="1"/>
  <c r="E1711" i="1"/>
  <c r="C1711" i="1"/>
  <c r="Q1710" i="1"/>
  <c r="P1710" i="1"/>
  <c r="N1710" i="1"/>
  <c r="J1710" i="1"/>
  <c r="I1710" i="1"/>
  <c r="E1710" i="1"/>
  <c r="C1710" i="1"/>
  <c r="A1710" i="1"/>
  <c r="Q1709" i="1"/>
  <c r="P1709" i="1"/>
  <c r="N1709" i="1"/>
  <c r="J1709" i="1"/>
  <c r="I1709" i="1"/>
  <c r="E1709" i="1"/>
  <c r="C1709" i="1"/>
  <c r="A1709" i="1"/>
  <c r="Q1708" i="1"/>
  <c r="P1708" i="1"/>
  <c r="A1708" i="1" s="1"/>
  <c r="N1708" i="1"/>
  <c r="J1708" i="1"/>
  <c r="I1708" i="1"/>
  <c r="E1708" i="1"/>
  <c r="C1708" i="1"/>
  <c r="Q1707" i="1"/>
  <c r="P1707" i="1"/>
  <c r="N1707" i="1"/>
  <c r="J1707" i="1"/>
  <c r="I1707" i="1"/>
  <c r="E1707" i="1"/>
  <c r="C1707" i="1"/>
  <c r="A1707" i="1"/>
  <c r="Q1706" i="1"/>
  <c r="P1706" i="1"/>
  <c r="N1706" i="1"/>
  <c r="J1706" i="1"/>
  <c r="I1706" i="1"/>
  <c r="E1706" i="1"/>
  <c r="C1706" i="1"/>
  <c r="A1706" i="1"/>
  <c r="Q1705" i="1"/>
  <c r="P1705" i="1"/>
  <c r="N1705" i="1"/>
  <c r="J1705" i="1"/>
  <c r="I1705" i="1"/>
  <c r="E1705" i="1"/>
  <c r="C1705" i="1"/>
  <c r="A1705" i="1"/>
  <c r="Q1704" i="1"/>
  <c r="P1704" i="1"/>
  <c r="A1704" i="1" s="1"/>
  <c r="N1704" i="1"/>
  <c r="J1704" i="1"/>
  <c r="I1704" i="1"/>
  <c r="E1704" i="1"/>
  <c r="C1704" i="1"/>
  <c r="Q1703" i="1"/>
  <c r="P1703" i="1"/>
  <c r="A1703" i="1" s="1"/>
  <c r="N1703" i="1"/>
  <c r="J1703" i="1"/>
  <c r="I1703" i="1"/>
  <c r="E1703" i="1"/>
  <c r="C1703" i="1"/>
  <c r="Q1702" i="1"/>
  <c r="P1702" i="1"/>
  <c r="N1702" i="1"/>
  <c r="J1702" i="1"/>
  <c r="I1702" i="1"/>
  <c r="E1702" i="1"/>
  <c r="C1702" i="1"/>
  <c r="A1702" i="1"/>
  <c r="Q1701" i="1"/>
  <c r="P1701" i="1"/>
  <c r="N1701" i="1"/>
  <c r="J1701" i="1"/>
  <c r="I1701" i="1"/>
  <c r="E1701" i="1"/>
  <c r="C1701" i="1"/>
  <c r="A1701" i="1"/>
  <c r="Q1700" i="1"/>
  <c r="P1700" i="1"/>
  <c r="A1700" i="1" s="1"/>
  <c r="N1700" i="1"/>
  <c r="J1700" i="1"/>
  <c r="I1700" i="1"/>
  <c r="E1700" i="1"/>
  <c r="C1700" i="1"/>
  <c r="Q1699" i="1"/>
  <c r="P1699" i="1"/>
  <c r="N1699" i="1"/>
  <c r="J1699" i="1"/>
  <c r="I1699" i="1"/>
  <c r="E1699" i="1"/>
  <c r="C1699" i="1"/>
  <c r="A1699" i="1"/>
  <c r="Q1698" i="1"/>
  <c r="P1698" i="1"/>
  <c r="N1698" i="1"/>
  <c r="J1698" i="1"/>
  <c r="I1698" i="1"/>
  <c r="E1698" i="1"/>
  <c r="C1698" i="1"/>
  <c r="A1698" i="1"/>
  <c r="Q1697" i="1"/>
  <c r="P1697" i="1"/>
  <c r="N1697" i="1"/>
  <c r="J1697" i="1"/>
  <c r="I1697" i="1"/>
  <c r="E1697" i="1"/>
  <c r="C1697" i="1"/>
  <c r="A1697" i="1"/>
  <c r="Q1696" i="1"/>
  <c r="P1696" i="1"/>
  <c r="A1696" i="1" s="1"/>
  <c r="N1696" i="1"/>
  <c r="J1696" i="1"/>
  <c r="I1696" i="1"/>
  <c r="E1696" i="1"/>
  <c r="C1696" i="1"/>
  <c r="Q1695" i="1"/>
  <c r="P1695" i="1"/>
  <c r="A1695" i="1" s="1"/>
  <c r="N1695" i="1"/>
  <c r="J1695" i="1"/>
  <c r="I1695" i="1"/>
  <c r="E1695" i="1"/>
  <c r="C1695" i="1"/>
  <c r="Q1694" i="1"/>
  <c r="P1694" i="1"/>
  <c r="N1694" i="1"/>
  <c r="J1694" i="1"/>
  <c r="I1694" i="1"/>
  <c r="E1694" i="1"/>
  <c r="C1694" i="1"/>
  <c r="A1694" i="1"/>
  <c r="Q1693" i="1"/>
  <c r="P1693" i="1"/>
  <c r="N1693" i="1"/>
  <c r="J1693" i="1"/>
  <c r="I1693" i="1"/>
  <c r="E1693" i="1"/>
  <c r="C1693" i="1"/>
  <c r="A1693" i="1"/>
  <c r="Q1692" i="1"/>
  <c r="P1692" i="1"/>
  <c r="A1692" i="1" s="1"/>
  <c r="N1692" i="1"/>
  <c r="J1692" i="1"/>
  <c r="I1692" i="1"/>
  <c r="E1692" i="1"/>
  <c r="C1692" i="1"/>
  <c r="Q1691" i="1"/>
  <c r="P1691" i="1"/>
  <c r="N1691" i="1"/>
  <c r="J1691" i="1"/>
  <c r="I1691" i="1"/>
  <c r="E1691" i="1"/>
  <c r="C1691" i="1"/>
  <c r="A1691" i="1"/>
  <c r="Q1690" i="1"/>
  <c r="P1690" i="1"/>
  <c r="N1690" i="1"/>
  <c r="J1690" i="1"/>
  <c r="I1690" i="1"/>
  <c r="E1690" i="1"/>
  <c r="C1690" i="1"/>
  <c r="A1690" i="1"/>
  <c r="Q1689" i="1"/>
  <c r="P1689" i="1"/>
  <c r="N1689" i="1"/>
  <c r="J1689" i="1"/>
  <c r="I1689" i="1"/>
  <c r="E1689" i="1"/>
  <c r="C1689" i="1"/>
  <c r="A1689" i="1"/>
  <c r="Q1688" i="1"/>
  <c r="P1688" i="1"/>
  <c r="A1688" i="1" s="1"/>
  <c r="N1688" i="1"/>
  <c r="J1688" i="1"/>
  <c r="I1688" i="1"/>
  <c r="E1688" i="1"/>
  <c r="C1688" i="1"/>
  <c r="Q1687" i="1"/>
  <c r="P1687" i="1"/>
  <c r="A1687" i="1" s="1"/>
  <c r="N1687" i="1"/>
  <c r="J1687" i="1"/>
  <c r="I1687" i="1"/>
  <c r="E1687" i="1"/>
  <c r="C1687" i="1"/>
  <c r="Q1686" i="1"/>
  <c r="P1686" i="1"/>
  <c r="N1686" i="1"/>
  <c r="J1686" i="1"/>
  <c r="I1686" i="1"/>
  <c r="E1686" i="1"/>
  <c r="C1686" i="1"/>
  <c r="A1686" i="1"/>
  <c r="Q1685" i="1"/>
  <c r="P1685" i="1"/>
  <c r="N1685" i="1"/>
  <c r="J1685" i="1"/>
  <c r="I1685" i="1"/>
  <c r="E1685" i="1"/>
  <c r="C1685" i="1"/>
  <c r="A1685" i="1"/>
  <c r="Q1684" i="1"/>
  <c r="P1684" i="1"/>
  <c r="A1684" i="1" s="1"/>
  <c r="N1684" i="1"/>
  <c r="J1684" i="1"/>
  <c r="I1684" i="1"/>
  <c r="E1684" i="1"/>
  <c r="C1684" i="1"/>
  <c r="Q1683" i="1"/>
  <c r="P1683" i="1"/>
  <c r="N1683" i="1"/>
  <c r="J1683" i="1"/>
  <c r="I1683" i="1"/>
  <c r="E1683" i="1"/>
  <c r="C1683" i="1"/>
  <c r="A1683" i="1"/>
  <c r="Q1682" i="1"/>
  <c r="P1682" i="1"/>
  <c r="N1682" i="1"/>
  <c r="J1682" i="1"/>
  <c r="I1682" i="1"/>
  <c r="E1682" i="1"/>
  <c r="C1682" i="1"/>
  <c r="A1682" i="1"/>
  <c r="Q1681" i="1"/>
  <c r="P1681" i="1"/>
  <c r="N1681" i="1"/>
  <c r="J1681" i="1"/>
  <c r="I1681" i="1"/>
  <c r="E1681" i="1"/>
  <c r="C1681" i="1"/>
  <c r="A1681" i="1"/>
  <c r="Q1680" i="1"/>
  <c r="P1680" i="1"/>
  <c r="A1680" i="1" s="1"/>
  <c r="N1680" i="1"/>
  <c r="J1680" i="1"/>
  <c r="I1680" i="1"/>
  <c r="E1680" i="1"/>
  <c r="C1680" i="1"/>
  <c r="Q1679" i="1"/>
  <c r="P1679" i="1"/>
  <c r="A1679" i="1" s="1"/>
  <c r="N1679" i="1"/>
  <c r="J1679" i="1"/>
  <c r="I1679" i="1"/>
  <c r="E1679" i="1"/>
  <c r="C1679" i="1"/>
  <c r="Q1678" i="1"/>
  <c r="P1678" i="1"/>
  <c r="N1678" i="1"/>
  <c r="J1678" i="1"/>
  <c r="I1678" i="1"/>
  <c r="E1678" i="1"/>
  <c r="C1678" i="1"/>
  <c r="A1678" i="1"/>
  <c r="Q1677" i="1"/>
  <c r="P1677" i="1"/>
  <c r="N1677" i="1"/>
  <c r="J1677" i="1"/>
  <c r="I1677" i="1"/>
  <c r="E1677" i="1"/>
  <c r="C1677" i="1"/>
  <c r="A1677" i="1"/>
  <c r="Q1676" i="1"/>
  <c r="P1676" i="1"/>
  <c r="A1676" i="1" s="1"/>
  <c r="N1676" i="1"/>
  <c r="J1676" i="1"/>
  <c r="I1676" i="1"/>
  <c r="E1676" i="1"/>
  <c r="C1676" i="1"/>
  <c r="Q1675" i="1"/>
  <c r="P1675" i="1"/>
  <c r="N1675" i="1"/>
  <c r="J1675" i="1"/>
  <c r="I1675" i="1"/>
  <c r="E1675" i="1"/>
  <c r="C1675" i="1"/>
  <c r="A1675" i="1"/>
  <c r="Q1674" i="1"/>
  <c r="P1674" i="1"/>
  <c r="N1674" i="1"/>
  <c r="J1674" i="1"/>
  <c r="I1674" i="1"/>
  <c r="E1674" i="1"/>
  <c r="C1674" i="1"/>
  <c r="A1674" i="1"/>
  <c r="Q1673" i="1"/>
  <c r="P1673" i="1"/>
  <c r="N1673" i="1"/>
  <c r="J1673" i="1"/>
  <c r="I1673" i="1"/>
  <c r="E1673" i="1"/>
  <c r="C1673" i="1"/>
  <c r="A1673" i="1"/>
  <c r="Q1672" i="1"/>
  <c r="P1672" i="1"/>
  <c r="A1672" i="1" s="1"/>
  <c r="N1672" i="1"/>
  <c r="J1672" i="1"/>
  <c r="I1672" i="1"/>
  <c r="E1672" i="1"/>
  <c r="C1672" i="1"/>
  <c r="Q1671" i="1"/>
  <c r="P1671" i="1"/>
  <c r="A1671" i="1" s="1"/>
  <c r="N1671" i="1"/>
  <c r="J1671" i="1"/>
  <c r="I1671" i="1"/>
  <c r="E1671" i="1"/>
  <c r="C1671" i="1"/>
  <c r="Q1670" i="1"/>
  <c r="P1670" i="1"/>
  <c r="N1670" i="1"/>
  <c r="J1670" i="1"/>
  <c r="I1670" i="1"/>
  <c r="E1670" i="1"/>
  <c r="C1670" i="1"/>
  <c r="A1670" i="1"/>
  <c r="Q1669" i="1"/>
  <c r="P1669" i="1"/>
  <c r="N1669" i="1"/>
  <c r="J1669" i="1"/>
  <c r="I1669" i="1"/>
  <c r="E1669" i="1"/>
  <c r="C1669" i="1"/>
  <c r="A1669" i="1"/>
  <c r="Q1668" i="1"/>
  <c r="P1668" i="1"/>
  <c r="A1668" i="1" s="1"/>
  <c r="N1668" i="1"/>
  <c r="J1668" i="1"/>
  <c r="I1668" i="1"/>
  <c r="E1668" i="1"/>
  <c r="C1668" i="1"/>
  <c r="Q1667" i="1"/>
  <c r="P1667" i="1"/>
  <c r="N1667" i="1"/>
  <c r="J1667" i="1"/>
  <c r="I1667" i="1"/>
  <c r="E1667" i="1"/>
  <c r="C1667" i="1"/>
  <c r="A1667" i="1"/>
  <c r="Q1666" i="1"/>
  <c r="P1666" i="1"/>
  <c r="N1666" i="1"/>
  <c r="J1666" i="1"/>
  <c r="I1666" i="1"/>
  <c r="E1666" i="1"/>
  <c r="C1666" i="1"/>
  <c r="A1666" i="1"/>
  <c r="Q1665" i="1"/>
  <c r="P1665" i="1"/>
  <c r="N1665" i="1"/>
  <c r="J1665" i="1"/>
  <c r="I1665" i="1"/>
  <c r="E1665" i="1"/>
  <c r="C1665" i="1"/>
  <c r="A1665" i="1"/>
  <c r="Q1664" i="1"/>
  <c r="P1664" i="1"/>
  <c r="A1664" i="1" s="1"/>
  <c r="N1664" i="1"/>
  <c r="J1664" i="1"/>
  <c r="I1664" i="1"/>
  <c r="E1664" i="1"/>
  <c r="C1664" i="1"/>
  <c r="Q1663" i="1"/>
  <c r="P1663" i="1"/>
  <c r="A1663" i="1" s="1"/>
  <c r="N1663" i="1"/>
  <c r="J1663" i="1"/>
  <c r="I1663" i="1"/>
  <c r="E1663" i="1"/>
  <c r="C1663" i="1"/>
  <c r="Q1662" i="1"/>
  <c r="P1662" i="1"/>
  <c r="N1662" i="1"/>
  <c r="J1662" i="1"/>
  <c r="I1662" i="1"/>
  <c r="E1662" i="1"/>
  <c r="C1662" i="1"/>
  <c r="A1662" i="1"/>
  <c r="Q1661" i="1"/>
  <c r="P1661" i="1"/>
  <c r="N1661" i="1"/>
  <c r="J1661" i="1"/>
  <c r="I1661" i="1"/>
  <c r="E1661" i="1"/>
  <c r="C1661" i="1"/>
  <c r="A1661" i="1"/>
  <c r="Q1660" i="1"/>
  <c r="P1660" i="1"/>
  <c r="A1660" i="1" s="1"/>
  <c r="N1660" i="1"/>
  <c r="J1660" i="1"/>
  <c r="I1660" i="1"/>
  <c r="E1660" i="1"/>
  <c r="C1660" i="1"/>
  <c r="Q1659" i="1"/>
  <c r="P1659" i="1"/>
  <c r="N1659" i="1"/>
  <c r="J1659" i="1"/>
  <c r="I1659" i="1"/>
  <c r="E1659" i="1"/>
  <c r="C1659" i="1"/>
  <c r="A1659" i="1"/>
  <c r="Q1658" i="1"/>
  <c r="P1658" i="1"/>
  <c r="N1658" i="1"/>
  <c r="J1658" i="1"/>
  <c r="I1658" i="1"/>
  <c r="E1658" i="1"/>
  <c r="C1658" i="1"/>
  <c r="A1658" i="1"/>
  <c r="Q1657" i="1"/>
  <c r="P1657" i="1"/>
  <c r="N1657" i="1"/>
  <c r="J1657" i="1"/>
  <c r="I1657" i="1"/>
  <c r="E1657" i="1"/>
  <c r="C1657" i="1"/>
  <c r="A1657" i="1"/>
  <c r="Q1656" i="1"/>
  <c r="P1656" i="1"/>
  <c r="A1656" i="1" s="1"/>
  <c r="N1656" i="1"/>
  <c r="J1656" i="1"/>
  <c r="I1656" i="1"/>
  <c r="E1656" i="1"/>
  <c r="C1656" i="1"/>
  <c r="Q1655" i="1"/>
  <c r="P1655" i="1"/>
  <c r="A1655" i="1" s="1"/>
  <c r="N1655" i="1"/>
  <c r="J1655" i="1"/>
  <c r="I1655" i="1"/>
  <c r="E1655" i="1"/>
  <c r="C1655" i="1"/>
  <c r="Q1654" i="1"/>
  <c r="P1654" i="1"/>
  <c r="N1654" i="1"/>
  <c r="J1654" i="1"/>
  <c r="I1654" i="1"/>
  <c r="E1654" i="1"/>
  <c r="C1654" i="1"/>
  <c r="A1654" i="1"/>
  <c r="Q1653" i="1"/>
  <c r="P1653" i="1"/>
  <c r="N1653" i="1"/>
  <c r="J1653" i="1"/>
  <c r="I1653" i="1"/>
  <c r="E1653" i="1"/>
  <c r="C1653" i="1"/>
  <c r="A1653" i="1"/>
  <c r="Q1652" i="1"/>
  <c r="P1652" i="1"/>
  <c r="A1652" i="1" s="1"/>
  <c r="N1652" i="1"/>
  <c r="J1652" i="1"/>
  <c r="I1652" i="1"/>
  <c r="E1652" i="1"/>
  <c r="C1652" i="1"/>
  <c r="Q1651" i="1"/>
  <c r="P1651" i="1"/>
  <c r="N1651" i="1"/>
  <c r="J1651" i="1"/>
  <c r="I1651" i="1"/>
  <c r="E1651" i="1"/>
  <c r="C1651" i="1"/>
  <c r="A1651" i="1"/>
  <c r="Q1650" i="1"/>
  <c r="P1650" i="1"/>
  <c r="N1650" i="1"/>
  <c r="J1650" i="1"/>
  <c r="I1650" i="1"/>
  <c r="E1650" i="1"/>
  <c r="C1650" i="1"/>
  <c r="A1650" i="1"/>
  <c r="Q1649" i="1"/>
  <c r="P1649" i="1"/>
  <c r="N1649" i="1"/>
  <c r="J1649" i="1"/>
  <c r="I1649" i="1"/>
  <c r="E1649" i="1"/>
  <c r="C1649" i="1"/>
  <c r="A1649" i="1"/>
  <c r="Q1648" i="1"/>
  <c r="P1648" i="1"/>
  <c r="A1648" i="1" s="1"/>
  <c r="N1648" i="1"/>
  <c r="J1648" i="1"/>
  <c r="I1648" i="1"/>
  <c r="E1648" i="1"/>
  <c r="C1648" i="1"/>
  <c r="Q1647" i="1"/>
  <c r="P1647" i="1"/>
  <c r="A1647" i="1" s="1"/>
  <c r="N1647" i="1"/>
  <c r="J1647" i="1"/>
  <c r="I1647" i="1"/>
  <c r="E1647" i="1"/>
  <c r="C1647" i="1"/>
  <c r="Q1646" i="1"/>
  <c r="P1646" i="1"/>
  <c r="N1646" i="1"/>
  <c r="J1646" i="1"/>
  <c r="I1646" i="1"/>
  <c r="E1646" i="1"/>
  <c r="C1646" i="1"/>
  <c r="A1646" i="1"/>
  <c r="Q1645" i="1"/>
  <c r="P1645" i="1"/>
  <c r="N1645" i="1"/>
  <c r="J1645" i="1"/>
  <c r="I1645" i="1"/>
  <c r="E1645" i="1"/>
  <c r="C1645" i="1"/>
  <c r="A1645" i="1"/>
  <c r="Q1644" i="1"/>
  <c r="P1644" i="1"/>
  <c r="A1644" i="1" s="1"/>
  <c r="N1644" i="1"/>
  <c r="J1644" i="1"/>
  <c r="I1644" i="1"/>
  <c r="E1644" i="1"/>
  <c r="C1644" i="1"/>
  <c r="Q1643" i="1"/>
  <c r="P1643" i="1"/>
  <c r="N1643" i="1"/>
  <c r="J1643" i="1"/>
  <c r="I1643" i="1"/>
  <c r="E1643" i="1"/>
  <c r="C1643" i="1"/>
  <c r="A1643" i="1"/>
  <c r="Q1642" i="1"/>
  <c r="P1642" i="1"/>
  <c r="N1642" i="1"/>
  <c r="J1642" i="1"/>
  <c r="I1642" i="1"/>
  <c r="E1642" i="1"/>
  <c r="C1642" i="1"/>
  <c r="A1642" i="1"/>
  <c r="Q1641" i="1"/>
  <c r="P1641" i="1"/>
  <c r="N1641" i="1"/>
  <c r="J1641" i="1"/>
  <c r="I1641" i="1"/>
  <c r="E1641" i="1"/>
  <c r="C1641" i="1"/>
  <c r="A1641" i="1"/>
  <c r="Q1640" i="1"/>
  <c r="P1640" i="1"/>
  <c r="A1640" i="1" s="1"/>
  <c r="N1640" i="1"/>
  <c r="J1640" i="1"/>
  <c r="I1640" i="1"/>
  <c r="E1640" i="1"/>
  <c r="C1640" i="1"/>
  <c r="Q1639" i="1"/>
  <c r="P1639" i="1"/>
  <c r="A1639" i="1" s="1"/>
  <c r="N1639" i="1"/>
  <c r="J1639" i="1"/>
  <c r="I1639" i="1"/>
  <c r="E1639" i="1"/>
  <c r="C1639" i="1"/>
  <c r="Q1638" i="1"/>
  <c r="P1638" i="1"/>
  <c r="N1638" i="1"/>
  <c r="J1638" i="1"/>
  <c r="I1638" i="1"/>
  <c r="E1638" i="1"/>
  <c r="C1638" i="1"/>
  <c r="A1638" i="1"/>
  <c r="Q1637" i="1"/>
  <c r="P1637" i="1"/>
  <c r="N1637" i="1"/>
  <c r="J1637" i="1"/>
  <c r="I1637" i="1"/>
  <c r="E1637" i="1"/>
  <c r="C1637" i="1"/>
  <c r="A1637" i="1"/>
  <c r="Q1636" i="1"/>
  <c r="P1636" i="1"/>
  <c r="A1636" i="1" s="1"/>
  <c r="N1636" i="1"/>
  <c r="J1636" i="1"/>
  <c r="I1636" i="1"/>
  <c r="E1636" i="1"/>
  <c r="C1636" i="1"/>
  <c r="Q1635" i="1"/>
  <c r="P1635" i="1"/>
  <c r="N1635" i="1"/>
  <c r="J1635" i="1"/>
  <c r="I1635" i="1"/>
  <c r="E1635" i="1"/>
  <c r="C1635" i="1"/>
  <c r="A1635" i="1"/>
  <c r="Q1634" i="1"/>
  <c r="P1634" i="1"/>
  <c r="N1634" i="1"/>
  <c r="J1634" i="1"/>
  <c r="I1634" i="1"/>
  <c r="E1634" i="1"/>
  <c r="C1634" i="1"/>
  <c r="A1634" i="1"/>
  <c r="Q1633" i="1"/>
  <c r="P1633" i="1"/>
  <c r="N1633" i="1"/>
  <c r="J1633" i="1"/>
  <c r="I1633" i="1"/>
  <c r="E1633" i="1"/>
  <c r="C1633" i="1"/>
  <c r="A1633" i="1"/>
  <c r="Q1632" i="1"/>
  <c r="P1632" i="1"/>
  <c r="A1632" i="1" s="1"/>
  <c r="N1632" i="1"/>
  <c r="J1632" i="1"/>
  <c r="I1632" i="1"/>
  <c r="E1632" i="1"/>
  <c r="C1632" i="1"/>
  <c r="Q1631" i="1"/>
  <c r="P1631" i="1"/>
  <c r="A1631" i="1" s="1"/>
  <c r="N1631" i="1"/>
  <c r="J1631" i="1"/>
  <c r="I1631" i="1"/>
  <c r="E1631" i="1"/>
  <c r="C1631" i="1"/>
  <c r="Q1630" i="1"/>
  <c r="P1630" i="1"/>
  <c r="N1630" i="1"/>
  <c r="J1630" i="1"/>
  <c r="I1630" i="1"/>
  <c r="E1630" i="1"/>
  <c r="C1630" i="1"/>
  <c r="A1630" i="1"/>
  <c r="Q1629" i="1"/>
  <c r="P1629" i="1"/>
  <c r="N1629" i="1"/>
  <c r="J1629" i="1"/>
  <c r="I1629" i="1"/>
  <c r="E1629" i="1"/>
  <c r="C1629" i="1"/>
  <c r="A1629" i="1"/>
  <c r="Q1628" i="1"/>
  <c r="P1628" i="1"/>
  <c r="A1628" i="1" s="1"/>
  <c r="N1628" i="1"/>
  <c r="J1628" i="1"/>
  <c r="I1628" i="1"/>
  <c r="E1628" i="1"/>
  <c r="C1628" i="1"/>
  <c r="Q1627" i="1"/>
  <c r="P1627" i="1"/>
  <c r="N1627" i="1"/>
  <c r="J1627" i="1"/>
  <c r="I1627" i="1"/>
  <c r="E1627" i="1"/>
  <c r="C1627" i="1"/>
  <c r="A1627" i="1"/>
  <c r="Q1626" i="1"/>
  <c r="P1626" i="1"/>
  <c r="N1626" i="1"/>
  <c r="J1626" i="1"/>
  <c r="I1626" i="1"/>
  <c r="E1626" i="1"/>
  <c r="C1626" i="1"/>
  <c r="A1626" i="1"/>
  <c r="Q1625" i="1"/>
  <c r="P1625" i="1"/>
  <c r="N1625" i="1"/>
  <c r="J1625" i="1"/>
  <c r="I1625" i="1"/>
  <c r="E1625" i="1"/>
  <c r="C1625" i="1"/>
  <c r="A1625" i="1"/>
  <c r="Q1624" i="1"/>
  <c r="P1624" i="1"/>
  <c r="A1624" i="1" s="1"/>
  <c r="N1624" i="1"/>
  <c r="J1624" i="1"/>
  <c r="I1624" i="1"/>
  <c r="E1624" i="1"/>
  <c r="C1624" i="1"/>
  <c r="Q1623" i="1"/>
  <c r="P1623" i="1"/>
  <c r="A1623" i="1" s="1"/>
  <c r="N1623" i="1"/>
  <c r="J1623" i="1"/>
  <c r="I1623" i="1"/>
  <c r="E1623" i="1"/>
  <c r="C1623" i="1"/>
  <c r="Q1622" i="1"/>
  <c r="P1622" i="1"/>
  <c r="N1622" i="1"/>
  <c r="J1622" i="1"/>
  <c r="I1622" i="1"/>
  <c r="E1622" i="1"/>
  <c r="C1622" i="1"/>
  <c r="A1622" i="1"/>
  <c r="Q1621" i="1"/>
  <c r="P1621" i="1"/>
  <c r="N1621" i="1"/>
  <c r="J1621" i="1"/>
  <c r="I1621" i="1"/>
  <c r="E1621" i="1"/>
  <c r="C1621" i="1"/>
  <c r="A1621" i="1"/>
  <c r="Q1620" i="1"/>
  <c r="P1620" i="1"/>
  <c r="A1620" i="1" s="1"/>
  <c r="N1620" i="1"/>
  <c r="J1620" i="1"/>
  <c r="I1620" i="1"/>
  <c r="E1620" i="1"/>
  <c r="C1620" i="1"/>
  <c r="Q1619" i="1"/>
  <c r="P1619" i="1"/>
  <c r="N1619" i="1"/>
  <c r="J1619" i="1"/>
  <c r="I1619" i="1"/>
  <c r="E1619" i="1"/>
  <c r="C1619" i="1"/>
  <c r="A1619" i="1"/>
  <c r="Q1618" i="1"/>
  <c r="P1618" i="1"/>
  <c r="N1618" i="1"/>
  <c r="J1618" i="1"/>
  <c r="I1618" i="1"/>
  <c r="E1618" i="1"/>
  <c r="C1618" i="1"/>
  <c r="A1618" i="1"/>
  <c r="Q1617" i="1"/>
  <c r="P1617" i="1"/>
  <c r="N1617" i="1"/>
  <c r="J1617" i="1"/>
  <c r="I1617" i="1"/>
  <c r="E1617" i="1"/>
  <c r="C1617" i="1"/>
  <c r="A1617" i="1"/>
  <c r="Q1616" i="1"/>
  <c r="P1616" i="1"/>
  <c r="A1616" i="1" s="1"/>
  <c r="N1616" i="1"/>
  <c r="J1616" i="1"/>
  <c r="I1616" i="1"/>
  <c r="E1616" i="1"/>
  <c r="C1616" i="1"/>
  <c r="Q1615" i="1"/>
  <c r="P1615" i="1"/>
  <c r="A1615" i="1" s="1"/>
  <c r="N1615" i="1"/>
  <c r="J1615" i="1"/>
  <c r="I1615" i="1"/>
  <c r="E1615" i="1"/>
  <c r="C1615" i="1"/>
  <c r="Q1614" i="1"/>
  <c r="P1614" i="1"/>
  <c r="N1614" i="1"/>
  <c r="J1614" i="1"/>
  <c r="I1614" i="1"/>
  <c r="E1614" i="1"/>
  <c r="C1614" i="1"/>
  <c r="A1614" i="1"/>
  <c r="Q1613" i="1"/>
  <c r="P1613" i="1"/>
  <c r="N1613" i="1"/>
  <c r="J1613" i="1"/>
  <c r="I1613" i="1"/>
  <c r="E1613" i="1"/>
  <c r="C1613" i="1"/>
  <c r="A1613" i="1"/>
  <c r="Q1612" i="1"/>
  <c r="P1612" i="1"/>
  <c r="A1612" i="1" s="1"/>
  <c r="N1612" i="1"/>
  <c r="J1612" i="1"/>
  <c r="I1612" i="1"/>
  <c r="E1612" i="1"/>
  <c r="C1612" i="1"/>
  <c r="Q1611" i="1"/>
  <c r="P1611" i="1"/>
  <c r="N1611" i="1"/>
  <c r="J1611" i="1"/>
  <c r="I1611" i="1"/>
  <c r="E1611" i="1"/>
  <c r="C1611" i="1"/>
  <c r="A1611" i="1"/>
  <c r="Q1610" i="1"/>
  <c r="P1610" i="1"/>
  <c r="N1610" i="1"/>
  <c r="J1610" i="1"/>
  <c r="I1610" i="1"/>
  <c r="E1610" i="1"/>
  <c r="C1610" i="1"/>
  <c r="A1610" i="1"/>
  <c r="Q1609" i="1"/>
  <c r="P1609" i="1"/>
  <c r="N1609" i="1"/>
  <c r="J1609" i="1"/>
  <c r="I1609" i="1"/>
  <c r="E1609" i="1"/>
  <c r="C1609" i="1"/>
  <c r="A1609" i="1"/>
  <c r="Q1608" i="1"/>
  <c r="P1608" i="1"/>
  <c r="A1608" i="1" s="1"/>
  <c r="N1608" i="1"/>
  <c r="J1608" i="1"/>
  <c r="I1608" i="1"/>
  <c r="E1608" i="1"/>
  <c r="C1608" i="1"/>
  <c r="Q1607" i="1"/>
  <c r="P1607" i="1"/>
  <c r="A1607" i="1" s="1"/>
  <c r="N1607" i="1"/>
  <c r="J1607" i="1"/>
  <c r="I1607" i="1"/>
  <c r="E1607" i="1"/>
  <c r="C1607" i="1"/>
  <c r="Q1606" i="1"/>
  <c r="P1606" i="1"/>
  <c r="N1606" i="1"/>
  <c r="J1606" i="1"/>
  <c r="I1606" i="1"/>
  <c r="E1606" i="1"/>
  <c r="C1606" i="1"/>
  <c r="A1606" i="1"/>
  <c r="Q1605" i="1"/>
  <c r="P1605" i="1"/>
  <c r="N1605" i="1"/>
  <c r="J1605" i="1"/>
  <c r="I1605" i="1"/>
  <c r="E1605" i="1"/>
  <c r="C1605" i="1"/>
  <c r="A1605" i="1"/>
  <c r="Q1604" i="1"/>
  <c r="P1604" i="1"/>
  <c r="A1604" i="1" s="1"/>
  <c r="N1604" i="1"/>
  <c r="J1604" i="1"/>
  <c r="I1604" i="1"/>
  <c r="E1604" i="1"/>
  <c r="C1604" i="1"/>
  <c r="Q1603" i="1"/>
  <c r="P1603" i="1"/>
  <c r="N1603" i="1"/>
  <c r="J1603" i="1"/>
  <c r="I1603" i="1"/>
  <c r="E1603" i="1"/>
  <c r="C1603" i="1"/>
  <c r="A1603" i="1"/>
  <c r="Q1602" i="1"/>
  <c r="P1602" i="1"/>
  <c r="N1602" i="1"/>
  <c r="J1602" i="1"/>
  <c r="I1602" i="1"/>
  <c r="E1602" i="1"/>
  <c r="C1602" i="1"/>
  <c r="A1602" i="1"/>
  <c r="Q1601" i="1"/>
  <c r="P1601" i="1"/>
  <c r="N1601" i="1"/>
  <c r="J1601" i="1"/>
  <c r="I1601" i="1"/>
  <c r="E1601" i="1"/>
  <c r="C1601" i="1"/>
  <c r="A1601" i="1"/>
  <c r="Q1600" i="1"/>
  <c r="P1600" i="1"/>
  <c r="A1600" i="1" s="1"/>
  <c r="N1600" i="1"/>
  <c r="J1600" i="1"/>
  <c r="I1600" i="1"/>
  <c r="E1600" i="1"/>
  <c r="C1600" i="1"/>
  <c r="Q1599" i="1"/>
  <c r="P1599" i="1"/>
  <c r="A1599" i="1" s="1"/>
  <c r="N1599" i="1"/>
  <c r="J1599" i="1"/>
  <c r="I1599" i="1"/>
  <c r="E1599" i="1"/>
  <c r="C1599" i="1"/>
  <c r="Q1598" i="1"/>
  <c r="P1598" i="1"/>
  <c r="N1598" i="1"/>
  <c r="J1598" i="1"/>
  <c r="I1598" i="1"/>
  <c r="E1598" i="1"/>
  <c r="C1598" i="1"/>
  <c r="A1598" i="1"/>
  <c r="Q1597" i="1"/>
  <c r="P1597" i="1"/>
  <c r="N1597" i="1"/>
  <c r="J1597" i="1"/>
  <c r="I1597" i="1"/>
  <c r="E1597" i="1"/>
  <c r="C1597" i="1"/>
  <c r="A1597" i="1"/>
  <c r="Q1596" i="1"/>
  <c r="P1596" i="1"/>
  <c r="A1596" i="1" s="1"/>
  <c r="N1596" i="1"/>
  <c r="J1596" i="1"/>
  <c r="I1596" i="1"/>
  <c r="E1596" i="1"/>
  <c r="C1596" i="1"/>
  <c r="Q1595" i="1"/>
  <c r="P1595" i="1"/>
  <c r="N1595" i="1"/>
  <c r="J1595" i="1"/>
  <c r="I1595" i="1"/>
  <c r="E1595" i="1"/>
  <c r="C1595" i="1"/>
  <c r="A1595" i="1"/>
  <c r="Q1594" i="1"/>
  <c r="P1594" i="1"/>
  <c r="N1594" i="1"/>
  <c r="J1594" i="1"/>
  <c r="I1594" i="1"/>
  <c r="E1594" i="1"/>
  <c r="C1594" i="1"/>
  <c r="A1594" i="1"/>
  <c r="Q1593" i="1"/>
  <c r="P1593" i="1"/>
  <c r="N1593" i="1"/>
  <c r="J1593" i="1"/>
  <c r="I1593" i="1"/>
  <c r="E1593" i="1"/>
  <c r="C1593" i="1"/>
  <c r="A1593" i="1"/>
  <c r="Q1592" i="1"/>
  <c r="P1592" i="1"/>
  <c r="A1592" i="1" s="1"/>
  <c r="N1592" i="1"/>
  <c r="J1592" i="1"/>
  <c r="I1592" i="1"/>
  <c r="E1592" i="1"/>
  <c r="C1592" i="1"/>
  <c r="Q1591" i="1"/>
  <c r="P1591" i="1"/>
  <c r="A1591" i="1" s="1"/>
  <c r="N1591" i="1"/>
  <c r="J1591" i="1"/>
  <c r="I1591" i="1"/>
  <c r="E1591" i="1"/>
  <c r="C1591" i="1"/>
  <c r="Q1590" i="1"/>
  <c r="P1590" i="1"/>
  <c r="N1590" i="1"/>
  <c r="J1590" i="1"/>
  <c r="I1590" i="1"/>
  <c r="E1590" i="1"/>
  <c r="C1590" i="1"/>
  <c r="A1590" i="1"/>
  <c r="Q1589" i="1"/>
  <c r="P1589" i="1"/>
  <c r="N1589" i="1"/>
  <c r="J1589" i="1"/>
  <c r="I1589" i="1"/>
  <c r="E1589" i="1"/>
  <c r="C1589" i="1"/>
  <c r="A1589" i="1"/>
  <c r="Q1588" i="1"/>
  <c r="P1588" i="1"/>
  <c r="A1588" i="1" s="1"/>
  <c r="N1588" i="1"/>
  <c r="J1588" i="1"/>
  <c r="I1588" i="1"/>
  <c r="E1588" i="1"/>
  <c r="C1588" i="1"/>
  <c r="Q1587" i="1"/>
  <c r="P1587" i="1"/>
  <c r="N1587" i="1"/>
  <c r="J1587" i="1"/>
  <c r="I1587" i="1"/>
  <c r="E1587" i="1"/>
  <c r="C1587" i="1"/>
  <c r="A1587" i="1"/>
  <c r="Q1586" i="1"/>
  <c r="P1586" i="1"/>
  <c r="N1586" i="1"/>
  <c r="J1586" i="1"/>
  <c r="I1586" i="1"/>
  <c r="E1586" i="1"/>
  <c r="C1586" i="1"/>
  <c r="A1586" i="1"/>
  <c r="Q1585" i="1"/>
  <c r="P1585" i="1"/>
  <c r="N1585" i="1"/>
  <c r="J1585" i="1"/>
  <c r="I1585" i="1"/>
  <c r="E1585" i="1"/>
  <c r="C1585" i="1"/>
  <c r="A1585" i="1"/>
  <c r="Q1584" i="1"/>
  <c r="P1584" i="1"/>
  <c r="A1584" i="1" s="1"/>
  <c r="N1584" i="1"/>
  <c r="J1584" i="1"/>
  <c r="I1584" i="1"/>
  <c r="E1584" i="1"/>
  <c r="C1584" i="1"/>
  <c r="Q1583" i="1"/>
  <c r="P1583" i="1"/>
  <c r="A1583" i="1" s="1"/>
  <c r="N1583" i="1"/>
  <c r="J1583" i="1"/>
  <c r="I1583" i="1"/>
  <c r="E1583" i="1"/>
  <c r="C1583" i="1"/>
  <c r="Q1582" i="1"/>
  <c r="P1582" i="1"/>
  <c r="N1582" i="1"/>
  <c r="J1582" i="1"/>
  <c r="I1582" i="1"/>
  <c r="E1582" i="1"/>
  <c r="C1582" i="1"/>
  <c r="A1582" i="1"/>
  <c r="Q1581" i="1"/>
  <c r="P1581" i="1"/>
  <c r="N1581" i="1"/>
  <c r="J1581" i="1"/>
  <c r="I1581" i="1"/>
  <c r="E1581" i="1"/>
  <c r="C1581" i="1"/>
  <c r="A1581" i="1"/>
  <c r="Q1580" i="1"/>
  <c r="P1580" i="1"/>
  <c r="A1580" i="1" s="1"/>
  <c r="N1580" i="1"/>
  <c r="J1580" i="1"/>
  <c r="I1580" i="1"/>
  <c r="E1580" i="1"/>
  <c r="C1580" i="1"/>
  <c r="Q1579" i="1"/>
  <c r="P1579" i="1"/>
  <c r="N1579" i="1"/>
  <c r="J1579" i="1"/>
  <c r="I1579" i="1"/>
  <c r="E1579" i="1"/>
  <c r="C1579" i="1"/>
  <c r="A1579" i="1"/>
  <c r="Q1578" i="1"/>
  <c r="P1578" i="1"/>
  <c r="N1578" i="1"/>
  <c r="J1578" i="1"/>
  <c r="I1578" i="1"/>
  <c r="E1578" i="1"/>
  <c r="C1578" i="1"/>
  <c r="A1578" i="1"/>
  <c r="Q1577" i="1"/>
  <c r="P1577" i="1"/>
  <c r="N1577" i="1"/>
  <c r="J1577" i="1"/>
  <c r="I1577" i="1"/>
  <c r="E1577" i="1"/>
  <c r="C1577" i="1"/>
  <c r="A1577" i="1"/>
  <c r="Q1576" i="1"/>
  <c r="P1576" i="1"/>
  <c r="A1576" i="1" s="1"/>
  <c r="N1576" i="1"/>
  <c r="J1576" i="1"/>
  <c r="I1576" i="1"/>
  <c r="E1576" i="1"/>
  <c r="C1576" i="1"/>
  <c r="Q1575" i="1"/>
  <c r="P1575" i="1"/>
  <c r="A1575" i="1" s="1"/>
  <c r="N1575" i="1"/>
  <c r="J1575" i="1"/>
  <c r="I1575" i="1"/>
  <c r="E1575" i="1"/>
  <c r="C1575" i="1"/>
  <c r="Q1574" i="1"/>
  <c r="P1574" i="1"/>
  <c r="N1574" i="1"/>
  <c r="J1574" i="1"/>
  <c r="I1574" i="1"/>
  <c r="E1574" i="1"/>
  <c r="C1574" i="1"/>
  <c r="A1574" i="1"/>
  <c r="Q1573" i="1"/>
  <c r="P1573" i="1"/>
  <c r="N1573" i="1"/>
  <c r="J1573" i="1"/>
  <c r="I1573" i="1"/>
  <c r="E1573" i="1"/>
  <c r="C1573" i="1"/>
  <c r="A1573" i="1"/>
  <c r="Q1572" i="1"/>
  <c r="P1572" i="1"/>
  <c r="A1572" i="1" s="1"/>
  <c r="N1572" i="1"/>
  <c r="J1572" i="1"/>
  <c r="I1572" i="1"/>
  <c r="E1572" i="1"/>
  <c r="C1572" i="1"/>
  <c r="Q1571" i="1"/>
  <c r="P1571" i="1"/>
  <c r="N1571" i="1"/>
  <c r="J1571" i="1"/>
  <c r="I1571" i="1"/>
  <c r="E1571" i="1"/>
  <c r="C1571" i="1"/>
  <c r="A1571" i="1"/>
  <c r="Q1570" i="1"/>
  <c r="P1570" i="1"/>
  <c r="N1570" i="1"/>
  <c r="J1570" i="1"/>
  <c r="I1570" i="1"/>
  <c r="E1570" i="1"/>
  <c r="C1570" i="1"/>
  <c r="A1570" i="1"/>
  <c r="Q1569" i="1"/>
  <c r="P1569" i="1"/>
  <c r="N1569" i="1"/>
  <c r="J1569" i="1"/>
  <c r="I1569" i="1"/>
  <c r="E1569" i="1"/>
  <c r="C1569" i="1"/>
  <c r="A1569" i="1"/>
  <c r="Q1568" i="1"/>
  <c r="P1568" i="1"/>
  <c r="A1568" i="1" s="1"/>
  <c r="N1568" i="1"/>
  <c r="J1568" i="1"/>
  <c r="I1568" i="1"/>
  <c r="E1568" i="1"/>
  <c r="C1568" i="1"/>
  <c r="Q1567" i="1"/>
  <c r="P1567" i="1"/>
  <c r="A1567" i="1" s="1"/>
  <c r="N1567" i="1"/>
  <c r="J1567" i="1"/>
  <c r="I1567" i="1"/>
  <c r="E1567" i="1"/>
  <c r="C1567" i="1"/>
  <c r="Q1566" i="1"/>
  <c r="P1566" i="1"/>
  <c r="N1566" i="1"/>
  <c r="J1566" i="1"/>
  <c r="I1566" i="1"/>
  <c r="E1566" i="1"/>
  <c r="C1566" i="1"/>
  <c r="A1566" i="1"/>
  <c r="Q1565" i="1"/>
  <c r="P1565" i="1"/>
  <c r="N1565" i="1"/>
  <c r="J1565" i="1"/>
  <c r="I1565" i="1"/>
  <c r="E1565" i="1"/>
  <c r="C1565" i="1"/>
  <c r="A1565" i="1"/>
  <c r="Q1564" i="1"/>
  <c r="P1564" i="1"/>
  <c r="A1564" i="1" s="1"/>
  <c r="N1564" i="1"/>
  <c r="J1564" i="1"/>
  <c r="I1564" i="1"/>
  <c r="E1564" i="1"/>
  <c r="C1564" i="1"/>
  <c r="Q1563" i="1"/>
  <c r="P1563" i="1"/>
  <c r="N1563" i="1"/>
  <c r="J1563" i="1"/>
  <c r="I1563" i="1"/>
  <c r="E1563" i="1"/>
  <c r="C1563" i="1"/>
  <c r="A1563" i="1"/>
  <c r="Q1562" i="1"/>
  <c r="P1562" i="1"/>
  <c r="N1562" i="1"/>
  <c r="J1562" i="1"/>
  <c r="I1562" i="1"/>
  <c r="E1562" i="1"/>
  <c r="C1562" i="1"/>
  <c r="A1562" i="1"/>
  <c r="Q1561" i="1"/>
  <c r="P1561" i="1"/>
  <c r="N1561" i="1"/>
  <c r="J1561" i="1"/>
  <c r="I1561" i="1"/>
  <c r="E1561" i="1"/>
  <c r="C1561" i="1"/>
  <c r="A1561" i="1"/>
  <c r="Q1560" i="1"/>
  <c r="P1560" i="1"/>
  <c r="A1560" i="1" s="1"/>
  <c r="N1560" i="1"/>
  <c r="J1560" i="1"/>
  <c r="I1560" i="1"/>
  <c r="E1560" i="1"/>
  <c r="C1560" i="1"/>
  <c r="Q1559" i="1"/>
  <c r="P1559" i="1"/>
  <c r="A1559" i="1" s="1"/>
  <c r="N1559" i="1"/>
  <c r="J1559" i="1"/>
  <c r="I1559" i="1"/>
  <c r="E1559" i="1"/>
  <c r="C1559" i="1"/>
  <c r="Q1558" i="1"/>
  <c r="P1558" i="1"/>
  <c r="N1558" i="1"/>
  <c r="J1558" i="1"/>
  <c r="I1558" i="1"/>
  <c r="E1558" i="1"/>
  <c r="C1558" i="1"/>
  <c r="A1558" i="1"/>
  <c r="Q1557" i="1"/>
  <c r="P1557" i="1"/>
  <c r="N1557" i="1"/>
  <c r="J1557" i="1"/>
  <c r="I1557" i="1"/>
  <c r="E1557" i="1"/>
  <c r="C1557" i="1"/>
  <c r="A1557" i="1"/>
  <c r="Q1556" i="1"/>
  <c r="P1556" i="1"/>
  <c r="A1556" i="1" s="1"/>
  <c r="N1556" i="1"/>
  <c r="J1556" i="1"/>
  <c r="I1556" i="1"/>
  <c r="E1556" i="1"/>
  <c r="C1556" i="1"/>
  <c r="Q1555" i="1"/>
  <c r="P1555" i="1"/>
  <c r="N1555" i="1"/>
  <c r="J1555" i="1"/>
  <c r="I1555" i="1"/>
  <c r="E1555" i="1"/>
  <c r="C1555" i="1"/>
  <c r="A1555" i="1"/>
  <c r="Q1554" i="1"/>
  <c r="P1554" i="1"/>
  <c r="N1554" i="1"/>
  <c r="J1554" i="1"/>
  <c r="I1554" i="1"/>
  <c r="E1554" i="1"/>
  <c r="C1554" i="1"/>
  <c r="A1554" i="1"/>
  <c r="Q1553" i="1"/>
  <c r="P1553" i="1"/>
  <c r="N1553" i="1"/>
  <c r="J1553" i="1"/>
  <c r="I1553" i="1"/>
  <c r="E1553" i="1"/>
  <c r="C1553" i="1"/>
  <c r="A1553" i="1"/>
  <c r="Q1552" i="1"/>
  <c r="P1552" i="1"/>
  <c r="A1552" i="1" s="1"/>
  <c r="N1552" i="1"/>
  <c r="J1552" i="1"/>
  <c r="I1552" i="1"/>
  <c r="E1552" i="1"/>
  <c r="C1552" i="1"/>
  <c r="Q1551" i="1"/>
  <c r="P1551" i="1"/>
  <c r="A1551" i="1" s="1"/>
  <c r="N1551" i="1"/>
  <c r="J1551" i="1"/>
  <c r="I1551" i="1"/>
  <c r="E1551" i="1"/>
  <c r="C1551" i="1"/>
  <c r="Q1550" i="1"/>
  <c r="P1550" i="1"/>
  <c r="N1550" i="1"/>
  <c r="J1550" i="1"/>
  <c r="I1550" i="1"/>
  <c r="E1550" i="1"/>
  <c r="C1550" i="1"/>
  <c r="A1550" i="1"/>
  <c r="Q1549" i="1"/>
  <c r="P1549" i="1"/>
  <c r="N1549" i="1"/>
  <c r="J1549" i="1"/>
  <c r="I1549" i="1"/>
  <c r="E1549" i="1"/>
  <c r="C1549" i="1"/>
  <c r="A1549" i="1"/>
  <c r="Q1548" i="1"/>
  <c r="P1548" i="1"/>
  <c r="A1548" i="1" s="1"/>
  <c r="N1548" i="1"/>
  <c r="J1548" i="1"/>
  <c r="I1548" i="1"/>
  <c r="E1548" i="1"/>
  <c r="C1548" i="1"/>
  <c r="Q1547" i="1"/>
  <c r="P1547" i="1"/>
  <c r="N1547" i="1"/>
  <c r="J1547" i="1"/>
  <c r="I1547" i="1"/>
  <c r="E1547" i="1"/>
  <c r="C1547" i="1"/>
  <c r="A1547" i="1"/>
  <c r="Q1546" i="1"/>
  <c r="P1546" i="1"/>
  <c r="N1546" i="1"/>
  <c r="J1546" i="1"/>
  <c r="I1546" i="1"/>
  <c r="E1546" i="1"/>
  <c r="C1546" i="1"/>
  <c r="A1546" i="1"/>
  <c r="Q1545" i="1"/>
  <c r="P1545" i="1"/>
  <c r="N1545" i="1"/>
  <c r="J1545" i="1"/>
  <c r="I1545" i="1"/>
  <c r="E1545" i="1"/>
  <c r="C1545" i="1"/>
  <c r="A1545" i="1"/>
  <c r="Q1544" i="1"/>
  <c r="P1544" i="1"/>
  <c r="A1544" i="1" s="1"/>
  <c r="N1544" i="1"/>
  <c r="J1544" i="1"/>
  <c r="I1544" i="1"/>
  <c r="E1544" i="1"/>
  <c r="C1544" i="1"/>
  <c r="Q1543" i="1"/>
  <c r="P1543" i="1"/>
  <c r="A1543" i="1" s="1"/>
  <c r="N1543" i="1"/>
  <c r="J1543" i="1"/>
  <c r="I1543" i="1"/>
  <c r="E1543" i="1"/>
  <c r="C1543" i="1"/>
  <c r="Q1542" i="1"/>
  <c r="P1542" i="1"/>
  <c r="N1542" i="1"/>
  <c r="J1542" i="1"/>
  <c r="I1542" i="1"/>
  <c r="E1542" i="1"/>
  <c r="C1542" i="1"/>
  <c r="A1542" i="1"/>
  <c r="Q1541" i="1"/>
  <c r="P1541" i="1"/>
  <c r="N1541" i="1"/>
  <c r="J1541" i="1"/>
  <c r="I1541" i="1"/>
  <c r="E1541" i="1"/>
  <c r="C1541" i="1"/>
  <c r="A1541" i="1"/>
  <c r="Q1540" i="1"/>
  <c r="P1540" i="1"/>
  <c r="A1540" i="1" s="1"/>
  <c r="N1540" i="1"/>
  <c r="J1540" i="1"/>
  <c r="I1540" i="1"/>
  <c r="E1540" i="1"/>
  <c r="C1540" i="1"/>
  <c r="Q1539" i="1"/>
  <c r="P1539" i="1"/>
  <c r="N1539" i="1"/>
  <c r="J1539" i="1"/>
  <c r="I1539" i="1"/>
  <c r="E1539" i="1"/>
  <c r="C1539" i="1"/>
  <c r="A1539" i="1"/>
  <c r="Q1538" i="1"/>
  <c r="P1538" i="1"/>
  <c r="N1538" i="1"/>
  <c r="J1538" i="1"/>
  <c r="I1538" i="1"/>
  <c r="E1538" i="1"/>
  <c r="C1538" i="1"/>
  <c r="A1538" i="1"/>
  <c r="Q1537" i="1"/>
  <c r="P1537" i="1"/>
  <c r="N1537" i="1"/>
  <c r="J1537" i="1"/>
  <c r="I1537" i="1"/>
  <c r="E1537" i="1"/>
  <c r="C1537" i="1"/>
  <c r="A1537" i="1"/>
  <c r="Q1536" i="1"/>
  <c r="P1536" i="1"/>
  <c r="A1536" i="1" s="1"/>
  <c r="N1536" i="1"/>
  <c r="J1536" i="1"/>
  <c r="I1536" i="1"/>
  <c r="E1536" i="1"/>
  <c r="C1536" i="1"/>
  <c r="Q1535" i="1"/>
  <c r="P1535" i="1"/>
  <c r="A1535" i="1" s="1"/>
  <c r="N1535" i="1"/>
  <c r="J1535" i="1"/>
  <c r="I1535" i="1"/>
  <c r="E1535" i="1"/>
  <c r="C1535" i="1"/>
  <c r="Q1534" i="1"/>
  <c r="P1534" i="1"/>
  <c r="N1534" i="1"/>
  <c r="J1534" i="1"/>
  <c r="I1534" i="1"/>
  <c r="E1534" i="1"/>
  <c r="C1534" i="1"/>
  <c r="A1534" i="1"/>
  <c r="Q1533" i="1"/>
  <c r="P1533" i="1"/>
  <c r="N1533" i="1"/>
  <c r="J1533" i="1"/>
  <c r="I1533" i="1"/>
  <c r="E1533" i="1"/>
  <c r="C1533" i="1"/>
  <c r="A1533" i="1"/>
  <c r="Q1532" i="1"/>
  <c r="P1532" i="1"/>
  <c r="A1532" i="1" s="1"/>
  <c r="N1532" i="1"/>
  <c r="J1532" i="1"/>
  <c r="I1532" i="1"/>
  <c r="E1532" i="1"/>
  <c r="C1532" i="1"/>
  <c r="Q1531" i="1"/>
  <c r="P1531" i="1"/>
  <c r="N1531" i="1"/>
  <c r="J1531" i="1"/>
  <c r="I1531" i="1"/>
  <c r="E1531" i="1"/>
  <c r="C1531" i="1"/>
  <c r="A1531" i="1"/>
  <c r="Q1530" i="1"/>
  <c r="P1530" i="1"/>
  <c r="N1530" i="1"/>
  <c r="J1530" i="1"/>
  <c r="I1530" i="1"/>
  <c r="E1530" i="1"/>
  <c r="C1530" i="1"/>
  <c r="A1530" i="1"/>
  <c r="Q1529" i="1"/>
  <c r="P1529" i="1"/>
  <c r="N1529" i="1"/>
  <c r="J1529" i="1"/>
  <c r="I1529" i="1"/>
  <c r="E1529" i="1"/>
  <c r="C1529" i="1"/>
  <c r="A1529" i="1"/>
  <c r="Q1528" i="1"/>
  <c r="P1528" i="1"/>
  <c r="A1528" i="1" s="1"/>
  <c r="N1528" i="1"/>
  <c r="J1528" i="1"/>
  <c r="I1528" i="1"/>
  <c r="E1528" i="1"/>
  <c r="C1528" i="1"/>
  <c r="Q1527" i="1"/>
  <c r="P1527" i="1"/>
  <c r="A1527" i="1" s="1"/>
  <c r="N1527" i="1"/>
  <c r="J1527" i="1"/>
  <c r="I1527" i="1"/>
  <c r="E1527" i="1"/>
  <c r="C1527" i="1"/>
  <c r="Q1526" i="1"/>
  <c r="P1526" i="1"/>
  <c r="N1526" i="1"/>
  <c r="J1526" i="1"/>
  <c r="I1526" i="1"/>
  <c r="E1526" i="1"/>
  <c r="C1526" i="1"/>
  <c r="A1526" i="1"/>
  <c r="Q1525" i="1"/>
  <c r="P1525" i="1"/>
  <c r="N1525" i="1"/>
  <c r="J1525" i="1"/>
  <c r="I1525" i="1"/>
  <c r="E1525" i="1"/>
  <c r="C1525" i="1"/>
  <c r="A1525" i="1"/>
  <c r="Q1524" i="1"/>
  <c r="P1524" i="1"/>
  <c r="A1524" i="1" s="1"/>
  <c r="N1524" i="1"/>
  <c r="J1524" i="1"/>
  <c r="I1524" i="1"/>
  <c r="E1524" i="1"/>
  <c r="C1524" i="1"/>
  <c r="Q1523" i="1"/>
  <c r="P1523" i="1"/>
  <c r="N1523" i="1"/>
  <c r="J1523" i="1"/>
  <c r="I1523" i="1"/>
  <c r="E1523" i="1"/>
  <c r="C1523" i="1"/>
  <c r="A1523" i="1"/>
  <c r="Q1522" i="1"/>
  <c r="P1522" i="1"/>
  <c r="N1522" i="1"/>
  <c r="J1522" i="1"/>
  <c r="I1522" i="1"/>
  <c r="E1522" i="1"/>
  <c r="C1522" i="1"/>
  <c r="A1522" i="1"/>
  <c r="Q1521" i="1"/>
  <c r="P1521" i="1"/>
  <c r="N1521" i="1"/>
  <c r="J1521" i="1"/>
  <c r="I1521" i="1"/>
  <c r="E1521" i="1"/>
  <c r="C1521" i="1"/>
  <c r="A1521" i="1"/>
  <c r="Q1520" i="1"/>
  <c r="P1520" i="1"/>
  <c r="A1520" i="1" s="1"/>
  <c r="N1520" i="1"/>
  <c r="J1520" i="1"/>
  <c r="I1520" i="1"/>
  <c r="E1520" i="1"/>
  <c r="C1520" i="1"/>
  <c r="Q1519" i="1"/>
  <c r="P1519" i="1"/>
  <c r="A1519" i="1" s="1"/>
  <c r="N1519" i="1"/>
  <c r="J1519" i="1"/>
  <c r="I1519" i="1"/>
  <c r="E1519" i="1"/>
  <c r="C1519" i="1"/>
  <c r="Q1518" i="1"/>
  <c r="P1518" i="1"/>
  <c r="N1518" i="1"/>
  <c r="J1518" i="1"/>
  <c r="I1518" i="1"/>
  <c r="E1518" i="1"/>
  <c r="C1518" i="1"/>
  <c r="A1518" i="1"/>
  <c r="Q1517" i="1"/>
  <c r="P1517" i="1"/>
  <c r="N1517" i="1"/>
  <c r="J1517" i="1"/>
  <c r="I1517" i="1"/>
  <c r="E1517" i="1"/>
  <c r="C1517" i="1"/>
  <c r="A1517" i="1"/>
  <c r="Q1516" i="1"/>
  <c r="P1516" i="1"/>
  <c r="A1516" i="1" s="1"/>
  <c r="N1516" i="1"/>
  <c r="J1516" i="1"/>
  <c r="I1516" i="1"/>
  <c r="E1516" i="1"/>
  <c r="C1516" i="1"/>
  <c r="Q1515" i="1"/>
  <c r="P1515" i="1"/>
  <c r="N1515" i="1"/>
  <c r="J1515" i="1"/>
  <c r="I1515" i="1"/>
  <c r="E1515" i="1"/>
  <c r="C1515" i="1"/>
  <c r="A1515" i="1"/>
  <c r="Q1514" i="1"/>
  <c r="P1514" i="1"/>
  <c r="N1514" i="1"/>
  <c r="J1514" i="1"/>
  <c r="I1514" i="1"/>
  <c r="E1514" i="1"/>
  <c r="C1514" i="1"/>
  <c r="A1514" i="1"/>
  <c r="Q1513" i="1"/>
  <c r="P1513" i="1"/>
  <c r="N1513" i="1"/>
  <c r="J1513" i="1"/>
  <c r="I1513" i="1"/>
  <c r="E1513" i="1"/>
  <c r="C1513" i="1"/>
  <c r="A1513" i="1"/>
  <c r="Q1512" i="1"/>
  <c r="P1512" i="1"/>
  <c r="A1512" i="1" s="1"/>
  <c r="N1512" i="1"/>
  <c r="J1512" i="1"/>
  <c r="I1512" i="1"/>
  <c r="E1512" i="1"/>
  <c r="C1512" i="1"/>
  <c r="Q1511" i="1"/>
  <c r="P1511" i="1"/>
  <c r="A1511" i="1" s="1"/>
  <c r="N1511" i="1"/>
  <c r="J1511" i="1"/>
  <c r="I1511" i="1"/>
  <c r="E1511" i="1"/>
  <c r="C1511" i="1"/>
  <c r="Q1510" i="1"/>
  <c r="P1510" i="1"/>
  <c r="N1510" i="1"/>
  <c r="J1510" i="1"/>
  <c r="I1510" i="1"/>
  <c r="E1510" i="1"/>
  <c r="C1510" i="1"/>
  <c r="A1510" i="1"/>
  <c r="Q1509" i="1"/>
  <c r="P1509" i="1"/>
  <c r="N1509" i="1"/>
  <c r="J1509" i="1"/>
  <c r="I1509" i="1"/>
  <c r="E1509" i="1"/>
  <c r="C1509" i="1"/>
  <c r="A1509" i="1"/>
  <c r="Q1508" i="1"/>
  <c r="P1508" i="1"/>
  <c r="A1508" i="1" s="1"/>
  <c r="N1508" i="1"/>
  <c r="J1508" i="1"/>
  <c r="I1508" i="1"/>
  <c r="E1508" i="1"/>
  <c r="C1508" i="1"/>
  <c r="Q1507" i="1"/>
  <c r="P1507" i="1"/>
  <c r="N1507" i="1"/>
  <c r="J1507" i="1"/>
  <c r="I1507" i="1"/>
  <c r="E1507" i="1"/>
  <c r="C1507" i="1"/>
  <c r="A1507" i="1"/>
  <c r="Q1506" i="1"/>
  <c r="P1506" i="1"/>
  <c r="N1506" i="1"/>
  <c r="J1506" i="1"/>
  <c r="I1506" i="1"/>
  <c r="E1506" i="1"/>
  <c r="C1506" i="1"/>
  <c r="A1506" i="1"/>
  <c r="Q1505" i="1"/>
  <c r="P1505" i="1"/>
  <c r="N1505" i="1"/>
  <c r="J1505" i="1"/>
  <c r="I1505" i="1"/>
  <c r="E1505" i="1"/>
  <c r="C1505" i="1"/>
  <c r="A1505" i="1"/>
  <c r="Q1504" i="1"/>
  <c r="P1504" i="1"/>
  <c r="A1504" i="1" s="1"/>
  <c r="N1504" i="1"/>
  <c r="J1504" i="1"/>
  <c r="I1504" i="1"/>
  <c r="E1504" i="1"/>
  <c r="C1504" i="1"/>
  <c r="Q1503" i="1"/>
  <c r="P1503" i="1"/>
  <c r="A1503" i="1" s="1"/>
  <c r="N1503" i="1"/>
  <c r="J1503" i="1"/>
  <c r="I1503" i="1"/>
  <c r="E1503" i="1"/>
  <c r="C1503" i="1"/>
  <c r="Q1502" i="1"/>
  <c r="P1502" i="1"/>
  <c r="N1502" i="1"/>
  <c r="J1502" i="1"/>
  <c r="I1502" i="1"/>
  <c r="E1502" i="1"/>
  <c r="C1502" i="1"/>
  <c r="A1502" i="1"/>
  <c r="Q1501" i="1"/>
  <c r="P1501" i="1"/>
  <c r="N1501" i="1"/>
  <c r="J1501" i="1"/>
  <c r="I1501" i="1"/>
  <c r="E1501" i="1"/>
  <c r="C1501" i="1"/>
  <c r="A1501" i="1"/>
  <c r="Q1500" i="1"/>
  <c r="P1500" i="1"/>
  <c r="A1500" i="1" s="1"/>
  <c r="N1500" i="1"/>
  <c r="J1500" i="1"/>
  <c r="I1500" i="1"/>
  <c r="E1500" i="1"/>
  <c r="C1500" i="1"/>
  <c r="Q1499" i="1"/>
  <c r="P1499" i="1"/>
  <c r="N1499" i="1"/>
  <c r="J1499" i="1"/>
  <c r="I1499" i="1"/>
  <c r="E1499" i="1"/>
  <c r="C1499" i="1"/>
  <c r="A1499" i="1"/>
  <c r="Q1498" i="1"/>
  <c r="P1498" i="1"/>
  <c r="N1498" i="1"/>
  <c r="J1498" i="1"/>
  <c r="I1498" i="1"/>
  <c r="E1498" i="1"/>
  <c r="C1498" i="1"/>
  <c r="A1498" i="1"/>
  <c r="Q1497" i="1"/>
  <c r="P1497" i="1"/>
  <c r="N1497" i="1"/>
  <c r="J1497" i="1"/>
  <c r="I1497" i="1"/>
  <c r="E1497" i="1"/>
  <c r="C1497" i="1"/>
  <c r="A1497" i="1"/>
  <c r="Q1496" i="1"/>
  <c r="P1496" i="1"/>
  <c r="A1496" i="1" s="1"/>
  <c r="N1496" i="1"/>
  <c r="J1496" i="1"/>
  <c r="I1496" i="1"/>
  <c r="E1496" i="1"/>
  <c r="C1496" i="1"/>
  <c r="Q1495" i="1"/>
  <c r="P1495" i="1"/>
  <c r="A1495" i="1" s="1"/>
  <c r="N1495" i="1"/>
  <c r="J1495" i="1"/>
  <c r="I1495" i="1"/>
  <c r="E1495" i="1"/>
  <c r="C1495" i="1"/>
  <c r="Q1494" i="1"/>
  <c r="P1494" i="1"/>
  <c r="N1494" i="1"/>
  <c r="J1494" i="1"/>
  <c r="I1494" i="1"/>
  <c r="E1494" i="1"/>
  <c r="C1494" i="1"/>
  <c r="A1494" i="1"/>
  <c r="Q1493" i="1"/>
  <c r="P1493" i="1"/>
  <c r="N1493" i="1"/>
  <c r="J1493" i="1"/>
  <c r="I1493" i="1"/>
  <c r="E1493" i="1"/>
  <c r="C1493" i="1"/>
  <c r="A1493" i="1"/>
  <c r="Q1492" i="1"/>
  <c r="P1492" i="1"/>
  <c r="A1492" i="1" s="1"/>
  <c r="N1492" i="1"/>
  <c r="J1492" i="1"/>
  <c r="I1492" i="1"/>
  <c r="E1492" i="1"/>
  <c r="C1492" i="1"/>
  <c r="Q1491" i="1"/>
  <c r="P1491" i="1"/>
  <c r="N1491" i="1"/>
  <c r="J1491" i="1"/>
  <c r="I1491" i="1"/>
  <c r="E1491" i="1"/>
  <c r="C1491" i="1"/>
  <c r="A1491" i="1"/>
  <c r="Q1490" i="1"/>
  <c r="P1490" i="1"/>
  <c r="N1490" i="1"/>
  <c r="J1490" i="1"/>
  <c r="I1490" i="1"/>
  <c r="E1490" i="1"/>
  <c r="C1490" i="1"/>
  <c r="A1490" i="1"/>
  <c r="Q1489" i="1"/>
  <c r="P1489" i="1"/>
  <c r="N1489" i="1"/>
  <c r="J1489" i="1"/>
  <c r="I1489" i="1"/>
  <c r="E1489" i="1"/>
  <c r="C1489" i="1"/>
  <c r="A1489" i="1"/>
  <c r="Q1488" i="1"/>
  <c r="P1488" i="1"/>
  <c r="A1488" i="1" s="1"/>
  <c r="N1488" i="1"/>
  <c r="J1488" i="1"/>
  <c r="I1488" i="1"/>
  <c r="E1488" i="1"/>
  <c r="C1488" i="1"/>
  <c r="Q1487" i="1"/>
  <c r="P1487" i="1"/>
  <c r="A1487" i="1" s="1"/>
  <c r="N1487" i="1"/>
  <c r="J1487" i="1"/>
  <c r="I1487" i="1"/>
  <c r="E1487" i="1"/>
  <c r="C1487" i="1"/>
  <c r="Q1486" i="1"/>
  <c r="P1486" i="1"/>
  <c r="N1486" i="1"/>
  <c r="J1486" i="1"/>
  <c r="I1486" i="1"/>
  <c r="E1486" i="1"/>
  <c r="C1486" i="1"/>
  <c r="A1486" i="1"/>
  <c r="Q1485" i="1"/>
  <c r="P1485" i="1"/>
  <c r="N1485" i="1"/>
  <c r="J1485" i="1"/>
  <c r="I1485" i="1"/>
  <c r="E1485" i="1"/>
  <c r="C1485" i="1"/>
  <c r="A1485" i="1"/>
  <c r="Q1484" i="1"/>
  <c r="P1484" i="1"/>
  <c r="A1484" i="1" s="1"/>
  <c r="N1484" i="1"/>
  <c r="J1484" i="1"/>
  <c r="I1484" i="1"/>
  <c r="E1484" i="1"/>
  <c r="C1484" i="1"/>
  <c r="Q1483" i="1"/>
  <c r="P1483" i="1"/>
  <c r="N1483" i="1"/>
  <c r="J1483" i="1"/>
  <c r="I1483" i="1"/>
  <c r="E1483" i="1"/>
  <c r="C1483" i="1"/>
  <c r="A1483" i="1"/>
  <c r="Q1482" i="1"/>
  <c r="P1482" i="1"/>
  <c r="N1482" i="1"/>
  <c r="J1482" i="1"/>
  <c r="I1482" i="1"/>
  <c r="E1482" i="1"/>
  <c r="C1482" i="1"/>
  <c r="A1482" i="1"/>
  <c r="Q1481" i="1"/>
  <c r="P1481" i="1"/>
  <c r="N1481" i="1"/>
  <c r="J1481" i="1"/>
  <c r="I1481" i="1"/>
  <c r="E1481" i="1"/>
  <c r="C1481" i="1"/>
  <c r="A1481" i="1"/>
  <c r="Q1480" i="1"/>
  <c r="P1480" i="1"/>
  <c r="A1480" i="1" s="1"/>
  <c r="N1480" i="1"/>
  <c r="J1480" i="1"/>
  <c r="I1480" i="1"/>
  <c r="E1480" i="1"/>
  <c r="C1480" i="1"/>
  <c r="Q1479" i="1"/>
  <c r="P1479" i="1"/>
  <c r="A1479" i="1" s="1"/>
  <c r="N1479" i="1"/>
  <c r="J1479" i="1"/>
  <c r="I1479" i="1"/>
  <c r="E1479" i="1"/>
  <c r="C1479" i="1"/>
  <c r="Q1478" i="1"/>
  <c r="P1478" i="1"/>
  <c r="N1478" i="1"/>
  <c r="J1478" i="1"/>
  <c r="I1478" i="1"/>
  <c r="E1478" i="1"/>
  <c r="C1478" i="1"/>
  <c r="A1478" i="1"/>
  <c r="Q1477" i="1"/>
  <c r="P1477" i="1"/>
  <c r="N1477" i="1"/>
  <c r="J1477" i="1"/>
  <c r="I1477" i="1"/>
  <c r="E1477" i="1"/>
  <c r="C1477" i="1"/>
  <c r="A1477" i="1"/>
  <c r="Q1476" i="1"/>
  <c r="P1476" i="1"/>
  <c r="A1476" i="1" s="1"/>
  <c r="N1476" i="1"/>
  <c r="J1476" i="1"/>
  <c r="I1476" i="1"/>
  <c r="E1476" i="1"/>
  <c r="C1476" i="1"/>
  <c r="Q1475" i="1"/>
  <c r="P1475" i="1"/>
  <c r="N1475" i="1"/>
  <c r="J1475" i="1"/>
  <c r="I1475" i="1"/>
  <c r="E1475" i="1"/>
  <c r="C1475" i="1"/>
  <c r="A1475" i="1"/>
  <c r="Q1474" i="1"/>
  <c r="P1474" i="1"/>
  <c r="N1474" i="1"/>
  <c r="J1474" i="1"/>
  <c r="I1474" i="1"/>
  <c r="E1474" i="1"/>
  <c r="C1474" i="1"/>
  <c r="A1474" i="1"/>
  <c r="Q1473" i="1"/>
  <c r="P1473" i="1"/>
  <c r="N1473" i="1"/>
  <c r="J1473" i="1"/>
  <c r="I1473" i="1"/>
  <c r="E1473" i="1"/>
  <c r="C1473" i="1"/>
  <c r="A1473" i="1"/>
  <c r="Q1472" i="1"/>
  <c r="P1472" i="1"/>
  <c r="A1472" i="1" s="1"/>
  <c r="N1472" i="1"/>
  <c r="J1472" i="1"/>
  <c r="I1472" i="1"/>
  <c r="E1472" i="1"/>
  <c r="C1472" i="1"/>
  <c r="Q1471" i="1"/>
  <c r="P1471" i="1"/>
  <c r="A1471" i="1" s="1"/>
  <c r="N1471" i="1"/>
  <c r="J1471" i="1"/>
  <c r="I1471" i="1"/>
  <c r="E1471" i="1"/>
  <c r="C1471" i="1"/>
  <c r="Q1470" i="1"/>
  <c r="P1470" i="1"/>
  <c r="N1470" i="1"/>
  <c r="J1470" i="1"/>
  <c r="I1470" i="1"/>
  <c r="E1470" i="1"/>
  <c r="C1470" i="1"/>
  <c r="A1470" i="1"/>
  <c r="Q1469" i="1"/>
  <c r="P1469" i="1"/>
  <c r="N1469" i="1"/>
  <c r="J1469" i="1"/>
  <c r="I1469" i="1"/>
  <c r="E1469" i="1"/>
  <c r="C1469" i="1"/>
  <c r="A1469" i="1"/>
  <c r="Q1468" i="1"/>
  <c r="P1468" i="1"/>
  <c r="A1468" i="1" s="1"/>
  <c r="N1468" i="1"/>
  <c r="J1468" i="1"/>
  <c r="I1468" i="1"/>
  <c r="E1468" i="1"/>
  <c r="C1468" i="1"/>
  <c r="Q1467" i="1"/>
  <c r="P1467" i="1"/>
  <c r="N1467" i="1"/>
  <c r="J1467" i="1"/>
  <c r="I1467" i="1"/>
  <c r="E1467" i="1"/>
  <c r="C1467" i="1"/>
  <c r="A1467" i="1"/>
  <c r="Q1466" i="1"/>
  <c r="P1466" i="1"/>
  <c r="N1466" i="1"/>
  <c r="J1466" i="1"/>
  <c r="I1466" i="1"/>
  <c r="E1466" i="1"/>
  <c r="C1466" i="1"/>
  <c r="A1466" i="1"/>
  <c r="Q1465" i="1"/>
  <c r="P1465" i="1"/>
  <c r="N1465" i="1"/>
  <c r="J1465" i="1"/>
  <c r="I1465" i="1"/>
  <c r="E1465" i="1"/>
  <c r="C1465" i="1"/>
  <c r="A1465" i="1"/>
  <c r="Q1464" i="1"/>
  <c r="P1464" i="1"/>
  <c r="A1464" i="1" s="1"/>
  <c r="N1464" i="1"/>
  <c r="J1464" i="1"/>
  <c r="I1464" i="1"/>
  <c r="E1464" i="1"/>
  <c r="C1464" i="1"/>
  <c r="Q1463" i="1"/>
  <c r="P1463" i="1"/>
  <c r="A1463" i="1" s="1"/>
  <c r="N1463" i="1"/>
  <c r="J1463" i="1"/>
  <c r="I1463" i="1"/>
  <c r="E1463" i="1"/>
  <c r="C1463" i="1"/>
  <c r="Q1462" i="1"/>
  <c r="P1462" i="1"/>
  <c r="N1462" i="1"/>
  <c r="J1462" i="1"/>
  <c r="I1462" i="1"/>
  <c r="E1462" i="1"/>
  <c r="C1462" i="1"/>
  <c r="A1462" i="1"/>
  <c r="Q1461" i="1"/>
  <c r="P1461" i="1"/>
  <c r="N1461" i="1"/>
  <c r="J1461" i="1"/>
  <c r="I1461" i="1"/>
  <c r="E1461" i="1"/>
  <c r="C1461" i="1"/>
  <c r="A1461" i="1"/>
  <c r="Q1460" i="1"/>
  <c r="P1460" i="1"/>
  <c r="A1460" i="1" s="1"/>
  <c r="N1460" i="1"/>
  <c r="J1460" i="1"/>
  <c r="I1460" i="1"/>
  <c r="E1460" i="1"/>
  <c r="C1460" i="1"/>
  <c r="Q1459" i="1"/>
  <c r="P1459" i="1"/>
  <c r="N1459" i="1"/>
  <c r="J1459" i="1"/>
  <c r="I1459" i="1"/>
  <c r="E1459" i="1"/>
  <c r="C1459" i="1"/>
  <c r="A1459" i="1"/>
  <c r="Q1458" i="1"/>
  <c r="P1458" i="1"/>
  <c r="N1458" i="1"/>
  <c r="J1458" i="1"/>
  <c r="I1458" i="1"/>
  <c r="E1458" i="1"/>
  <c r="C1458" i="1"/>
  <c r="A1458" i="1"/>
  <c r="Q1457" i="1"/>
  <c r="P1457" i="1"/>
  <c r="N1457" i="1"/>
  <c r="J1457" i="1"/>
  <c r="I1457" i="1"/>
  <c r="E1457" i="1"/>
  <c r="C1457" i="1"/>
  <c r="A1457" i="1"/>
  <c r="Q1456" i="1"/>
  <c r="P1456" i="1"/>
  <c r="A1456" i="1" s="1"/>
  <c r="N1456" i="1"/>
  <c r="J1456" i="1"/>
  <c r="I1456" i="1"/>
  <c r="E1456" i="1"/>
  <c r="C1456" i="1"/>
  <c r="Q1455" i="1"/>
  <c r="P1455" i="1"/>
  <c r="A1455" i="1" s="1"/>
  <c r="N1455" i="1"/>
  <c r="J1455" i="1"/>
  <c r="I1455" i="1"/>
  <c r="E1455" i="1"/>
  <c r="C1455" i="1"/>
  <c r="Q1454" i="1"/>
  <c r="P1454" i="1"/>
  <c r="N1454" i="1"/>
  <c r="J1454" i="1"/>
  <c r="I1454" i="1"/>
  <c r="E1454" i="1"/>
  <c r="C1454" i="1"/>
  <c r="A1454" i="1"/>
  <c r="Q1453" i="1"/>
  <c r="P1453" i="1"/>
  <c r="N1453" i="1"/>
  <c r="J1453" i="1"/>
  <c r="I1453" i="1"/>
  <c r="E1453" i="1"/>
  <c r="C1453" i="1"/>
  <c r="A1453" i="1"/>
  <c r="Q1452" i="1"/>
  <c r="P1452" i="1"/>
  <c r="A1452" i="1" s="1"/>
  <c r="N1452" i="1"/>
  <c r="J1452" i="1"/>
  <c r="I1452" i="1"/>
  <c r="E1452" i="1"/>
  <c r="C1452" i="1"/>
  <c r="Q1451" i="1"/>
  <c r="P1451" i="1"/>
  <c r="N1451" i="1"/>
  <c r="J1451" i="1"/>
  <c r="I1451" i="1"/>
  <c r="E1451" i="1"/>
  <c r="C1451" i="1"/>
  <c r="A1451" i="1"/>
  <c r="Q1450" i="1"/>
  <c r="P1450" i="1"/>
  <c r="N1450" i="1"/>
  <c r="J1450" i="1"/>
  <c r="I1450" i="1"/>
  <c r="E1450" i="1"/>
  <c r="C1450" i="1"/>
  <c r="A1450" i="1"/>
  <c r="Q1449" i="1"/>
  <c r="P1449" i="1"/>
  <c r="N1449" i="1"/>
  <c r="J1449" i="1"/>
  <c r="I1449" i="1"/>
  <c r="E1449" i="1"/>
  <c r="C1449" i="1"/>
  <c r="A1449" i="1"/>
  <c r="Q1448" i="1"/>
  <c r="P1448" i="1"/>
  <c r="A1448" i="1" s="1"/>
  <c r="N1448" i="1"/>
  <c r="J1448" i="1"/>
  <c r="I1448" i="1"/>
  <c r="E1448" i="1"/>
  <c r="C1448" i="1"/>
  <c r="Q1447" i="1"/>
  <c r="P1447" i="1"/>
  <c r="A1447" i="1" s="1"/>
  <c r="N1447" i="1"/>
  <c r="J1447" i="1"/>
  <c r="I1447" i="1"/>
  <c r="E1447" i="1"/>
  <c r="C1447" i="1"/>
  <c r="Q1446" i="1"/>
  <c r="P1446" i="1"/>
  <c r="N1446" i="1"/>
  <c r="J1446" i="1"/>
  <c r="I1446" i="1"/>
  <c r="E1446" i="1"/>
  <c r="C1446" i="1"/>
  <c r="A1446" i="1"/>
  <c r="Q1445" i="1"/>
  <c r="P1445" i="1"/>
  <c r="N1445" i="1"/>
  <c r="J1445" i="1"/>
  <c r="I1445" i="1"/>
  <c r="E1445" i="1"/>
  <c r="C1445" i="1"/>
  <c r="A1445" i="1"/>
  <c r="Q1444" i="1"/>
  <c r="P1444" i="1"/>
  <c r="A1444" i="1" s="1"/>
  <c r="N1444" i="1"/>
  <c r="J1444" i="1"/>
  <c r="I1444" i="1"/>
  <c r="E1444" i="1"/>
  <c r="C1444" i="1"/>
  <c r="Q1443" i="1"/>
  <c r="P1443" i="1"/>
  <c r="N1443" i="1"/>
  <c r="J1443" i="1"/>
  <c r="I1443" i="1"/>
  <c r="E1443" i="1"/>
  <c r="C1443" i="1"/>
  <c r="A1443" i="1"/>
  <c r="Q1442" i="1"/>
  <c r="P1442" i="1"/>
  <c r="N1442" i="1"/>
  <c r="J1442" i="1"/>
  <c r="I1442" i="1"/>
  <c r="E1442" i="1"/>
  <c r="C1442" i="1"/>
  <c r="A1442" i="1"/>
  <c r="Q1441" i="1"/>
  <c r="P1441" i="1"/>
  <c r="N1441" i="1"/>
  <c r="J1441" i="1"/>
  <c r="I1441" i="1"/>
  <c r="E1441" i="1"/>
  <c r="C1441" i="1"/>
  <c r="A1441" i="1"/>
  <c r="Q1440" i="1"/>
  <c r="P1440" i="1"/>
  <c r="A1440" i="1" s="1"/>
  <c r="N1440" i="1"/>
  <c r="J1440" i="1"/>
  <c r="I1440" i="1"/>
  <c r="E1440" i="1"/>
  <c r="C1440" i="1"/>
  <c r="Q1439" i="1"/>
  <c r="P1439" i="1"/>
  <c r="A1439" i="1" s="1"/>
  <c r="N1439" i="1"/>
  <c r="J1439" i="1"/>
  <c r="I1439" i="1"/>
  <c r="E1439" i="1"/>
  <c r="C1439" i="1"/>
  <c r="Q1438" i="1"/>
  <c r="P1438" i="1"/>
  <c r="N1438" i="1"/>
  <c r="J1438" i="1"/>
  <c r="I1438" i="1"/>
  <c r="E1438" i="1"/>
  <c r="C1438" i="1"/>
  <c r="A1438" i="1"/>
  <c r="Q1437" i="1"/>
  <c r="P1437" i="1"/>
  <c r="N1437" i="1"/>
  <c r="J1437" i="1"/>
  <c r="I1437" i="1"/>
  <c r="E1437" i="1"/>
  <c r="C1437" i="1"/>
  <c r="A1437" i="1"/>
  <c r="Q1436" i="1"/>
  <c r="P1436" i="1"/>
  <c r="A1436" i="1" s="1"/>
  <c r="N1436" i="1"/>
  <c r="J1436" i="1"/>
  <c r="I1436" i="1"/>
  <c r="E1436" i="1"/>
  <c r="C1436" i="1"/>
  <c r="Q1435" i="1"/>
  <c r="P1435" i="1"/>
  <c r="N1435" i="1"/>
  <c r="J1435" i="1"/>
  <c r="I1435" i="1"/>
  <c r="E1435" i="1"/>
  <c r="C1435" i="1"/>
  <c r="A1435" i="1"/>
  <c r="Q1434" i="1"/>
  <c r="P1434" i="1"/>
  <c r="N1434" i="1"/>
  <c r="J1434" i="1"/>
  <c r="I1434" i="1"/>
  <c r="E1434" i="1"/>
  <c r="C1434" i="1"/>
  <c r="A1434" i="1"/>
  <c r="Q1433" i="1"/>
  <c r="P1433" i="1"/>
  <c r="N1433" i="1"/>
  <c r="J1433" i="1"/>
  <c r="I1433" i="1"/>
  <c r="E1433" i="1"/>
  <c r="C1433" i="1"/>
  <c r="A1433" i="1"/>
  <c r="Q1432" i="1"/>
  <c r="P1432" i="1"/>
  <c r="A1432" i="1" s="1"/>
  <c r="N1432" i="1"/>
  <c r="J1432" i="1"/>
  <c r="I1432" i="1"/>
  <c r="E1432" i="1"/>
  <c r="C1432" i="1"/>
  <c r="Q1431" i="1"/>
  <c r="P1431" i="1"/>
  <c r="N1431" i="1"/>
  <c r="J1431" i="1"/>
  <c r="I1431" i="1"/>
  <c r="E1431" i="1"/>
  <c r="C1431" i="1"/>
  <c r="A1431" i="1"/>
  <c r="Q1430" i="1"/>
  <c r="P1430" i="1"/>
  <c r="A1430" i="1" s="1"/>
  <c r="N1430" i="1"/>
  <c r="J1430" i="1"/>
  <c r="I1430" i="1"/>
  <c r="E1430" i="1"/>
  <c r="C1430" i="1"/>
  <c r="Q1429" i="1"/>
  <c r="P1429" i="1"/>
  <c r="N1429" i="1"/>
  <c r="J1429" i="1"/>
  <c r="I1429" i="1"/>
  <c r="E1429" i="1"/>
  <c r="C1429" i="1"/>
  <c r="A1429" i="1"/>
  <c r="Q1428" i="1"/>
  <c r="P1428" i="1"/>
  <c r="A1428" i="1" s="1"/>
  <c r="N1428" i="1"/>
  <c r="J1428" i="1"/>
  <c r="I1428" i="1"/>
  <c r="E1428" i="1"/>
  <c r="C1428" i="1"/>
  <c r="Q1427" i="1"/>
  <c r="P1427" i="1"/>
  <c r="N1427" i="1"/>
  <c r="J1427" i="1"/>
  <c r="I1427" i="1"/>
  <c r="E1427" i="1"/>
  <c r="C1427" i="1"/>
  <c r="A1427" i="1"/>
  <c r="Q1426" i="1"/>
  <c r="P1426" i="1"/>
  <c r="A1426" i="1" s="1"/>
  <c r="N1426" i="1"/>
  <c r="J1426" i="1"/>
  <c r="I1426" i="1"/>
  <c r="E1426" i="1"/>
  <c r="C1426" i="1"/>
  <c r="Q1425" i="1"/>
  <c r="P1425" i="1"/>
  <c r="N1425" i="1"/>
  <c r="J1425" i="1"/>
  <c r="I1425" i="1"/>
  <c r="E1425" i="1"/>
  <c r="C1425" i="1"/>
  <c r="A1425" i="1"/>
  <c r="Q1424" i="1"/>
  <c r="P1424" i="1"/>
  <c r="A1424" i="1" s="1"/>
  <c r="N1424" i="1"/>
  <c r="J1424" i="1"/>
  <c r="I1424" i="1"/>
  <c r="E1424" i="1"/>
  <c r="C1424" i="1"/>
  <c r="Q1423" i="1"/>
  <c r="P1423" i="1"/>
  <c r="N1423" i="1"/>
  <c r="J1423" i="1"/>
  <c r="I1423" i="1"/>
  <c r="E1423" i="1"/>
  <c r="C1423" i="1"/>
  <c r="A1423" i="1"/>
  <c r="Q1422" i="1"/>
  <c r="P1422" i="1"/>
  <c r="A1422" i="1" s="1"/>
  <c r="N1422" i="1"/>
  <c r="J1422" i="1"/>
  <c r="I1422" i="1"/>
  <c r="E1422" i="1"/>
  <c r="C1422" i="1"/>
  <c r="Q1421" i="1"/>
  <c r="P1421" i="1"/>
  <c r="N1421" i="1"/>
  <c r="J1421" i="1"/>
  <c r="I1421" i="1"/>
  <c r="E1421" i="1"/>
  <c r="C1421" i="1"/>
  <c r="A1421" i="1"/>
  <c r="Q1420" i="1"/>
  <c r="P1420" i="1"/>
  <c r="A1420" i="1" s="1"/>
  <c r="N1420" i="1"/>
  <c r="J1420" i="1"/>
  <c r="I1420" i="1"/>
  <c r="E1420" i="1"/>
  <c r="C1420" i="1"/>
  <c r="Q1419" i="1"/>
  <c r="P1419" i="1"/>
  <c r="N1419" i="1"/>
  <c r="J1419" i="1"/>
  <c r="I1419" i="1"/>
  <c r="E1419" i="1"/>
  <c r="C1419" i="1"/>
  <c r="A1419" i="1"/>
  <c r="Q1418" i="1"/>
  <c r="P1418" i="1"/>
  <c r="A1418" i="1" s="1"/>
  <c r="N1418" i="1"/>
  <c r="J1418" i="1"/>
  <c r="I1418" i="1"/>
  <c r="E1418" i="1"/>
  <c r="C1418" i="1"/>
  <c r="Q1417" i="1"/>
  <c r="P1417" i="1"/>
  <c r="N1417" i="1"/>
  <c r="J1417" i="1"/>
  <c r="I1417" i="1"/>
  <c r="E1417" i="1"/>
  <c r="C1417" i="1"/>
  <c r="A1417" i="1"/>
  <c r="Q1416" i="1"/>
  <c r="P1416" i="1"/>
  <c r="A1416" i="1" s="1"/>
  <c r="N1416" i="1"/>
  <c r="J1416" i="1"/>
  <c r="I1416" i="1"/>
  <c r="E1416" i="1"/>
  <c r="C1416" i="1"/>
  <c r="Q1415" i="1"/>
  <c r="P1415" i="1"/>
  <c r="N1415" i="1"/>
  <c r="J1415" i="1"/>
  <c r="I1415" i="1"/>
  <c r="E1415" i="1"/>
  <c r="C1415" i="1"/>
  <c r="A1415" i="1"/>
  <c r="Q1414" i="1"/>
  <c r="P1414" i="1"/>
  <c r="A1414" i="1" s="1"/>
  <c r="N1414" i="1"/>
  <c r="J1414" i="1"/>
  <c r="I1414" i="1"/>
  <c r="E1414" i="1"/>
  <c r="C1414" i="1"/>
  <c r="Q1413" i="1"/>
  <c r="P1413" i="1"/>
  <c r="N1413" i="1"/>
  <c r="J1413" i="1"/>
  <c r="I1413" i="1"/>
  <c r="E1413" i="1"/>
  <c r="C1413" i="1"/>
  <c r="A1413" i="1"/>
  <c r="Q1412" i="1"/>
  <c r="P1412" i="1"/>
  <c r="A1412" i="1" s="1"/>
  <c r="N1412" i="1"/>
  <c r="J1412" i="1"/>
  <c r="I1412" i="1"/>
  <c r="E1412" i="1"/>
  <c r="C1412" i="1"/>
  <c r="Q1411" i="1"/>
  <c r="P1411" i="1"/>
  <c r="N1411" i="1"/>
  <c r="J1411" i="1"/>
  <c r="I1411" i="1"/>
  <c r="E1411" i="1"/>
  <c r="C1411" i="1"/>
  <c r="A1411" i="1"/>
  <c r="Q1410" i="1"/>
  <c r="P1410" i="1"/>
  <c r="A1410" i="1" s="1"/>
  <c r="N1410" i="1"/>
  <c r="J1410" i="1"/>
  <c r="I1410" i="1"/>
  <c r="E1410" i="1"/>
  <c r="C1410" i="1"/>
  <c r="Q1409" i="1"/>
  <c r="P1409" i="1"/>
  <c r="N1409" i="1"/>
  <c r="J1409" i="1"/>
  <c r="I1409" i="1"/>
  <c r="E1409" i="1"/>
  <c r="C1409" i="1"/>
  <c r="A1409" i="1"/>
  <c r="Q1408" i="1"/>
  <c r="P1408" i="1"/>
  <c r="A1408" i="1" s="1"/>
  <c r="N1408" i="1"/>
  <c r="J1408" i="1"/>
  <c r="I1408" i="1"/>
  <c r="E1408" i="1"/>
  <c r="C1408" i="1"/>
  <c r="Q1407" i="1"/>
  <c r="P1407" i="1"/>
  <c r="N1407" i="1"/>
  <c r="J1407" i="1"/>
  <c r="I1407" i="1"/>
  <c r="E1407" i="1"/>
  <c r="C1407" i="1"/>
  <c r="A1407" i="1"/>
  <c r="Q1406" i="1"/>
  <c r="P1406" i="1"/>
  <c r="A1406" i="1" s="1"/>
  <c r="N1406" i="1"/>
  <c r="J1406" i="1"/>
  <c r="I1406" i="1"/>
  <c r="E1406" i="1"/>
  <c r="C1406" i="1"/>
  <c r="Q1405" i="1"/>
  <c r="P1405" i="1"/>
  <c r="N1405" i="1"/>
  <c r="J1405" i="1"/>
  <c r="I1405" i="1"/>
  <c r="E1405" i="1"/>
  <c r="C1405" i="1"/>
  <c r="A1405" i="1"/>
  <c r="Q1404" i="1"/>
  <c r="P1404" i="1"/>
  <c r="A1404" i="1" s="1"/>
  <c r="N1404" i="1"/>
  <c r="J1404" i="1"/>
  <c r="I1404" i="1"/>
  <c r="E1404" i="1"/>
  <c r="C1404" i="1"/>
  <c r="Q1403" i="1"/>
  <c r="P1403" i="1"/>
  <c r="N1403" i="1"/>
  <c r="J1403" i="1"/>
  <c r="I1403" i="1"/>
  <c r="E1403" i="1"/>
  <c r="C1403" i="1"/>
  <c r="A1403" i="1"/>
  <c r="Q1402" i="1"/>
  <c r="P1402" i="1"/>
  <c r="A1402" i="1" s="1"/>
  <c r="N1402" i="1"/>
  <c r="J1402" i="1"/>
  <c r="I1402" i="1"/>
  <c r="E1402" i="1"/>
  <c r="C1402" i="1"/>
  <c r="Q1401" i="1"/>
  <c r="P1401" i="1"/>
  <c r="N1401" i="1"/>
  <c r="J1401" i="1"/>
  <c r="I1401" i="1"/>
  <c r="E1401" i="1"/>
  <c r="C1401" i="1"/>
  <c r="A1401" i="1"/>
  <c r="Q1400" i="1"/>
  <c r="P1400" i="1"/>
  <c r="A1400" i="1" s="1"/>
  <c r="N1400" i="1"/>
  <c r="J1400" i="1"/>
  <c r="I1400" i="1"/>
  <c r="E1400" i="1"/>
  <c r="C1400" i="1"/>
  <c r="Q1399" i="1"/>
  <c r="P1399" i="1"/>
  <c r="N1399" i="1"/>
  <c r="J1399" i="1"/>
  <c r="I1399" i="1"/>
  <c r="E1399" i="1"/>
  <c r="C1399" i="1"/>
  <c r="A1399" i="1"/>
  <c r="Q1398" i="1"/>
  <c r="P1398" i="1"/>
  <c r="A1398" i="1" s="1"/>
  <c r="N1398" i="1"/>
  <c r="J1398" i="1"/>
  <c r="I1398" i="1"/>
  <c r="E1398" i="1"/>
  <c r="C1398" i="1"/>
  <c r="Q1397" i="1"/>
  <c r="P1397" i="1"/>
  <c r="N1397" i="1"/>
  <c r="J1397" i="1"/>
  <c r="I1397" i="1"/>
  <c r="E1397" i="1"/>
  <c r="C1397" i="1"/>
  <c r="A1397" i="1"/>
  <c r="Q1396" i="1"/>
  <c r="P1396" i="1"/>
  <c r="A1396" i="1" s="1"/>
  <c r="N1396" i="1"/>
  <c r="J1396" i="1"/>
  <c r="I1396" i="1"/>
  <c r="E1396" i="1"/>
  <c r="C1396" i="1"/>
  <c r="Q1395" i="1"/>
  <c r="P1395" i="1"/>
  <c r="N1395" i="1"/>
  <c r="J1395" i="1"/>
  <c r="I1395" i="1"/>
  <c r="E1395" i="1"/>
  <c r="C1395" i="1"/>
  <c r="A1395" i="1"/>
  <c r="Q1394" i="1"/>
  <c r="P1394" i="1"/>
  <c r="A1394" i="1" s="1"/>
  <c r="N1394" i="1"/>
  <c r="J1394" i="1"/>
  <c r="I1394" i="1"/>
  <c r="E1394" i="1"/>
  <c r="C1394" i="1"/>
  <c r="Q1393" i="1"/>
  <c r="P1393" i="1"/>
  <c r="N1393" i="1"/>
  <c r="J1393" i="1"/>
  <c r="I1393" i="1"/>
  <c r="E1393" i="1"/>
  <c r="C1393" i="1"/>
  <c r="A1393" i="1"/>
  <c r="Q1392" i="1"/>
  <c r="P1392" i="1"/>
  <c r="A1392" i="1" s="1"/>
  <c r="N1392" i="1"/>
  <c r="J1392" i="1"/>
  <c r="I1392" i="1"/>
  <c r="E1392" i="1"/>
  <c r="C1392" i="1"/>
  <c r="Q1391" i="1"/>
  <c r="P1391" i="1"/>
  <c r="N1391" i="1"/>
  <c r="J1391" i="1"/>
  <c r="I1391" i="1"/>
  <c r="E1391" i="1"/>
  <c r="C1391" i="1"/>
  <c r="A1391" i="1"/>
  <c r="Q1390" i="1"/>
  <c r="P1390" i="1"/>
  <c r="A1390" i="1" s="1"/>
  <c r="N1390" i="1"/>
  <c r="J1390" i="1"/>
  <c r="I1390" i="1"/>
  <c r="E1390" i="1"/>
  <c r="C1390" i="1"/>
  <c r="Q1389" i="1"/>
  <c r="P1389" i="1"/>
  <c r="N1389" i="1"/>
  <c r="J1389" i="1"/>
  <c r="I1389" i="1"/>
  <c r="E1389" i="1"/>
  <c r="C1389" i="1"/>
  <c r="A1389" i="1"/>
  <c r="Q1388" i="1"/>
  <c r="P1388" i="1"/>
  <c r="A1388" i="1" s="1"/>
  <c r="N1388" i="1"/>
  <c r="J1388" i="1"/>
  <c r="I1388" i="1"/>
  <c r="E1388" i="1"/>
  <c r="C1388" i="1"/>
  <c r="Q1387" i="1"/>
  <c r="P1387" i="1"/>
  <c r="N1387" i="1"/>
  <c r="J1387" i="1"/>
  <c r="I1387" i="1"/>
  <c r="E1387" i="1"/>
  <c r="C1387" i="1"/>
  <c r="A1387" i="1"/>
  <c r="Q1386" i="1"/>
  <c r="P1386" i="1"/>
  <c r="A1386" i="1" s="1"/>
  <c r="N1386" i="1"/>
  <c r="J1386" i="1"/>
  <c r="I1386" i="1"/>
  <c r="E1386" i="1"/>
  <c r="C1386" i="1"/>
  <c r="Q1385" i="1"/>
  <c r="P1385" i="1"/>
  <c r="N1385" i="1"/>
  <c r="J1385" i="1"/>
  <c r="I1385" i="1"/>
  <c r="E1385" i="1"/>
  <c r="C1385" i="1"/>
  <c r="A1385" i="1"/>
  <c r="Q1384" i="1"/>
  <c r="P1384" i="1"/>
  <c r="A1384" i="1" s="1"/>
  <c r="N1384" i="1"/>
  <c r="J1384" i="1"/>
  <c r="I1384" i="1"/>
  <c r="E1384" i="1"/>
  <c r="C1384" i="1"/>
  <c r="Q1383" i="1"/>
  <c r="P1383" i="1"/>
  <c r="N1383" i="1"/>
  <c r="J1383" i="1"/>
  <c r="I1383" i="1"/>
  <c r="E1383" i="1"/>
  <c r="C1383" i="1"/>
  <c r="A1383" i="1"/>
  <c r="Q1382" i="1"/>
  <c r="P1382" i="1"/>
  <c r="A1382" i="1" s="1"/>
  <c r="N1382" i="1"/>
  <c r="J1382" i="1"/>
  <c r="I1382" i="1"/>
  <c r="E1382" i="1"/>
  <c r="C1382" i="1"/>
  <c r="Q1381" i="1"/>
  <c r="P1381" i="1"/>
  <c r="N1381" i="1"/>
  <c r="J1381" i="1"/>
  <c r="I1381" i="1"/>
  <c r="E1381" i="1"/>
  <c r="C1381" i="1"/>
  <c r="A1381" i="1"/>
  <c r="Q1380" i="1"/>
  <c r="P1380" i="1"/>
  <c r="A1380" i="1" s="1"/>
  <c r="N1380" i="1"/>
  <c r="J1380" i="1"/>
  <c r="I1380" i="1"/>
  <c r="E1380" i="1"/>
  <c r="C1380" i="1"/>
  <c r="Q1379" i="1"/>
  <c r="P1379" i="1"/>
  <c r="N1379" i="1"/>
  <c r="J1379" i="1"/>
  <c r="I1379" i="1"/>
  <c r="E1379" i="1"/>
  <c r="C1379" i="1"/>
  <c r="A1379" i="1"/>
  <c r="Q1378" i="1"/>
  <c r="P1378" i="1"/>
  <c r="A1378" i="1" s="1"/>
  <c r="N1378" i="1"/>
  <c r="J1378" i="1"/>
  <c r="I1378" i="1"/>
  <c r="E1378" i="1"/>
  <c r="C1378" i="1"/>
  <c r="Q1377" i="1"/>
  <c r="P1377" i="1"/>
  <c r="N1377" i="1"/>
  <c r="J1377" i="1"/>
  <c r="I1377" i="1"/>
  <c r="E1377" i="1"/>
  <c r="C1377" i="1"/>
  <c r="A1377" i="1"/>
  <c r="Q1376" i="1"/>
  <c r="P1376" i="1"/>
  <c r="A1376" i="1" s="1"/>
  <c r="N1376" i="1"/>
  <c r="J1376" i="1"/>
  <c r="I1376" i="1"/>
  <c r="E1376" i="1"/>
  <c r="C1376" i="1"/>
  <c r="Q1375" i="1"/>
  <c r="P1375" i="1"/>
  <c r="N1375" i="1"/>
  <c r="J1375" i="1"/>
  <c r="I1375" i="1"/>
  <c r="E1375" i="1"/>
  <c r="C1375" i="1"/>
  <c r="A1375" i="1"/>
  <c r="Q1374" i="1"/>
  <c r="P1374" i="1"/>
  <c r="A1374" i="1" s="1"/>
  <c r="N1374" i="1"/>
  <c r="J1374" i="1"/>
  <c r="I1374" i="1"/>
  <c r="E1374" i="1"/>
  <c r="C1374" i="1"/>
  <c r="Q1373" i="1"/>
  <c r="P1373" i="1"/>
  <c r="N1373" i="1"/>
  <c r="J1373" i="1"/>
  <c r="I1373" i="1"/>
  <c r="E1373" i="1"/>
  <c r="C1373" i="1"/>
  <c r="A1373" i="1"/>
  <c r="Q1372" i="1"/>
  <c r="P1372" i="1"/>
  <c r="A1372" i="1" s="1"/>
  <c r="N1372" i="1"/>
  <c r="J1372" i="1"/>
  <c r="I1372" i="1"/>
  <c r="E1372" i="1"/>
  <c r="C1372" i="1"/>
  <c r="Q1371" i="1"/>
  <c r="P1371" i="1"/>
  <c r="N1371" i="1"/>
  <c r="J1371" i="1"/>
  <c r="I1371" i="1"/>
  <c r="E1371" i="1"/>
  <c r="C1371" i="1"/>
  <c r="A1371" i="1"/>
  <c r="Q1370" i="1"/>
  <c r="P1370" i="1"/>
  <c r="A1370" i="1" s="1"/>
  <c r="N1370" i="1"/>
  <c r="J1370" i="1"/>
  <c r="I1370" i="1"/>
  <c r="E1370" i="1"/>
  <c r="C1370" i="1"/>
  <c r="Q1369" i="1"/>
  <c r="P1369" i="1"/>
  <c r="N1369" i="1"/>
  <c r="J1369" i="1"/>
  <c r="I1369" i="1"/>
  <c r="E1369" i="1"/>
  <c r="C1369" i="1"/>
  <c r="A1369" i="1"/>
  <c r="Q1368" i="1"/>
  <c r="P1368" i="1"/>
  <c r="A1368" i="1" s="1"/>
  <c r="N1368" i="1"/>
  <c r="J1368" i="1"/>
  <c r="I1368" i="1"/>
  <c r="E1368" i="1"/>
  <c r="C1368" i="1"/>
  <c r="Q1367" i="1"/>
  <c r="P1367" i="1"/>
  <c r="N1367" i="1"/>
  <c r="J1367" i="1"/>
  <c r="I1367" i="1"/>
  <c r="E1367" i="1"/>
  <c r="C1367" i="1"/>
  <c r="A1367" i="1"/>
  <c r="Q1366" i="1"/>
  <c r="P1366" i="1"/>
  <c r="A1366" i="1" s="1"/>
  <c r="N1366" i="1"/>
  <c r="J1366" i="1"/>
  <c r="I1366" i="1"/>
  <c r="E1366" i="1"/>
  <c r="C1366" i="1"/>
  <c r="Q1365" i="1"/>
  <c r="P1365" i="1"/>
  <c r="N1365" i="1"/>
  <c r="J1365" i="1"/>
  <c r="I1365" i="1"/>
  <c r="E1365" i="1"/>
  <c r="C1365" i="1"/>
  <c r="A1365" i="1"/>
  <c r="Q1364" i="1"/>
  <c r="P1364" i="1"/>
  <c r="A1364" i="1" s="1"/>
  <c r="N1364" i="1"/>
  <c r="J1364" i="1"/>
  <c r="I1364" i="1"/>
  <c r="E1364" i="1"/>
  <c r="C1364" i="1"/>
  <c r="Q1363" i="1"/>
  <c r="P1363" i="1"/>
  <c r="N1363" i="1"/>
  <c r="J1363" i="1"/>
  <c r="I1363" i="1"/>
  <c r="E1363" i="1"/>
  <c r="C1363" i="1"/>
  <c r="A1363" i="1"/>
  <c r="Q1362" i="1"/>
  <c r="P1362" i="1"/>
  <c r="A1362" i="1" s="1"/>
  <c r="N1362" i="1"/>
  <c r="J1362" i="1"/>
  <c r="I1362" i="1"/>
  <c r="E1362" i="1"/>
  <c r="C1362" i="1"/>
  <c r="Q1361" i="1"/>
  <c r="P1361" i="1"/>
  <c r="N1361" i="1"/>
  <c r="J1361" i="1"/>
  <c r="I1361" i="1"/>
  <c r="E1361" i="1"/>
  <c r="C1361" i="1"/>
  <c r="A1361" i="1"/>
  <c r="Q1360" i="1"/>
  <c r="P1360" i="1"/>
  <c r="A1360" i="1" s="1"/>
  <c r="N1360" i="1"/>
  <c r="J1360" i="1"/>
  <c r="I1360" i="1"/>
  <c r="E1360" i="1"/>
  <c r="C1360" i="1"/>
  <c r="Q1359" i="1"/>
  <c r="P1359" i="1"/>
  <c r="N1359" i="1"/>
  <c r="J1359" i="1"/>
  <c r="I1359" i="1"/>
  <c r="E1359" i="1"/>
  <c r="C1359" i="1"/>
  <c r="A1359" i="1"/>
  <c r="Q1358" i="1"/>
  <c r="P1358" i="1"/>
  <c r="A1358" i="1" s="1"/>
  <c r="N1358" i="1"/>
  <c r="J1358" i="1"/>
  <c r="I1358" i="1"/>
  <c r="E1358" i="1"/>
  <c r="C1358" i="1"/>
  <c r="Q1357" i="1"/>
  <c r="P1357" i="1"/>
  <c r="N1357" i="1"/>
  <c r="J1357" i="1"/>
  <c r="I1357" i="1"/>
  <c r="E1357" i="1"/>
  <c r="C1357" i="1"/>
  <c r="A1357" i="1"/>
  <c r="Q1356" i="1"/>
  <c r="P1356" i="1"/>
  <c r="A1356" i="1" s="1"/>
  <c r="N1356" i="1"/>
  <c r="J1356" i="1"/>
  <c r="I1356" i="1"/>
  <c r="E1356" i="1"/>
  <c r="C1356" i="1"/>
  <c r="Q1355" i="1"/>
  <c r="P1355" i="1"/>
  <c r="N1355" i="1"/>
  <c r="J1355" i="1"/>
  <c r="I1355" i="1"/>
  <c r="E1355" i="1"/>
  <c r="C1355" i="1"/>
  <c r="A1355" i="1"/>
  <c r="Q1354" i="1"/>
  <c r="P1354" i="1"/>
  <c r="A1354" i="1" s="1"/>
  <c r="N1354" i="1"/>
  <c r="J1354" i="1"/>
  <c r="I1354" i="1"/>
  <c r="E1354" i="1"/>
  <c r="C1354" i="1"/>
  <c r="Q1353" i="1"/>
  <c r="P1353" i="1"/>
  <c r="N1353" i="1"/>
  <c r="J1353" i="1"/>
  <c r="I1353" i="1"/>
  <c r="E1353" i="1"/>
  <c r="C1353" i="1"/>
  <c r="A1353" i="1"/>
  <c r="Q1352" i="1"/>
  <c r="P1352" i="1"/>
  <c r="A1352" i="1" s="1"/>
  <c r="N1352" i="1"/>
  <c r="J1352" i="1"/>
  <c r="I1352" i="1"/>
  <c r="E1352" i="1"/>
  <c r="C1352" i="1"/>
  <c r="Q1351" i="1"/>
  <c r="P1351" i="1"/>
  <c r="N1351" i="1"/>
  <c r="J1351" i="1"/>
  <c r="I1351" i="1"/>
  <c r="E1351" i="1"/>
  <c r="C1351" i="1"/>
  <c r="A1351" i="1"/>
  <c r="Q1350" i="1"/>
  <c r="P1350" i="1"/>
  <c r="A1350" i="1" s="1"/>
  <c r="N1350" i="1"/>
  <c r="J1350" i="1"/>
  <c r="I1350" i="1"/>
  <c r="E1350" i="1"/>
  <c r="C1350" i="1"/>
  <c r="Q1349" i="1"/>
  <c r="P1349" i="1"/>
  <c r="N1349" i="1"/>
  <c r="J1349" i="1"/>
  <c r="I1349" i="1"/>
  <c r="E1349" i="1"/>
  <c r="C1349" i="1"/>
  <c r="A1349" i="1"/>
  <c r="Q1348" i="1"/>
  <c r="P1348" i="1"/>
  <c r="A1348" i="1" s="1"/>
  <c r="N1348" i="1"/>
  <c r="J1348" i="1"/>
  <c r="I1348" i="1"/>
  <c r="E1348" i="1"/>
  <c r="C1348" i="1"/>
  <c r="Q1347" i="1"/>
  <c r="P1347" i="1"/>
  <c r="N1347" i="1"/>
  <c r="J1347" i="1"/>
  <c r="I1347" i="1"/>
  <c r="E1347" i="1"/>
  <c r="C1347" i="1"/>
  <c r="A1347" i="1"/>
  <c r="Q1346" i="1"/>
  <c r="P1346" i="1"/>
  <c r="A1346" i="1" s="1"/>
  <c r="N1346" i="1"/>
  <c r="J1346" i="1"/>
  <c r="I1346" i="1"/>
  <c r="E1346" i="1"/>
  <c r="C1346" i="1"/>
  <c r="Q1345" i="1"/>
  <c r="P1345" i="1"/>
  <c r="N1345" i="1"/>
  <c r="J1345" i="1"/>
  <c r="I1345" i="1"/>
  <c r="E1345" i="1"/>
  <c r="C1345" i="1"/>
  <c r="A1345" i="1"/>
  <c r="Q1344" i="1"/>
  <c r="P1344" i="1"/>
  <c r="A1344" i="1" s="1"/>
  <c r="N1344" i="1"/>
  <c r="J1344" i="1"/>
  <c r="I1344" i="1"/>
  <c r="E1344" i="1"/>
  <c r="C1344" i="1"/>
  <c r="Q1343" i="1"/>
  <c r="P1343" i="1"/>
  <c r="N1343" i="1"/>
  <c r="J1343" i="1"/>
  <c r="I1343" i="1"/>
  <c r="E1343" i="1"/>
  <c r="C1343" i="1"/>
  <c r="A1343" i="1"/>
  <c r="Q1342" i="1"/>
  <c r="P1342" i="1"/>
  <c r="A1342" i="1" s="1"/>
  <c r="N1342" i="1"/>
  <c r="J1342" i="1"/>
  <c r="I1342" i="1"/>
  <c r="E1342" i="1"/>
  <c r="C1342" i="1"/>
  <c r="Q1341" i="1"/>
  <c r="P1341" i="1"/>
  <c r="N1341" i="1"/>
  <c r="J1341" i="1"/>
  <c r="I1341" i="1"/>
  <c r="E1341" i="1"/>
  <c r="C1341" i="1"/>
  <c r="A1341" i="1"/>
  <c r="Q1340" i="1"/>
  <c r="P1340" i="1"/>
  <c r="A1340" i="1" s="1"/>
  <c r="N1340" i="1"/>
  <c r="J1340" i="1"/>
  <c r="I1340" i="1"/>
  <c r="E1340" i="1"/>
  <c r="C1340" i="1"/>
  <c r="Q1339" i="1"/>
  <c r="P1339" i="1"/>
  <c r="N1339" i="1"/>
  <c r="J1339" i="1"/>
  <c r="I1339" i="1"/>
  <c r="E1339" i="1"/>
  <c r="C1339" i="1"/>
  <c r="A1339" i="1"/>
  <c r="Q1338" i="1"/>
  <c r="P1338" i="1"/>
  <c r="A1338" i="1" s="1"/>
  <c r="N1338" i="1"/>
  <c r="J1338" i="1"/>
  <c r="I1338" i="1"/>
  <c r="E1338" i="1"/>
  <c r="C1338" i="1"/>
  <c r="Q1337" i="1"/>
  <c r="P1337" i="1"/>
  <c r="N1337" i="1"/>
  <c r="J1337" i="1"/>
  <c r="I1337" i="1"/>
  <c r="E1337" i="1"/>
  <c r="C1337" i="1"/>
  <c r="A1337" i="1"/>
  <c r="Q1336" i="1"/>
  <c r="P1336" i="1"/>
  <c r="A1336" i="1" s="1"/>
  <c r="N1336" i="1"/>
  <c r="J1336" i="1"/>
  <c r="I1336" i="1"/>
  <c r="E1336" i="1"/>
  <c r="C1336" i="1"/>
  <c r="Q1335" i="1"/>
  <c r="P1335" i="1"/>
  <c r="N1335" i="1"/>
  <c r="J1335" i="1"/>
  <c r="I1335" i="1"/>
  <c r="E1335" i="1"/>
  <c r="C1335" i="1"/>
  <c r="A1335" i="1"/>
  <c r="Q1334" i="1"/>
  <c r="P1334" i="1"/>
  <c r="A1334" i="1" s="1"/>
  <c r="N1334" i="1"/>
  <c r="J1334" i="1"/>
  <c r="I1334" i="1"/>
  <c r="E1334" i="1"/>
  <c r="C1334" i="1"/>
  <c r="Q1333" i="1"/>
  <c r="P1333" i="1"/>
  <c r="N1333" i="1"/>
  <c r="J1333" i="1"/>
  <c r="I1333" i="1"/>
  <c r="E1333" i="1"/>
  <c r="C1333" i="1"/>
  <c r="A1333" i="1"/>
  <c r="Q1332" i="1"/>
  <c r="P1332" i="1"/>
  <c r="A1332" i="1" s="1"/>
  <c r="N1332" i="1"/>
  <c r="J1332" i="1"/>
  <c r="I1332" i="1"/>
  <c r="E1332" i="1"/>
  <c r="C1332" i="1"/>
  <c r="Q1331" i="1"/>
  <c r="P1331" i="1"/>
  <c r="N1331" i="1"/>
  <c r="J1331" i="1"/>
  <c r="I1331" i="1"/>
  <c r="E1331" i="1"/>
  <c r="C1331" i="1"/>
  <c r="A1331" i="1"/>
  <c r="Q1330" i="1"/>
  <c r="P1330" i="1"/>
  <c r="A1330" i="1" s="1"/>
  <c r="N1330" i="1"/>
  <c r="J1330" i="1"/>
  <c r="I1330" i="1"/>
  <c r="E1330" i="1"/>
  <c r="C1330" i="1"/>
  <c r="Q1329" i="1"/>
  <c r="P1329" i="1"/>
  <c r="N1329" i="1"/>
  <c r="J1329" i="1"/>
  <c r="I1329" i="1"/>
  <c r="E1329" i="1"/>
  <c r="C1329" i="1"/>
  <c r="A1329" i="1"/>
  <c r="Q1328" i="1"/>
  <c r="P1328" i="1"/>
  <c r="A1328" i="1" s="1"/>
  <c r="N1328" i="1"/>
  <c r="J1328" i="1"/>
  <c r="I1328" i="1"/>
  <c r="E1328" i="1"/>
  <c r="C1328" i="1"/>
  <c r="Q1327" i="1"/>
  <c r="P1327" i="1"/>
  <c r="N1327" i="1"/>
  <c r="J1327" i="1"/>
  <c r="I1327" i="1"/>
  <c r="E1327" i="1"/>
  <c r="C1327" i="1"/>
  <c r="A1327" i="1"/>
  <c r="Q1326" i="1"/>
  <c r="P1326" i="1"/>
  <c r="A1326" i="1" s="1"/>
  <c r="N1326" i="1"/>
  <c r="J1326" i="1"/>
  <c r="I1326" i="1"/>
  <c r="E1326" i="1"/>
  <c r="C1326" i="1"/>
  <c r="Q1325" i="1"/>
  <c r="P1325" i="1"/>
  <c r="N1325" i="1"/>
  <c r="J1325" i="1"/>
  <c r="I1325" i="1"/>
  <c r="E1325" i="1"/>
  <c r="C1325" i="1"/>
  <c r="A1325" i="1"/>
  <c r="Q1324" i="1"/>
  <c r="P1324" i="1"/>
  <c r="A1324" i="1" s="1"/>
  <c r="N1324" i="1"/>
  <c r="J1324" i="1"/>
  <c r="I1324" i="1"/>
  <c r="E1324" i="1"/>
  <c r="C1324" i="1"/>
  <c r="Q1323" i="1"/>
  <c r="P1323" i="1"/>
  <c r="N1323" i="1"/>
  <c r="J1323" i="1"/>
  <c r="I1323" i="1"/>
  <c r="E1323" i="1"/>
  <c r="C1323" i="1"/>
  <c r="A1323" i="1"/>
  <c r="Q1322" i="1"/>
  <c r="P1322" i="1"/>
  <c r="A1322" i="1" s="1"/>
  <c r="N1322" i="1"/>
  <c r="J1322" i="1"/>
  <c r="I1322" i="1"/>
  <c r="E1322" i="1"/>
  <c r="C1322" i="1"/>
  <c r="Q1321" i="1"/>
  <c r="P1321" i="1"/>
  <c r="N1321" i="1"/>
  <c r="J1321" i="1"/>
  <c r="I1321" i="1"/>
  <c r="E1321" i="1"/>
  <c r="C1321" i="1"/>
  <c r="A1321" i="1"/>
  <c r="Q1320" i="1"/>
  <c r="P1320" i="1"/>
  <c r="A1320" i="1" s="1"/>
  <c r="N1320" i="1"/>
  <c r="J1320" i="1"/>
  <c r="I1320" i="1"/>
  <c r="E1320" i="1"/>
  <c r="C1320" i="1"/>
  <c r="Q1319" i="1"/>
  <c r="P1319" i="1"/>
  <c r="N1319" i="1"/>
  <c r="J1319" i="1"/>
  <c r="I1319" i="1"/>
  <c r="E1319" i="1"/>
  <c r="C1319" i="1"/>
  <c r="A1319" i="1"/>
  <c r="Q1318" i="1"/>
  <c r="P1318" i="1"/>
  <c r="A1318" i="1" s="1"/>
  <c r="N1318" i="1"/>
  <c r="J1318" i="1"/>
  <c r="I1318" i="1"/>
  <c r="E1318" i="1"/>
  <c r="C1318" i="1"/>
  <c r="Q1317" i="1"/>
  <c r="P1317" i="1"/>
  <c r="N1317" i="1"/>
  <c r="J1317" i="1"/>
  <c r="I1317" i="1"/>
  <c r="E1317" i="1"/>
  <c r="C1317" i="1"/>
  <c r="A1317" i="1"/>
  <c r="Q1316" i="1"/>
  <c r="P1316" i="1"/>
  <c r="A1316" i="1" s="1"/>
  <c r="N1316" i="1"/>
  <c r="J1316" i="1"/>
  <c r="I1316" i="1"/>
  <c r="E1316" i="1"/>
  <c r="C1316" i="1"/>
  <c r="Q1315" i="1"/>
  <c r="P1315" i="1"/>
  <c r="N1315" i="1"/>
  <c r="J1315" i="1"/>
  <c r="I1315" i="1"/>
  <c r="E1315" i="1"/>
  <c r="C1315" i="1"/>
  <c r="A1315" i="1"/>
  <c r="Q1314" i="1"/>
  <c r="P1314" i="1"/>
  <c r="A1314" i="1" s="1"/>
  <c r="N1314" i="1"/>
  <c r="J1314" i="1"/>
  <c r="I1314" i="1"/>
  <c r="E1314" i="1"/>
  <c r="C1314" i="1"/>
  <c r="Q1313" i="1"/>
  <c r="P1313" i="1"/>
  <c r="N1313" i="1"/>
  <c r="J1313" i="1"/>
  <c r="I1313" i="1"/>
  <c r="E1313" i="1"/>
  <c r="C1313" i="1"/>
  <c r="A1313" i="1"/>
  <c r="Q1312" i="1"/>
  <c r="P1312" i="1"/>
  <c r="A1312" i="1" s="1"/>
  <c r="N1312" i="1"/>
  <c r="J1312" i="1"/>
  <c r="I1312" i="1"/>
  <c r="E1312" i="1"/>
  <c r="C1312" i="1"/>
  <c r="Q1311" i="1"/>
  <c r="P1311" i="1"/>
  <c r="N1311" i="1"/>
  <c r="J1311" i="1"/>
  <c r="I1311" i="1"/>
  <c r="E1311" i="1"/>
  <c r="C1311" i="1"/>
  <c r="A1311" i="1"/>
  <c r="Q1310" i="1"/>
  <c r="P1310" i="1"/>
  <c r="A1310" i="1" s="1"/>
  <c r="N1310" i="1"/>
  <c r="J1310" i="1"/>
  <c r="I1310" i="1"/>
  <c r="E1310" i="1"/>
  <c r="C1310" i="1"/>
  <c r="Q1309" i="1"/>
  <c r="P1309" i="1"/>
  <c r="N1309" i="1"/>
  <c r="J1309" i="1"/>
  <c r="I1309" i="1"/>
  <c r="E1309" i="1"/>
  <c r="C1309" i="1"/>
  <c r="A1309" i="1"/>
  <c r="Q1308" i="1"/>
  <c r="P1308" i="1"/>
  <c r="A1308" i="1" s="1"/>
  <c r="N1308" i="1"/>
  <c r="J1308" i="1"/>
  <c r="I1308" i="1"/>
  <c r="E1308" i="1"/>
  <c r="C1308" i="1"/>
  <c r="Q1307" i="1"/>
  <c r="P1307" i="1"/>
  <c r="N1307" i="1"/>
  <c r="J1307" i="1"/>
  <c r="I1307" i="1"/>
  <c r="E1307" i="1"/>
  <c r="C1307" i="1"/>
  <c r="A1307" i="1"/>
  <c r="Q1306" i="1"/>
  <c r="P1306" i="1"/>
  <c r="A1306" i="1" s="1"/>
  <c r="N1306" i="1"/>
  <c r="J1306" i="1"/>
  <c r="I1306" i="1"/>
  <c r="E1306" i="1"/>
  <c r="C1306" i="1"/>
  <c r="Q1305" i="1"/>
  <c r="P1305" i="1"/>
  <c r="N1305" i="1"/>
  <c r="J1305" i="1"/>
  <c r="I1305" i="1"/>
  <c r="E1305" i="1"/>
  <c r="C1305" i="1"/>
  <c r="A1305" i="1"/>
  <c r="Q1304" i="1"/>
  <c r="P1304" i="1"/>
  <c r="A1304" i="1" s="1"/>
  <c r="N1304" i="1"/>
  <c r="J1304" i="1"/>
  <c r="I1304" i="1"/>
  <c r="E1304" i="1"/>
  <c r="C1304" i="1"/>
  <c r="Q1303" i="1"/>
  <c r="P1303" i="1"/>
  <c r="N1303" i="1"/>
  <c r="J1303" i="1"/>
  <c r="I1303" i="1"/>
  <c r="E1303" i="1"/>
  <c r="C1303" i="1"/>
  <c r="A1303" i="1"/>
  <c r="Q1302" i="1"/>
  <c r="P1302" i="1"/>
  <c r="A1302" i="1" s="1"/>
  <c r="N1302" i="1"/>
  <c r="J1302" i="1"/>
  <c r="I1302" i="1"/>
  <c r="E1302" i="1"/>
  <c r="C1302" i="1"/>
  <c r="Q1301" i="1"/>
  <c r="P1301" i="1"/>
  <c r="N1301" i="1"/>
  <c r="J1301" i="1"/>
  <c r="I1301" i="1"/>
  <c r="E1301" i="1"/>
  <c r="C1301" i="1"/>
  <c r="A1301" i="1"/>
  <c r="Q1300" i="1"/>
  <c r="P1300" i="1"/>
  <c r="A1300" i="1" s="1"/>
  <c r="N1300" i="1"/>
  <c r="J1300" i="1"/>
  <c r="I1300" i="1"/>
  <c r="E1300" i="1"/>
  <c r="C1300" i="1"/>
  <c r="Q1299" i="1"/>
  <c r="P1299" i="1"/>
  <c r="N1299" i="1"/>
  <c r="J1299" i="1"/>
  <c r="I1299" i="1"/>
  <c r="E1299" i="1"/>
  <c r="C1299" i="1"/>
  <c r="A1299" i="1"/>
  <c r="Q1298" i="1"/>
  <c r="P1298" i="1"/>
  <c r="A1298" i="1" s="1"/>
  <c r="N1298" i="1"/>
  <c r="J1298" i="1"/>
  <c r="I1298" i="1"/>
  <c r="E1298" i="1"/>
  <c r="C1298" i="1"/>
  <c r="Q1297" i="1"/>
  <c r="P1297" i="1"/>
  <c r="N1297" i="1"/>
  <c r="J1297" i="1"/>
  <c r="I1297" i="1"/>
  <c r="E1297" i="1"/>
  <c r="C1297" i="1"/>
  <c r="A1297" i="1"/>
  <c r="Q1296" i="1"/>
  <c r="P1296" i="1"/>
  <c r="A1296" i="1" s="1"/>
  <c r="N1296" i="1"/>
  <c r="J1296" i="1"/>
  <c r="I1296" i="1"/>
  <c r="E1296" i="1"/>
  <c r="C1296" i="1"/>
  <c r="Q1295" i="1"/>
  <c r="P1295" i="1"/>
  <c r="N1295" i="1"/>
  <c r="J1295" i="1"/>
  <c r="I1295" i="1"/>
  <c r="E1295" i="1"/>
  <c r="C1295" i="1"/>
  <c r="A1295" i="1"/>
  <c r="Q1294" i="1"/>
  <c r="P1294" i="1"/>
  <c r="A1294" i="1" s="1"/>
  <c r="N1294" i="1"/>
  <c r="J1294" i="1"/>
  <c r="I1294" i="1"/>
  <c r="E1294" i="1"/>
  <c r="C1294" i="1"/>
  <c r="Q1293" i="1"/>
  <c r="P1293" i="1"/>
  <c r="N1293" i="1"/>
  <c r="J1293" i="1"/>
  <c r="I1293" i="1"/>
  <c r="E1293" i="1"/>
  <c r="C1293" i="1"/>
  <c r="A1293" i="1"/>
  <c r="Q1292" i="1"/>
  <c r="P1292" i="1"/>
  <c r="A1292" i="1" s="1"/>
  <c r="N1292" i="1"/>
  <c r="J1292" i="1"/>
  <c r="I1292" i="1"/>
  <c r="E1292" i="1"/>
  <c r="C1292" i="1"/>
  <c r="Q1291" i="1"/>
  <c r="P1291" i="1"/>
  <c r="N1291" i="1"/>
  <c r="J1291" i="1"/>
  <c r="I1291" i="1"/>
  <c r="E1291" i="1"/>
  <c r="C1291" i="1"/>
  <c r="A1291" i="1"/>
  <c r="Q1290" i="1"/>
  <c r="P1290" i="1"/>
  <c r="A1290" i="1" s="1"/>
  <c r="N1290" i="1"/>
  <c r="J1290" i="1"/>
  <c r="I1290" i="1"/>
  <c r="E1290" i="1"/>
  <c r="C1290" i="1"/>
  <c r="Q1289" i="1"/>
  <c r="P1289" i="1"/>
  <c r="N1289" i="1"/>
  <c r="J1289" i="1"/>
  <c r="I1289" i="1"/>
  <c r="E1289" i="1"/>
  <c r="C1289" i="1"/>
  <c r="A1289" i="1"/>
  <c r="Q1288" i="1"/>
  <c r="P1288" i="1"/>
  <c r="A1288" i="1" s="1"/>
  <c r="N1288" i="1"/>
  <c r="J1288" i="1"/>
  <c r="I1288" i="1"/>
  <c r="E1288" i="1"/>
  <c r="C1288" i="1"/>
  <c r="Q1287" i="1"/>
  <c r="P1287" i="1"/>
  <c r="N1287" i="1"/>
  <c r="J1287" i="1"/>
  <c r="I1287" i="1"/>
  <c r="E1287" i="1"/>
  <c r="C1287" i="1"/>
  <c r="A1287" i="1"/>
  <c r="Q1286" i="1"/>
  <c r="P1286" i="1"/>
  <c r="A1286" i="1" s="1"/>
  <c r="N1286" i="1"/>
  <c r="J1286" i="1"/>
  <c r="I1286" i="1"/>
  <c r="E1286" i="1"/>
  <c r="C1286" i="1"/>
  <c r="Q1285" i="1"/>
  <c r="P1285" i="1"/>
  <c r="N1285" i="1"/>
  <c r="J1285" i="1"/>
  <c r="I1285" i="1"/>
  <c r="E1285" i="1"/>
  <c r="C1285" i="1"/>
  <c r="A1285" i="1"/>
  <c r="Q1284" i="1"/>
  <c r="P1284" i="1"/>
  <c r="A1284" i="1" s="1"/>
  <c r="N1284" i="1"/>
  <c r="J1284" i="1"/>
  <c r="I1284" i="1"/>
  <c r="E1284" i="1"/>
  <c r="C1284" i="1"/>
  <c r="Q1283" i="1"/>
  <c r="P1283" i="1"/>
  <c r="N1283" i="1"/>
  <c r="J1283" i="1"/>
  <c r="I1283" i="1"/>
  <c r="E1283" i="1"/>
  <c r="C1283" i="1"/>
  <c r="A1283" i="1"/>
  <c r="Q1282" i="1"/>
  <c r="P1282" i="1"/>
  <c r="A1282" i="1" s="1"/>
  <c r="N1282" i="1"/>
  <c r="J1282" i="1"/>
  <c r="I1282" i="1"/>
  <c r="E1282" i="1"/>
  <c r="C1282" i="1"/>
  <c r="Q1281" i="1"/>
  <c r="P1281" i="1"/>
  <c r="N1281" i="1"/>
  <c r="J1281" i="1"/>
  <c r="I1281" i="1"/>
  <c r="E1281" i="1"/>
  <c r="C1281" i="1"/>
  <c r="A1281" i="1"/>
  <c r="Q1280" i="1"/>
  <c r="P1280" i="1"/>
  <c r="A1280" i="1" s="1"/>
  <c r="N1280" i="1"/>
  <c r="J1280" i="1"/>
  <c r="I1280" i="1"/>
  <c r="E1280" i="1"/>
  <c r="C1280" i="1"/>
  <c r="Q1279" i="1"/>
  <c r="P1279" i="1"/>
  <c r="N1279" i="1"/>
  <c r="J1279" i="1"/>
  <c r="I1279" i="1"/>
  <c r="E1279" i="1"/>
  <c r="C1279" i="1"/>
  <c r="A1279" i="1"/>
  <c r="Q1278" i="1"/>
  <c r="P1278" i="1"/>
  <c r="A1278" i="1" s="1"/>
  <c r="N1278" i="1"/>
  <c r="J1278" i="1"/>
  <c r="I1278" i="1"/>
  <c r="E1278" i="1"/>
  <c r="C1278" i="1"/>
  <c r="Q1277" i="1"/>
  <c r="P1277" i="1"/>
  <c r="N1277" i="1"/>
  <c r="J1277" i="1"/>
  <c r="I1277" i="1"/>
  <c r="E1277" i="1"/>
  <c r="C1277" i="1"/>
  <c r="A1277" i="1"/>
  <c r="Q1276" i="1"/>
  <c r="P1276" i="1"/>
  <c r="A1276" i="1" s="1"/>
  <c r="N1276" i="1"/>
  <c r="J1276" i="1"/>
  <c r="I1276" i="1"/>
  <c r="E1276" i="1"/>
  <c r="C1276" i="1"/>
  <c r="Q1275" i="1"/>
  <c r="P1275" i="1"/>
  <c r="N1275" i="1"/>
  <c r="J1275" i="1"/>
  <c r="I1275" i="1"/>
  <c r="E1275" i="1"/>
  <c r="C1275" i="1"/>
  <c r="A1275" i="1"/>
  <c r="Q1274" i="1"/>
  <c r="P1274" i="1"/>
  <c r="A1274" i="1" s="1"/>
  <c r="N1274" i="1"/>
  <c r="J1274" i="1"/>
  <c r="I1274" i="1"/>
  <c r="E1274" i="1"/>
  <c r="C1274" i="1"/>
  <c r="Q1273" i="1"/>
  <c r="P1273" i="1"/>
  <c r="N1273" i="1"/>
  <c r="J1273" i="1"/>
  <c r="I1273" i="1"/>
  <c r="E1273" i="1"/>
  <c r="C1273" i="1"/>
  <c r="A1273" i="1"/>
  <c r="Q1272" i="1"/>
  <c r="P1272" i="1"/>
  <c r="A1272" i="1" s="1"/>
  <c r="N1272" i="1"/>
  <c r="J1272" i="1"/>
  <c r="I1272" i="1"/>
  <c r="E1272" i="1"/>
  <c r="C1272" i="1"/>
  <c r="Q1271" i="1"/>
  <c r="P1271" i="1"/>
  <c r="N1271" i="1"/>
  <c r="J1271" i="1"/>
  <c r="I1271" i="1"/>
  <c r="E1271" i="1"/>
  <c r="C1271" i="1"/>
  <c r="A1271" i="1"/>
  <c r="Q1270" i="1"/>
  <c r="P1270" i="1"/>
  <c r="A1270" i="1" s="1"/>
  <c r="N1270" i="1"/>
  <c r="J1270" i="1"/>
  <c r="I1270" i="1"/>
  <c r="E1270" i="1"/>
  <c r="C1270" i="1"/>
  <c r="Q1269" i="1"/>
  <c r="P1269" i="1"/>
  <c r="N1269" i="1"/>
  <c r="J1269" i="1"/>
  <c r="I1269" i="1"/>
  <c r="E1269" i="1"/>
  <c r="C1269" i="1"/>
  <c r="A1269" i="1"/>
  <c r="Q1268" i="1"/>
  <c r="P1268" i="1"/>
  <c r="A1268" i="1" s="1"/>
  <c r="N1268" i="1"/>
  <c r="J1268" i="1"/>
  <c r="I1268" i="1"/>
  <c r="E1268" i="1"/>
  <c r="C1268" i="1"/>
  <c r="Q1267" i="1"/>
  <c r="P1267" i="1"/>
  <c r="N1267" i="1"/>
  <c r="J1267" i="1"/>
  <c r="I1267" i="1"/>
  <c r="E1267" i="1"/>
  <c r="C1267" i="1"/>
  <c r="A1267" i="1"/>
  <c r="Q1266" i="1"/>
  <c r="P1266" i="1"/>
  <c r="A1266" i="1" s="1"/>
  <c r="N1266" i="1"/>
  <c r="J1266" i="1"/>
  <c r="I1266" i="1"/>
  <c r="E1266" i="1"/>
  <c r="C1266" i="1"/>
  <c r="Q1265" i="1"/>
  <c r="P1265" i="1"/>
  <c r="N1265" i="1"/>
  <c r="J1265" i="1"/>
  <c r="I1265" i="1"/>
  <c r="E1265" i="1"/>
  <c r="C1265" i="1"/>
  <c r="A1265" i="1"/>
  <c r="Q1264" i="1"/>
  <c r="P1264" i="1"/>
  <c r="A1264" i="1" s="1"/>
  <c r="N1264" i="1"/>
  <c r="J1264" i="1"/>
  <c r="I1264" i="1"/>
  <c r="E1264" i="1"/>
  <c r="C1264" i="1"/>
  <c r="Q1263" i="1"/>
  <c r="P1263" i="1"/>
  <c r="N1263" i="1"/>
  <c r="J1263" i="1"/>
  <c r="I1263" i="1"/>
  <c r="E1263" i="1"/>
  <c r="C1263" i="1"/>
  <c r="A1263" i="1"/>
  <c r="Q1262" i="1"/>
  <c r="P1262" i="1"/>
  <c r="A1262" i="1" s="1"/>
  <c r="N1262" i="1"/>
  <c r="J1262" i="1"/>
  <c r="I1262" i="1"/>
  <c r="E1262" i="1"/>
  <c r="C1262" i="1"/>
  <c r="Q1261" i="1"/>
  <c r="P1261" i="1"/>
  <c r="N1261" i="1"/>
  <c r="J1261" i="1"/>
  <c r="I1261" i="1"/>
  <c r="E1261" i="1"/>
  <c r="C1261" i="1"/>
  <c r="A1261" i="1"/>
  <c r="Q1260" i="1"/>
  <c r="P1260" i="1"/>
  <c r="A1260" i="1" s="1"/>
  <c r="N1260" i="1"/>
  <c r="J1260" i="1"/>
  <c r="I1260" i="1"/>
  <c r="E1260" i="1"/>
  <c r="C1260" i="1"/>
  <c r="Q1259" i="1"/>
  <c r="P1259" i="1"/>
  <c r="N1259" i="1"/>
  <c r="J1259" i="1"/>
  <c r="I1259" i="1"/>
  <c r="E1259" i="1"/>
  <c r="C1259" i="1"/>
  <c r="A1259" i="1"/>
  <c r="Q1258" i="1"/>
  <c r="P1258" i="1"/>
  <c r="A1258" i="1" s="1"/>
  <c r="N1258" i="1"/>
  <c r="J1258" i="1"/>
  <c r="I1258" i="1"/>
  <c r="E1258" i="1"/>
  <c r="C1258" i="1"/>
  <c r="Q1257" i="1"/>
  <c r="P1257" i="1"/>
  <c r="N1257" i="1"/>
  <c r="J1257" i="1"/>
  <c r="I1257" i="1"/>
  <c r="E1257" i="1"/>
  <c r="C1257" i="1"/>
  <c r="A1257" i="1"/>
  <c r="Q1256" i="1"/>
  <c r="P1256" i="1"/>
  <c r="A1256" i="1" s="1"/>
  <c r="N1256" i="1"/>
  <c r="J1256" i="1"/>
  <c r="I1256" i="1"/>
  <c r="E1256" i="1"/>
  <c r="C1256" i="1"/>
  <c r="Q1255" i="1"/>
  <c r="P1255" i="1"/>
  <c r="N1255" i="1"/>
  <c r="J1255" i="1"/>
  <c r="I1255" i="1"/>
  <c r="E1255" i="1"/>
  <c r="C1255" i="1"/>
  <c r="A1255" i="1"/>
  <c r="Q1254" i="1"/>
  <c r="P1254" i="1"/>
  <c r="A1254" i="1" s="1"/>
  <c r="N1254" i="1"/>
  <c r="J1254" i="1"/>
  <c r="I1254" i="1"/>
  <c r="E1254" i="1"/>
  <c r="C1254" i="1"/>
  <c r="Q1253" i="1"/>
  <c r="P1253" i="1"/>
  <c r="N1253" i="1"/>
  <c r="J1253" i="1"/>
  <c r="I1253" i="1"/>
  <c r="E1253" i="1"/>
  <c r="C1253" i="1"/>
  <c r="A1253" i="1"/>
  <c r="Q1252" i="1"/>
  <c r="P1252" i="1"/>
  <c r="A1252" i="1" s="1"/>
  <c r="N1252" i="1"/>
  <c r="J1252" i="1"/>
  <c r="I1252" i="1"/>
  <c r="E1252" i="1"/>
  <c r="C1252" i="1"/>
  <c r="Q1251" i="1"/>
  <c r="P1251" i="1"/>
  <c r="N1251" i="1"/>
  <c r="J1251" i="1"/>
  <c r="I1251" i="1"/>
  <c r="E1251" i="1"/>
  <c r="C1251" i="1"/>
  <c r="A1251" i="1"/>
  <c r="Q1250" i="1"/>
  <c r="P1250" i="1"/>
  <c r="A1250" i="1" s="1"/>
  <c r="N1250" i="1"/>
  <c r="J1250" i="1"/>
  <c r="I1250" i="1"/>
  <c r="E1250" i="1"/>
  <c r="C1250" i="1"/>
  <c r="Q1249" i="1"/>
  <c r="P1249" i="1"/>
  <c r="N1249" i="1"/>
  <c r="J1249" i="1"/>
  <c r="I1249" i="1"/>
  <c r="E1249" i="1"/>
  <c r="C1249" i="1"/>
  <c r="A1249" i="1"/>
  <c r="Q1248" i="1"/>
  <c r="P1248" i="1"/>
  <c r="A1248" i="1" s="1"/>
  <c r="N1248" i="1"/>
  <c r="J1248" i="1"/>
  <c r="I1248" i="1"/>
  <c r="E1248" i="1"/>
  <c r="C1248" i="1"/>
  <c r="Q1247" i="1"/>
  <c r="P1247" i="1"/>
  <c r="N1247" i="1"/>
  <c r="J1247" i="1"/>
  <c r="I1247" i="1"/>
  <c r="E1247" i="1"/>
  <c r="C1247" i="1"/>
  <c r="A1247" i="1"/>
  <c r="Q1246" i="1"/>
  <c r="P1246" i="1"/>
  <c r="A1246" i="1" s="1"/>
  <c r="N1246" i="1"/>
  <c r="J1246" i="1"/>
  <c r="I1246" i="1"/>
  <c r="E1246" i="1"/>
  <c r="C1246" i="1"/>
  <c r="Q1245" i="1"/>
  <c r="P1245" i="1"/>
  <c r="N1245" i="1"/>
  <c r="J1245" i="1"/>
  <c r="I1245" i="1"/>
  <c r="E1245" i="1"/>
  <c r="C1245" i="1"/>
  <c r="A1245" i="1"/>
  <c r="Q1244" i="1"/>
  <c r="P1244" i="1"/>
  <c r="A1244" i="1" s="1"/>
  <c r="N1244" i="1"/>
  <c r="J1244" i="1"/>
  <c r="I1244" i="1"/>
  <c r="E1244" i="1"/>
  <c r="C1244" i="1"/>
  <c r="Q1243" i="1"/>
  <c r="P1243" i="1"/>
  <c r="N1243" i="1"/>
  <c r="J1243" i="1"/>
  <c r="I1243" i="1"/>
  <c r="E1243" i="1"/>
  <c r="C1243" i="1"/>
  <c r="A1243" i="1"/>
  <c r="Q1242" i="1"/>
  <c r="P1242" i="1"/>
  <c r="A1242" i="1" s="1"/>
  <c r="N1242" i="1"/>
  <c r="J1242" i="1"/>
  <c r="I1242" i="1"/>
  <c r="E1242" i="1"/>
  <c r="C1242" i="1"/>
  <c r="Q1241" i="1"/>
  <c r="P1241" i="1"/>
  <c r="N1241" i="1"/>
  <c r="J1241" i="1"/>
  <c r="I1241" i="1"/>
  <c r="E1241" i="1"/>
  <c r="C1241" i="1"/>
  <c r="A1241" i="1"/>
  <c r="Q1240" i="1"/>
  <c r="P1240" i="1"/>
  <c r="A1240" i="1" s="1"/>
  <c r="N1240" i="1"/>
  <c r="J1240" i="1"/>
  <c r="I1240" i="1"/>
  <c r="E1240" i="1"/>
  <c r="C1240" i="1"/>
  <c r="Q1239" i="1"/>
  <c r="P1239" i="1"/>
  <c r="N1239" i="1"/>
  <c r="J1239" i="1"/>
  <c r="I1239" i="1"/>
  <c r="E1239" i="1"/>
  <c r="C1239" i="1"/>
  <c r="A1239" i="1"/>
  <c r="Q1238" i="1"/>
  <c r="P1238" i="1"/>
  <c r="A1238" i="1" s="1"/>
  <c r="N1238" i="1"/>
  <c r="J1238" i="1"/>
  <c r="I1238" i="1"/>
  <c r="E1238" i="1"/>
  <c r="C1238" i="1"/>
  <c r="Q1237" i="1"/>
  <c r="P1237" i="1"/>
  <c r="N1237" i="1"/>
  <c r="J1237" i="1"/>
  <c r="I1237" i="1"/>
  <c r="E1237" i="1"/>
  <c r="C1237" i="1"/>
  <c r="A1237" i="1"/>
  <c r="Q1236" i="1"/>
  <c r="P1236" i="1"/>
  <c r="A1236" i="1" s="1"/>
  <c r="N1236" i="1"/>
  <c r="J1236" i="1"/>
  <c r="I1236" i="1"/>
  <c r="E1236" i="1"/>
  <c r="C1236" i="1"/>
  <c r="Q1235" i="1"/>
  <c r="P1235" i="1"/>
  <c r="N1235" i="1"/>
  <c r="J1235" i="1"/>
  <c r="I1235" i="1"/>
  <c r="E1235" i="1"/>
  <c r="C1235" i="1"/>
  <c r="A1235" i="1"/>
  <c r="Q1234" i="1"/>
  <c r="P1234" i="1"/>
  <c r="A1234" i="1" s="1"/>
  <c r="N1234" i="1"/>
  <c r="J1234" i="1"/>
  <c r="I1234" i="1"/>
  <c r="E1234" i="1"/>
  <c r="C1234" i="1"/>
  <c r="Q1233" i="1"/>
  <c r="P1233" i="1"/>
  <c r="N1233" i="1"/>
  <c r="J1233" i="1"/>
  <c r="I1233" i="1"/>
  <c r="E1233" i="1"/>
  <c r="C1233" i="1"/>
  <c r="A1233" i="1"/>
  <c r="Q1232" i="1"/>
  <c r="P1232" i="1"/>
  <c r="A1232" i="1" s="1"/>
  <c r="N1232" i="1"/>
  <c r="J1232" i="1"/>
  <c r="I1232" i="1"/>
  <c r="E1232" i="1"/>
  <c r="C1232" i="1"/>
  <c r="Q1231" i="1"/>
  <c r="P1231" i="1"/>
  <c r="N1231" i="1"/>
  <c r="J1231" i="1"/>
  <c r="I1231" i="1"/>
  <c r="E1231" i="1"/>
  <c r="C1231" i="1"/>
  <c r="A1231" i="1"/>
  <c r="Q1230" i="1"/>
  <c r="P1230" i="1"/>
  <c r="A1230" i="1" s="1"/>
  <c r="N1230" i="1"/>
  <c r="J1230" i="1"/>
  <c r="I1230" i="1"/>
  <c r="E1230" i="1"/>
  <c r="C1230" i="1"/>
  <c r="Q1229" i="1"/>
  <c r="P1229" i="1"/>
  <c r="N1229" i="1"/>
  <c r="J1229" i="1"/>
  <c r="I1229" i="1"/>
  <c r="E1229" i="1"/>
  <c r="C1229" i="1"/>
  <c r="A1229" i="1"/>
  <c r="Q1228" i="1"/>
  <c r="P1228" i="1"/>
  <c r="A1228" i="1" s="1"/>
  <c r="N1228" i="1"/>
  <c r="J1228" i="1"/>
  <c r="I1228" i="1"/>
  <c r="E1228" i="1"/>
  <c r="C1228" i="1"/>
  <c r="Q1227" i="1"/>
  <c r="P1227" i="1"/>
  <c r="N1227" i="1"/>
  <c r="J1227" i="1"/>
  <c r="I1227" i="1"/>
  <c r="E1227" i="1"/>
  <c r="C1227" i="1"/>
  <c r="A1227" i="1"/>
  <c r="Q1226" i="1"/>
  <c r="P1226" i="1"/>
  <c r="A1226" i="1" s="1"/>
  <c r="N1226" i="1"/>
  <c r="J1226" i="1"/>
  <c r="I1226" i="1"/>
  <c r="E1226" i="1"/>
  <c r="C1226" i="1"/>
  <c r="Q1225" i="1"/>
  <c r="P1225" i="1"/>
  <c r="N1225" i="1"/>
  <c r="J1225" i="1"/>
  <c r="I1225" i="1"/>
  <c r="E1225" i="1"/>
  <c r="C1225" i="1"/>
  <c r="A1225" i="1"/>
  <c r="Q1224" i="1"/>
  <c r="P1224" i="1"/>
  <c r="A1224" i="1" s="1"/>
  <c r="N1224" i="1"/>
  <c r="J1224" i="1"/>
  <c r="I1224" i="1"/>
  <c r="E1224" i="1"/>
  <c r="C1224" i="1"/>
  <c r="Q1223" i="1"/>
  <c r="P1223" i="1"/>
  <c r="N1223" i="1"/>
  <c r="J1223" i="1"/>
  <c r="I1223" i="1"/>
  <c r="E1223" i="1"/>
  <c r="C1223" i="1"/>
  <c r="A1223" i="1"/>
  <c r="Q1222" i="1"/>
  <c r="P1222" i="1"/>
  <c r="A1222" i="1" s="1"/>
  <c r="N1222" i="1"/>
  <c r="J1222" i="1"/>
  <c r="I1222" i="1"/>
  <c r="E1222" i="1"/>
  <c r="C1222" i="1"/>
  <c r="Q1221" i="1"/>
  <c r="P1221" i="1"/>
  <c r="N1221" i="1"/>
  <c r="J1221" i="1"/>
  <c r="I1221" i="1"/>
  <c r="E1221" i="1"/>
  <c r="C1221" i="1"/>
  <c r="A1221" i="1"/>
  <c r="Q1220" i="1"/>
  <c r="P1220" i="1"/>
  <c r="A1220" i="1" s="1"/>
  <c r="N1220" i="1"/>
  <c r="J1220" i="1"/>
  <c r="I1220" i="1"/>
  <c r="E1220" i="1"/>
  <c r="C1220" i="1"/>
  <c r="Q1219" i="1"/>
  <c r="P1219" i="1"/>
  <c r="N1219" i="1"/>
  <c r="J1219" i="1"/>
  <c r="I1219" i="1"/>
  <c r="E1219" i="1"/>
  <c r="C1219" i="1"/>
  <c r="A1219" i="1"/>
  <c r="Q1218" i="1"/>
  <c r="P1218" i="1"/>
  <c r="A1218" i="1" s="1"/>
  <c r="N1218" i="1"/>
  <c r="J1218" i="1"/>
  <c r="I1218" i="1"/>
  <c r="E1218" i="1"/>
  <c r="C1218" i="1"/>
  <c r="Q1217" i="1"/>
  <c r="P1217" i="1"/>
  <c r="N1217" i="1"/>
  <c r="J1217" i="1"/>
  <c r="I1217" i="1"/>
  <c r="E1217" i="1"/>
  <c r="C1217" i="1"/>
  <c r="A1217" i="1"/>
  <c r="Q1216" i="1"/>
  <c r="P1216" i="1"/>
  <c r="A1216" i="1" s="1"/>
  <c r="N1216" i="1"/>
  <c r="J1216" i="1"/>
  <c r="I1216" i="1"/>
  <c r="E1216" i="1"/>
  <c r="C1216" i="1"/>
  <c r="Q1215" i="1"/>
  <c r="P1215" i="1"/>
  <c r="N1215" i="1"/>
  <c r="J1215" i="1"/>
  <c r="I1215" i="1"/>
  <c r="E1215" i="1"/>
  <c r="C1215" i="1"/>
  <c r="A1215" i="1"/>
  <c r="Q1214" i="1"/>
  <c r="P1214" i="1"/>
  <c r="A1214" i="1" s="1"/>
  <c r="N1214" i="1"/>
  <c r="J1214" i="1"/>
  <c r="I1214" i="1"/>
  <c r="E1214" i="1"/>
  <c r="C1214" i="1"/>
  <c r="Q1213" i="1"/>
  <c r="P1213" i="1"/>
  <c r="N1213" i="1"/>
  <c r="J1213" i="1"/>
  <c r="I1213" i="1"/>
  <c r="E1213" i="1"/>
  <c r="C1213" i="1"/>
  <c r="A1213" i="1"/>
  <c r="Q1212" i="1"/>
  <c r="P1212" i="1"/>
  <c r="A1212" i="1" s="1"/>
  <c r="N1212" i="1"/>
  <c r="J1212" i="1"/>
  <c r="I1212" i="1"/>
  <c r="E1212" i="1"/>
  <c r="C1212" i="1"/>
  <c r="Q1211" i="1"/>
  <c r="P1211" i="1"/>
  <c r="N1211" i="1"/>
  <c r="J1211" i="1"/>
  <c r="I1211" i="1"/>
  <c r="E1211" i="1"/>
  <c r="C1211" i="1"/>
  <c r="A1211" i="1"/>
  <c r="Q1210" i="1"/>
  <c r="P1210" i="1"/>
  <c r="A1210" i="1" s="1"/>
  <c r="N1210" i="1"/>
  <c r="J1210" i="1"/>
  <c r="I1210" i="1"/>
  <c r="E1210" i="1"/>
  <c r="C1210" i="1"/>
  <c r="Q1209" i="1"/>
  <c r="P1209" i="1"/>
  <c r="N1209" i="1"/>
  <c r="J1209" i="1"/>
  <c r="I1209" i="1"/>
  <c r="E1209" i="1"/>
  <c r="C1209" i="1"/>
  <c r="A1209" i="1"/>
  <c r="Q1208" i="1"/>
  <c r="P1208" i="1"/>
  <c r="A1208" i="1" s="1"/>
  <c r="N1208" i="1"/>
  <c r="J1208" i="1"/>
  <c r="I1208" i="1"/>
  <c r="E1208" i="1"/>
  <c r="C1208" i="1"/>
  <c r="Q1207" i="1"/>
  <c r="P1207" i="1"/>
  <c r="N1207" i="1"/>
  <c r="J1207" i="1"/>
  <c r="I1207" i="1"/>
  <c r="E1207" i="1"/>
  <c r="C1207" i="1"/>
  <c r="A1207" i="1"/>
  <c r="Q1206" i="1"/>
  <c r="P1206" i="1"/>
  <c r="A1206" i="1" s="1"/>
  <c r="N1206" i="1"/>
  <c r="J1206" i="1"/>
  <c r="I1206" i="1"/>
  <c r="E1206" i="1"/>
  <c r="C1206" i="1"/>
  <c r="Q1205" i="1"/>
  <c r="P1205" i="1"/>
  <c r="N1205" i="1"/>
  <c r="J1205" i="1"/>
  <c r="I1205" i="1"/>
  <c r="E1205" i="1"/>
  <c r="C1205" i="1"/>
  <c r="A1205" i="1"/>
  <c r="Q1204" i="1"/>
  <c r="P1204" i="1"/>
  <c r="A1204" i="1" s="1"/>
  <c r="N1204" i="1"/>
  <c r="J1204" i="1"/>
  <c r="I1204" i="1"/>
  <c r="E1204" i="1"/>
  <c r="C1204" i="1"/>
  <c r="Q1203" i="1"/>
  <c r="P1203" i="1"/>
  <c r="N1203" i="1"/>
  <c r="J1203" i="1"/>
  <c r="I1203" i="1"/>
  <c r="E1203" i="1"/>
  <c r="C1203" i="1"/>
  <c r="A1203" i="1"/>
  <c r="Q1202" i="1"/>
  <c r="P1202" i="1"/>
  <c r="A1202" i="1" s="1"/>
  <c r="N1202" i="1"/>
  <c r="J1202" i="1"/>
  <c r="I1202" i="1"/>
  <c r="E1202" i="1"/>
  <c r="C1202" i="1"/>
  <c r="Q1201" i="1"/>
  <c r="P1201" i="1"/>
  <c r="N1201" i="1"/>
  <c r="J1201" i="1"/>
  <c r="I1201" i="1"/>
  <c r="E1201" i="1"/>
  <c r="C1201" i="1"/>
  <c r="A1201" i="1"/>
  <c r="Q1200" i="1"/>
  <c r="P1200" i="1"/>
  <c r="A1200" i="1" s="1"/>
  <c r="N1200" i="1"/>
  <c r="J1200" i="1"/>
  <c r="I1200" i="1"/>
  <c r="E1200" i="1"/>
  <c r="C1200" i="1"/>
  <c r="Q1199" i="1"/>
  <c r="P1199" i="1"/>
  <c r="N1199" i="1"/>
  <c r="J1199" i="1"/>
  <c r="I1199" i="1"/>
  <c r="E1199" i="1"/>
  <c r="C1199" i="1"/>
  <c r="A1199" i="1"/>
  <c r="Q1198" i="1"/>
  <c r="P1198" i="1"/>
  <c r="A1198" i="1" s="1"/>
  <c r="N1198" i="1"/>
  <c r="J1198" i="1"/>
  <c r="I1198" i="1"/>
  <c r="E1198" i="1"/>
  <c r="C1198" i="1"/>
  <c r="Q1197" i="1"/>
  <c r="P1197" i="1"/>
  <c r="N1197" i="1"/>
  <c r="J1197" i="1"/>
  <c r="I1197" i="1"/>
  <c r="E1197" i="1"/>
  <c r="C1197" i="1"/>
  <c r="A1197" i="1"/>
  <c r="Q1196" i="1"/>
  <c r="P1196" i="1"/>
  <c r="A1196" i="1" s="1"/>
  <c r="N1196" i="1"/>
  <c r="J1196" i="1"/>
  <c r="I1196" i="1"/>
  <c r="E1196" i="1"/>
  <c r="C1196" i="1"/>
  <c r="Q1195" i="1"/>
  <c r="P1195" i="1"/>
  <c r="N1195" i="1"/>
  <c r="J1195" i="1"/>
  <c r="I1195" i="1"/>
  <c r="E1195" i="1"/>
  <c r="C1195" i="1"/>
  <c r="A1195" i="1"/>
  <c r="Q1194" i="1"/>
  <c r="P1194" i="1"/>
  <c r="A1194" i="1" s="1"/>
  <c r="N1194" i="1"/>
  <c r="J1194" i="1"/>
  <c r="I1194" i="1"/>
  <c r="E1194" i="1"/>
  <c r="C1194" i="1"/>
  <c r="Q1193" i="1"/>
  <c r="P1193" i="1"/>
  <c r="N1193" i="1"/>
  <c r="J1193" i="1"/>
  <c r="I1193" i="1"/>
  <c r="E1193" i="1"/>
  <c r="C1193" i="1"/>
  <c r="A1193" i="1"/>
  <c r="Q1192" i="1"/>
  <c r="P1192" i="1"/>
  <c r="A1192" i="1" s="1"/>
  <c r="N1192" i="1"/>
  <c r="J1192" i="1"/>
  <c r="I1192" i="1"/>
  <c r="E1192" i="1"/>
  <c r="C1192" i="1"/>
  <c r="Q1191" i="1"/>
  <c r="P1191" i="1"/>
  <c r="N1191" i="1"/>
  <c r="J1191" i="1"/>
  <c r="I1191" i="1"/>
  <c r="E1191" i="1"/>
  <c r="C1191" i="1"/>
  <c r="A1191" i="1"/>
  <c r="Q1190" i="1"/>
  <c r="P1190" i="1"/>
  <c r="A1190" i="1" s="1"/>
  <c r="N1190" i="1"/>
  <c r="J1190" i="1"/>
  <c r="I1190" i="1"/>
  <c r="E1190" i="1"/>
  <c r="C1190" i="1"/>
  <c r="Q1189" i="1"/>
  <c r="P1189" i="1"/>
  <c r="N1189" i="1"/>
  <c r="J1189" i="1"/>
  <c r="I1189" i="1"/>
  <c r="E1189" i="1"/>
  <c r="C1189" i="1"/>
  <c r="A1189" i="1"/>
  <c r="Q1188" i="1"/>
  <c r="P1188" i="1"/>
  <c r="A1188" i="1" s="1"/>
  <c r="N1188" i="1"/>
  <c r="J1188" i="1"/>
  <c r="I1188" i="1"/>
  <c r="E1188" i="1"/>
  <c r="C1188" i="1"/>
  <c r="Q1187" i="1"/>
  <c r="P1187" i="1"/>
  <c r="N1187" i="1"/>
  <c r="J1187" i="1"/>
  <c r="I1187" i="1"/>
  <c r="E1187" i="1"/>
  <c r="C1187" i="1"/>
  <c r="A1187" i="1"/>
  <c r="Q1186" i="1"/>
  <c r="P1186" i="1"/>
  <c r="A1186" i="1" s="1"/>
  <c r="N1186" i="1"/>
  <c r="J1186" i="1"/>
  <c r="I1186" i="1"/>
  <c r="E1186" i="1"/>
  <c r="C1186" i="1"/>
  <c r="Q1185" i="1"/>
  <c r="P1185" i="1"/>
  <c r="N1185" i="1"/>
  <c r="J1185" i="1"/>
  <c r="I1185" i="1"/>
  <c r="E1185" i="1"/>
  <c r="C1185" i="1"/>
  <c r="A1185" i="1"/>
  <c r="Q1184" i="1"/>
  <c r="P1184" i="1"/>
  <c r="A1184" i="1" s="1"/>
  <c r="N1184" i="1"/>
  <c r="J1184" i="1"/>
  <c r="I1184" i="1"/>
  <c r="E1184" i="1"/>
  <c r="C1184" i="1"/>
  <c r="Q1183" i="1"/>
  <c r="P1183" i="1"/>
  <c r="N1183" i="1"/>
  <c r="J1183" i="1"/>
  <c r="I1183" i="1"/>
  <c r="E1183" i="1"/>
  <c r="C1183" i="1"/>
  <c r="A1183" i="1"/>
  <c r="Q1182" i="1"/>
  <c r="P1182" i="1"/>
  <c r="A1182" i="1" s="1"/>
  <c r="N1182" i="1"/>
  <c r="J1182" i="1"/>
  <c r="I1182" i="1"/>
  <c r="E1182" i="1"/>
  <c r="C1182" i="1"/>
  <c r="Q1181" i="1"/>
  <c r="P1181" i="1"/>
  <c r="N1181" i="1"/>
  <c r="J1181" i="1"/>
  <c r="I1181" i="1"/>
  <c r="E1181" i="1"/>
  <c r="C1181" i="1"/>
  <c r="A1181" i="1"/>
  <c r="Q1180" i="1"/>
  <c r="P1180" i="1"/>
  <c r="A1180" i="1" s="1"/>
  <c r="N1180" i="1"/>
  <c r="J1180" i="1"/>
  <c r="I1180" i="1"/>
  <c r="E1180" i="1"/>
  <c r="C1180" i="1"/>
  <c r="Q1179" i="1"/>
  <c r="P1179" i="1"/>
  <c r="N1179" i="1"/>
  <c r="J1179" i="1"/>
  <c r="I1179" i="1"/>
  <c r="E1179" i="1"/>
  <c r="C1179" i="1"/>
  <c r="A1179" i="1"/>
  <c r="Q1178" i="1"/>
  <c r="P1178" i="1"/>
  <c r="A1178" i="1" s="1"/>
  <c r="N1178" i="1"/>
  <c r="J1178" i="1"/>
  <c r="I1178" i="1"/>
  <c r="E1178" i="1"/>
  <c r="C1178" i="1"/>
  <c r="Q1177" i="1"/>
  <c r="P1177" i="1"/>
  <c r="N1177" i="1"/>
  <c r="J1177" i="1"/>
  <c r="I1177" i="1"/>
  <c r="E1177" i="1"/>
  <c r="C1177" i="1"/>
  <c r="A1177" i="1"/>
  <c r="Q1176" i="1"/>
  <c r="P1176" i="1"/>
  <c r="A1176" i="1" s="1"/>
  <c r="N1176" i="1"/>
  <c r="J1176" i="1"/>
  <c r="I1176" i="1"/>
  <c r="E1176" i="1"/>
  <c r="C1176" i="1"/>
  <c r="Q1175" i="1"/>
  <c r="P1175" i="1"/>
  <c r="N1175" i="1"/>
  <c r="J1175" i="1"/>
  <c r="I1175" i="1"/>
  <c r="E1175" i="1"/>
  <c r="C1175" i="1"/>
  <c r="A1175" i="1"/>
  <c r="Q1174" i="1"/>
  <c r="P1174" i="1"/>
  <c r="A1174" i="1" s="1"/>
  <c r="N1174" i="1"/>
  <c r="J1174" i="1"/>
  <c r="I1174" i="1"/>
  <c r="E1174" i="1"/>
  <c r="C1174" i="1"/>
  <c r="Q1173" i="1"/>
  <c r="P1173" i="1"/>
  <c r="N1173" i="1"/>
  <c r="J1173" i="1"/>
  <c r="I1173" i="1"/>
  <c r="E1173" i="1"/>
  <c r="C1173" i="1"/>
  <c r="A1173" i="1"/>
  <c r="Q1172" i="1"/>
  <c r="P1172" i="1"/>
  <c r="A1172" i="1" s="1"/>
  <c r="N1172" i="1"/>
  <c r="J1172" i="1"/>
  <c r="I1172" i="1"/>
  <c r="E1172" i="1"/>
  <c r="C1172" i="1"/>
  <c r="Q1171" i="1"/>
  <c r="P1171" i="1"/>
  <c r="N1171" i="1"/>
  <c r="J1171" i="1"/>
  <c r="I1171" i="1"/>
  <c r="E1171" i="1"/>
  <c r="C1171" i="1"/>
  <c r="A1171" i="1"/>
  <c r="Q1170" i="1"/>
  <c r="P1170" i="1"/>
  <c r="A1170" i="1" s="1"/>
  <c r="N1170" i="1"/>
  <c r="J1170" i="1"/>
  <c r="I1170" i="1"/>
  <c r="E1170" i="1"/>
  <c r="C1170" i="1"/>
  <c r="Q1169" i="1"/>
  <c r="P1169" i="1"/>
  <c r="N1169" i="1"/>
  <c r="J1169" i="1"/>
  <c r="I1169" i="1"/>
  <c r="E1169" i="1"/>
  <c r="C1169" i="1"/>
  <c r="A1169" i="1"/>
  <c r="Q1168" i="1"/>
  <c r="P1168" i="1"/>
  <c r="A1168" i="1" s="1"/>
  <c r="N1168" i="1"/>
  <c r="J1168" i="1"/>
  <c r="I1168" i="1"/>
  <c r="E1168" i="1"/>
  <c r="C1168" i="1"/>
  <c r="Q1167" i="1"/>
  <c r="P1167" i="1"/>
  <c r="N1167" i="1"/>
  <c r="J1167" i="1"/>
  <c r="I1167" i="1"/>
  <c r="E1167" i="1"/>
  <c r="C1167" i="1"/>
  <c r="A1167" i="1"/>
  <c r="Q1166" i="1"/>
  <c r="P1166" i="1"/>
  <c r="A1166" i="1" s="1"/>
  <c r="N1166" i="1"/>
  <c r="J1166" i="1"/>
  <c r="I1166" i="1"/>
  <c r="E1166" i="1"/>
  <c r="C1166" i="1"/>
  <c r="Q1165" i="1"/>
  <c r="P1165" i="1"/>
  <c r="N1165" i="1"/>
  <c r="J1165" i="1"/>
  <c r="I1165" i="1"/>
  <c r="E1165" i="1"/>
  <c r="C1165" i="1"/>
  <c r="A1165" i="1"/>
  <c r="Q1164" i="1"/>
  <c r="P1164" i="1"/>
  <c r="A1164" i="1" s="1"/>
  <c r="N1164" i="1"/>
  <c r="J1164" i="1"/>
  <c r="I1164" i="1"/>
  <c r="E1164" i="1"/>
  <c r="C1164" i="1"/>
  <c r="Q1163" i="1"/>
  <c r="P1163" i="1"/>
  <c r="N1163" i="1"/>
  <c r="J1163" i="1"/>
  <c r="I1163" i="1"/>
  <c r="E1163" i="1"/>
  <c r="C1163" i="1"/>
  <c r="A1163" i="1"/>
  <c r="Q1162" i="1"/>
  <c r="P1162" i="1"/>
  <c r="A1162" i="1" s="1"/>
  <c r="N1162" i="1"/>
  <c r="J1162" i="1"/>
  <c r="I1162" i="1"/>
  <c r="E1162" i="1"/>
  <c r="C1162" i="1"/>
  <c r="Q1161" i="1"/>
  <c r="P1161" i="1"/>
  <c r="N1161" i="1"/>
  <c r="J1161" i="1"/>
  <c r="I1161" i="1"/>
  <c r="E1161" i="1"/>
  <c r="C1161" i="1"/>
  <c r="A1161" i="1"/>
  <c r="Q1160" i="1"/>
  <c r="P1160" i="1"/>
  <c r="A1160" i="1" s="1"/>
  <c r="N1160" i="1"/>
  <c r="J1160" i="1"/>
  <c r="I1160" i="1"/>
  <c r="E1160" i="1"/>
  <c r="C1160" i="1"/>
  <c r="Q1159" i="1"/>
  <c r="P1159" i="1"/>
  <c r="N1159" i="1"/>
  <c r="J1159" i="1"/>
  <c r="I1159" i="1"/>
  <c r="E1159" i="1"/>
  <c r="C1159" i="1"/>
  <c r="A1159" i="1"/>
  <c r="Q1158" i="1"/>
  <c r="P1158" i="1"/>
  <c r="A1158" i="1" s="1"/>
  <c r="N1158" i="1"/>
  <c r="J1158" i="1"/>
  <c r="I1158" i="1"/>
  <c r="E1158" i="1"/>
  <c r="C1158" i="1"/>
  <c r="Q1157" i="1"/>
  <c r="P1157" i="1"/>
  <c r="N1157" i="1"/>
  <c r="J1157" i="1"/>
  <c r="I1157" i="1"/>
  <c r="E1157" i="1"/>
  <c r="C1157" i="1"/>
  <c r="A1157" i="1"/>
  <c r="Q1156" i="1"/>
  <c r="P1156" i="1"/>
  <c r="A1156" i="1" s="1"/>
  <c r="N1156" i="1"/>
  <c r="J1156" i="1"/>
  <c r="I1156" i="1"/>
  <c r="E1156" i="1"/>
  <c r="C1156" i="1"/>
  <c r="Q1155" i="1"/>
  <c r="P1155" i="1"/>
  <c r="N1155" i="1"/>
  <c r="J1155" i="1"/>
  <c r="I1155" i="1"/>
  <c r="E1155" i="1"/>
  <c r="C1155" i="1"/>
  <c r="A1155" i="1"/>
  <c r="Q1154" i="1"/>
  <c r="P1154" i="1"/>
  <c r="A1154" i="1" s="1"/>
  <c r="N1154" i="1"/>
  <c r="J1154" i="1"/>
  <c r="I1154" i="1"/>
  <c r="E1154" i="1"/>
  <c r="C1154" i="1"/>
  <c r="Q1153" i="1"/>
  <c r="P1153" i="1"/>
  <c r="N1153" i="1"/>
  <c r="J1153" i="1"/>
  <c r="I1153" i="1"/>
  <c r="E1153" i="1"/>
  <c r="C1153" i="1"/>
  <c r="A1153" i="1"/>
  <c r="Q1152" i="1"/>
  <c r="P1152" i="1"/>
  <c r="A1152" i="1" s="1"/>
  <c r="N1152" i="1"/>
  <c r="J1152" i="1"/>
  <c r="I1152" i="1"/>
  <c r="E1152" i="1"/>
  <c r="C1152" i="1"/>
  <c r="Q1151" i="1"/>
  <c r="P1151" i="1"/>
  <c r="N1151" i="1"/>
  <c r="J1151" i="1"/>
  <c r="I1151" i="1"/>
  <c r="E1151" i="1"/>
  <c r="C1151" i="1"/>
  <c r="A1151" i="1"/>
  <c r="Q1150" i="1"/>
  <c r="P1150" i="1"/>
  <c r="A1150" i="1" s="1"/>
  <c r="N1150" i="1"/>
  <c r="J1150" i="1"/>
  <c r="I1150" i="1"/>
  <c r="E1150" i="1"/>
  <c r="C1150" i="1"/>
  <c r="Q1149" i="1"/>
  <c r="P1149" i="1"/>
  <c r="N1149" i="1"/>
  <c r="J1149" i="1"/>
  <c r="I1149" i="1"/>
  <c r="E1149" i="1"/>
  <c r="C1149" i="1"/>
  <c r="A1149" i="1"/>
  <c r="Q1148" i="1"/>
  <c r="P1148" i="1"/>
  <c r="A1148" i="1" s="1"/>
  <c r="N1148" i="1"/>
  <c r="J1148" i="1"/>
  <c r="I1148" i="1"/>
  <c r="E1148" i="1"/>
  <c r="C1148" i="1"/>
  <c r="Q1147" i="1"/>
  <c r="P1147" i="1"/>
  <c r="N1147" i="1"/>
  <c r="J1147" i="1"/>
  <c r="I1147" i="1"/>
  <c r="E1147" i="1"/>
  <c r="C1147" i="1"/>
  <c r="A1147" i="1"/>
  <c r="Q1146" i="1"/>
  <c r="P1146" i="1"/>
  <c r="A1146" i="1" s="1"/>
  <c r="N1146" i="1"/>
  <c r="J1146" i="1"/>
  <c r="I1146" i="1"/>
  <c r="E1146" i="1"/>
  <c r="C1146" i="1"/>
  <c r="Q1145" i="1"/>
  <c r="P1145" i="1"/>
  <c r="N1145" i="1"/>
  <c r="J1145" i="1"/>
  <c r="I1145" i="1"/>
  <c r="E1145" i="1"/>
  <c r="C1145" i="1"/>
  <c r="A1145" i="1"/>
  <c r="Q1144" i="1"/>
  <c r="P1144" i="1"/>
  <c r="A1144" i="1" s="1"/>
  <c r="N1144" i="1"/>
  <c r="J1144" i="1"/>
  <c r="I1144" i="1"/>
  <c r="E1144" i="1"/>
  <c r="C1144" i="1"/>
  <c r="Q1143" i="1"/>
  <c r="P1143" i="1"/>
  <c r="N1143" i="1"/>
  <c r="J1143" i="1"/>
  <c r="I1143" i="1"/>
  <c r="E1143" i="1"/>
  <c r="C1143" i="1"/>
  <c r="A1143" i="1"/>
  <c r="Q1142" i="1"/>
  <c r="P1142" i="1"/>
  <c r="A1142" i="1" s="1"/>
  <c r="N1142" i="1"/>
  <c r="J1142" i="1"/>
  <c r="I1142" i="1"/>
  <c r="E1142" i="1"/>
  <c r="C1142" i="1"/>
  <c r="Q1141" i="1"/>
  <c r="P1141" i="1"/>
  <c r="N1141" i="1"/>
  <c r="J1141" i="1"/>
  <c r="I1141" i="1"/>
  <c r="E1141" i="1"/>
  <c r="C1141" i="1"/>
  <c r="A1141" i="1"/>
  <c r="Q1140" i="1"/>
  <c r="P1140" i="1"/>
  <c r="A1140" i="1" s="1"/>
  <c r="N1140" i="1"/>
  <c r="J1140" i="1"/>
  <c r="I1140" i="1"/>
  <c r="E1140" i="1"/>
  <c r="C1140" i="1"/>
  <c r="Q1139" i="1"/>
  <c r="P1139" i="1"/>
  <c r="N1139" i="1"/>
  <c r="J1139" i="1"/>
  <c r="I1139" i="1"/>
  <c r="E1139" i="1"/>
  <c r="C1139" i="1"/>
  <c r="A1139" i="1"/>
  <c r="Q1138" i="1"/>
  <c r="P1138" i="1"/>
  <c r="A1138" i="1" s="1"/>
  <c r="N1138" i="1"/>
  <c r="J1138" i="1"/>
  <c r="I1138" i="1"/>
  <c r="E1138" i="1"/>
  <c r="C1138" i="1"/>
  <c r="Q1137" i="1"/>
  <c r="P1137" i="1"/>
  <c r="N1137" i="1"/>
  <c r="J1137" i="1"/>
  <c r="I1137" i="1"/>
  <c r="E1137" i="1"/>
  <c r="C1137" i="1"/>
  <c r="A1137" i="1"/>
  <c r="Q1136" i="1"/>
  <c r="P1136" i="1"/>
  <c r="A1136" i="1" s="1"/>
  <c r="N1136" i="1"/>
  <c r="J1136" i="1"/>
  <c r="I1136" i="1"/>
  <c r="E1136" i="1"/>
  <c r="C1136" i="1"/>
  <c r="Q1135" i="1"/>
  <c r="P1135" i="1"/>
  <c r="N1135" i="1"/>
  <c r="J1135" i="1"/>
  <c r="I1135" i="1"/>
  <c r="E1135" i="1"/>
  <c r="C1135" i="1"/>
  <c r="A1135" i="1"/>
  <c r="Q1134" i="1"/>
  <c r="P1134" i="1"/>
  <c r="A1134" i="1" s="1"/>
  <c r="N1134" i="1"/>
  <c r="J1134" i="1"/>
  <c r="I1134" i="1"/>
  <c r="E1134" i="1"/>
  <c r="C1134" i="1"/>
  <c r="Q1133" i="1"/>
  <c r="P1133" i="1"/>
  <c r="N1133" i="1"/>
  <c r="J1133" i="1"/>
  <c r="I1133" i="1"/>
  <c r="E1133" i="1"/>
  <c r="C1133" i="1"/>
  <c r="A1133" i="1"/>
  <c r="Q1132" i="1"/>
  <c r="P1132" i="1"/>
  <c r="A1132" i="1" s="1"/>
  <c r="N1132" i="1"/>
  <c r="J1132" i="1"/>
  <c r="I1132" i="1"/>
  <c r="E1132" i="1"/>
  <c r="C1132" i="1"/>
  <c r="Q1131" i="1"/>
  <c r="P1131" i="1"/>
  <c r="N1131" i="1"/>
  <c r="J1131" i="1"/>
  <c r="I1131" i="1"/>
  <c r="E1131" i="1"/>
  <c r="C1131" i="1"/>
  <c r="A1131" i="1"/>
  <c r="Q1130" i="1"/>
  <c r="P1130" i="1"/>
  <c r="A1130" i="1" s="1"/>
  <c r="N1130" i="1"/>
  <c r="J1130" i="1"/>
  <c r="I1130" i="1"/>
  <c r="E1130" i="1"/>
  <c r="C1130" i="1"/>
  <c r="Q1129" i="1"/>
  <c r="P1129" i="1"/>
  <c r="N1129" i="1"/>
  <c r="J1129" i="1"/>
  <c r="I1129" i="1"/>
  <c r="E1129" i="1"/>
  <c r="C1129" i="1"/>
  <c r="A1129" i="1"/>
  <c r="Q1128" i="1"/>
  <c r="P1128" i="1"/>
  <c r="A1128" i="1" s="1"/>
  <c r="N1128" i="1"/>
  <c r="J1128" i="1"/>
  <c r="I1128" i="1"/>
  <c r="E1128" i="1"/>
  <c r="C1128" i="1"/>
  <c r="Q1127" i="1"/>
  <c r="P1127" i="1"/>
  <c r="N1127" i="1"/>
  <c r="J1127" i="1"/>
  <c r="I1127" i="1"/>
  <c r="E1127" i="1"/>
  <c r="C1127" i="1"/>
  <c r="A1127" i="1"/>
  <c r="Q1126" i="1"/>
  <c r="P1126" i="1"/>
  <c r="A1126" i="1" s="1"/>
  <c r="N1126" i="1"/>
  <c r="J1126" i="1"/>
  <c r="I1126" i="1"/>
  <c r="E1126" i="1"/>
  <c r="C1126" i="1"/>
  <c r="Q1125" i="1"/>
  <c r="P1125" i="1"/>
  <c r="N1125" i="1"/>
  <c r="J1125" i="1"/>
  <c r="I1125" i="1"/>
  <c r="E1125" i="1"/>
  <c r="C1125" i="1"/>
  <c r="A1125" i="1"/>
  <c r="Q1124" i="1"/>
  <c r="P1124" i="1"/>
  <c r="A1124" i="1" s="1"/>
  <c r="N1124" i="1"/>
  <c r="J1124" i="1"/>
  <c r="I1124" i="1"/>
  <c r="E1124" i="1"/>
  <c r="C1124" i="1"/>
  <c r="Q1123" i="1"/>
  <c r="P1123" i="1"/>
  <c r="N1123" i="1"/>
  <c r="J1123" i="1"/>
  <c r="I1123" i="1"/>
  <c r="E1123" i="1"/>
  <c r="C1123" i="1"/>
  <c r="A1123" i="1"/>
  <c r="Q1122" i="1"/>
  <c r="P1122" i="1"/>
  <c r="A1122" i="1" s="1"/>
  <c r="N1122" i="1"/>
  <c r="J1122" i="1"/>
  <c r="I1122" i="1"/>
  <c r="E1122" i="1"/>
  <c r="C1122" i="1"/>
  <c r="Q1121" i="1"/>
  <c r="P1121" i="1"/>
  <c r="N1121" i="1"/>
  <c r="J1121" i="1"/>
  <c r="I1121" i="1"/>
  <c r="E1121" i="1"/>
  <c r="C1121" i="1"/>
  <c r="A1121" i="1"/>
  <c r="Q1120" i="1"/>
  <c r="P1120" i="1"/>
  <c r="A1120" i="1" s="1"/>
  <c r="N1120" i="1"/>
  <c r="J1120" i="1"/>
  <c r="I1120" i="1"/>
  <c r="E1120" i="1"/>
  <c r="C1120" i="1"/>
  <c r="Q1119" i="1"/>
  <c r="P1119" i="1"/>
  <c r="N1119" i="1"/>
  <c r="J1119" i="1"/>
  <c r="I1119" i="1"/>
  <c r="E1119" i="1"/>
  <c r="C1119" i="1"/>
  <c r="A1119" i="1"/>
  <c r="Q1118" i="1"/>
  <c r="P1118" i="1"/>
  <c r="A1118" i="1" s="1"/>
  <c r="N1118" i="1"/>
  <c r="J1118" i="1"/>
  <c r="I1118" i="1"/>
  <c r="E1118" i="1"/>
  <c r="C1118" i="1"/>
  <c r="Q1117" i="1"/>
  <c r="P1117" i="1"/>
  <c r="N1117" i="1"/>
  <c r="J1117" i="1"/>
  <c r="I1117" i="1"/>
  <c r="E1117" i="1"/>
  <c r="C1117" i="1"/>
  <c r="A1117" i="1"/>
  <c r="Q1116" i="1"/>
  <c r="P1116" i="1"/>
  <c r="A1116" i="1" s="1"/>
  <c r="N1116" i="1"/>
  <c r="J1116" i="1"/>
  <c r="I1116" i="1"/>
  <c r="E1116" i="1"/>
  <c r="C1116" i="1"/>
  <c r="Q1115" i="1"/>
  <c r="P1115" i="1"/>
  <c r="N1115" i="1"/>
  <c r="J1115" i="1"/>
  <c r="I1115" i="1"/>
  <c r="E1115" i="1"/>
  <c r="C1115" i="1"/>
  <c r="A1115" i="1"/>
  <c r="Q1114" i="1"/>
  <c r="P1114" i="1"/>
  <c r="A1114" i="1" s="1"/>
  <c r="N1114" i="1"/>
  <c r="J1114" i="1"/>
  <c r="I1114" i="1"/>
  <c r="E1114" i="1"/>
  <c r="C1114" i="1"/>
  <c r="Q1113" i="1"/>
  <c r="P1113" i="1"/>
  <c r="N1113" i="1"/>
  <c r="J1113" i="1"/>
  <c r="I1113" i="1"/>
  <c r="E1113" i="1"/>
  <c r="C1113" i="1"/>
  <c r="A1113" i="1"/>
  <c r="Q1112" i="1"/>
  <c r="P1112" i="1"/>
  <c r="A1112" i="1" s="1"/>
  <c r="N1112" i="1"/>
  <c r="J1112" i="1"/>
  <c r="I1112" i="1"/>
  <c r="E1112" i="1"/>
  <c r="C1112" i="1"/>
  <c r="Q1111" i="1"/>
  <c r="P1111" i="1"/>
  <c r="N1111" i="1"/>
  <c r="J1111" i="1"/>
  <c r="I1111" i="1"/>
  <c r="E1111" i="1"/>
  <c r="C1111" i="1"/>
  <c r="A1111" i="1"/>
  <c r="Q1110" i="1"/>
  <c r="P1110" i="1"/>
  <c r="A1110" i="1" s="1"/>
  <c r="N1110" i="1"/>
  <c r="J1110" i="1"/>
  <c r="I1110" i="1"/>
  <c r="E1110" i="1"/>
  <c r="C1110" i="1"/>
  <c r="Q1109" i="1"/>
  <c r="P1109" i="1"/>
  <c r="N1109" i="1"/>
  <c r="J1109" i="1"/>
  <c r="I1109" i="1"/>
  <c r="E1109" i="1"/>
  <c r="C1109" i="1"/>
  <c r="A1109" i="1"/>
  <c r="Q1108" i="1"/>
  <c r="P1108" i="1"/>
  <c r="A1108" i="1" s="1"/>
  <c r="N1108" i="1"/>
  <c r="J1108" i="1"/>
  <c r="I1108" i="1"/>
  <c r="E1108" i="1"/>
  <c r="C1108" i="1"/>
  <c r="Q1107" i="1"/>
  <c r="P1107" i="1"/>
  <c r="N1107" i="1"/>
  <c r="J1107" i="1"/>
  <c r="I1107" i="1"/>
  <c r="E1107" i="1"/>
  <c r="C1107" i="1"/>
  <c r="A1107" i="1"/>
  <c r="Q1106" i="1"/>
  <c r="P1106" i="1"/>
  <c r="A1106" i="1" s="1"/>
  <c r="N1106" i="1"/>
  <c r="J1106" i="1"/>
  <c r="I1106" i="1"/>
  <c r="E1106" i="1"/>
  <c r="C1106" i="1"/>
  <c r="Q1105" i="1"/>
  <c r="P1105" i="1"/>
  <c r="N1105" i="1"/>
  <c r="J1105" i="1"/>
  <c r="I1105" i="1"/>
  <c r="E1105" i="1"/>
  <c r="C1105" i="1"/>
  <c r="A1105" i="1"/>
  <c r="Q1104" i="1"/>
  <c r="P1104" i="1"/>
  <c r="A1104" i="1" s="1"/>
  <c r="N1104" i="1"/>
  <c r="J1104" i="1"/>
  <c r="I1104" i="1"/>
  <c r="E1104" i="1"/>
  <c r="C1104" i="1"/>
  <c r="Q1103" i="1"/>
  <c r="P1103" i="1"/>
  <c r="N1103" i="1"/>
  <c r="J1103" i="1"/>
  <c r="I1103" i="1"/>
  <c r="E1103" i="1"/>
  <c r="C1103" i="1"/>
  <c r="A1103" i="1"/>
  <c r="Q1102" i="1"/>
  <c r="P1102" i="1"/>
  <c r="A1102" i="1" s="1"/>
  <c r="N1102" i="1"/>
  <c r="J1102" i="1"/>
  <c r="I1102" i="1"/>
  <c r="E1102" i="1"/>
  <c r="C1102" i="1"/>
  <c r="Q1101" i="1"/>
  <c r="P1101" i="1"/>
  <c r="N1101" i="1"/>
  <c r="J1101" i="1"/>
  <c r="I1101" i="1"/>
  <c r="E1101" i="1"/>
  <c r="C1101" i="1"/>
  <c r="A1101" i="1"/>
  <c r="Q1100" i="1"/>
  <c r="P1100" i="1"/>
  <c r="A1100" i="1" s="1"/>
  <c r="N1100" i="1"/>
  <c r="J1100" i="1"/>
  <c r="I1100" i="1"/>
  <c r="E1100" i="1"/>
  <c r="C1100" i="1"/>
  <c r="Q1099" i="1"/>
  <c r="P1099" i="1"/>
  <c r="N1099" i="1"/>
  <c r="J1099" i="1"/>
  <c r="I1099" i="1"/>
  <c r="E1099" i="1"/>
  <c r="C1099" i="1"/>
  <c r="A1099" i="1"/>
  <c r="Q1098" i="1"/>
  <c r="P1098" i="1"/>
  <c r="A1098" i="1" s="1"/>
  <c r="N1098" i="1"/>
  <c r="J1098" i="1"/>
  <c r="I1098" i="1"/>
  <c r="E1098" i="1"/>
  <c r="C1098" i="1"/>
  <c r="Q1097" i="1"/>
  <c r="P1097" i="1"/>
  <c r="N1097" i="1"/>
  <c r="J1097" i="1"/>
  <c r="I1097" i="1"/>
  <c r="E1097" i="1"/>
  <c r="C1097" i="1"/>
  <c r="A1097" i="1"/>
  <c r="Q1096" i="1"/>
  <c r="P1096" i="1"/>
  <c r="A1096" i="1" s="1"/>
  <c r="N1096" i="1"/>
  <c r="J1096" i="1"/>
  <c r="I1096" i="1"/>
  <c r="E1096" i="1"/>
  <c r="C1096" i="1"/>
  <c r="Q1095" i="1"/>
  <c r="P1095" i="1"/>
  <c r="N1095" i="1"/>
  <c r="J1095" i="1"/>
  <c r="I1095" i="1"/>
  <c r="E1095" i="1"/>
  <c r="C1095" i="1"/>
  <c r="A1095" i="1"/>
  <c r="Q1094" i="1"/>
  <c r="P1094" i="1"/>
  <c r="A1094" i="1" s="1"/>
  <c r="N1094" i="1"/>
  <c r="J1094" i="1"/>
  <c r="I1094" i="1"/>
  <c r="E1094" i="1"/>
  <c r="C1094" i="1"/>
  <c r="Q1093" i="1"/>
  <c r="P1093" i="1"/>
  <c r="N1093" i="1"/>
  <c r="J1093" i="1"/>
  <c r="I1093" i="1"/>
  <c r="E1093" i="1"/>
  <c r="C1093" i="1"/>
  <c r="A1093" i="1"/>
  <c r="Q1092" i="1"/>
  <c r="P1092" i="1"/>
  <c r="A1092" i="1" s="1"/>
  <c r="N1092" i="1"/>
  <c r="J1092" i="1"/>
  <c r="I1092" i="1"/>
  <c r="E1092" i="1"/>
  <c r="C1092" i="1"/>
  <c r="Q1091" i="1"/>
  <c r="P1091" i="1"/>
  <c r="N1091" i="1"/>
  <c r="J1091" i="1"/>
  <c r="I1091" i="1"/>
  <c r="E1091" i="1"/>
  <c r="C1091" i="1"/>
  <c r="A1091" i="1"/>
  <c r="Q1090" i="1"/>
  <c r="P1090" i="1"/>
  <c r="A1090" i="1" s="1"/>
  <c r="N1090" i="1"/>
  <c r="J1090" i="1"/>
  <c r="I1090" i="1"/>
  <c r="E1090" i="1"/>
  <c r="C1090" i="1"/>
  <c r="Q1089" i="1"/>
  <c r="P1089" i="1"/>
  <c r="N1089" i="1"/>
  <c r="J1089" i="1"/>
  <c r="I1089" i="1"/>
  <c r="E1089" i="1"/>
  <c r="C1089" i="1"/>
  <c r="A1089" i="1"/>
  <c r="Q1088" i="1"/>
  <c r="P1088" i="1"/>
  <c r="A1088" i="1" s="1"/>
  <c r="N1088" i="1"/>
  <c r="J1088" i="1"/>
  <c r="I1088" i="1"/>
  <c r="E1088" i="1"/>
  <c r="C1088" i="1"/>
  <c r="Q1087" i="1"/>
  <c r="P1087" i="1"/>
  <c r="N1087" i="1"/>
  <c r="J1087" i="1"/>
  <c r="I1087" i="1"/>
  <c r="E1087" i="1"/>
  <c r="C1087" i="1"/>
  <c r="A1087" i="1"/>
  <c r="Q1086" i="1"/>
  <c r="P1086" i="1"/>
  <c r="A1086" i="1" s="1"/>
  <c r="N1086" i="1"/>
  <c r="J1086" i="1"/>
  <c r="I1086" i="1"/>
  <c r="E1086" i="1"/>
  <c r="C1086" i="1"/>
  <c r="Q1085" i="1"/>
  <c r="P1085" i="1"/>
  <c r="N1085" i="1"/>
  <c r="J1085" i="1"/>
  <c r="I1085" i="1"/>
  <c r="E1085" i="1"/>
  <c r="C1085" i="1"/>
  <c r="A1085" i="1"/>
  <c r="Q1084" i="1"/>
  <c r="P1084" i="1"/>
  <c r="A1084" i="1" s="1"/>
  <c r="N1084" i="1"/>
  <c r="J1084" i="1"/>
  <c r="I1084" i="1"/>
  <c r="E1084" i="1"/>
  <c r="C1084" i="1"/>
  <c r="Q1083" i="1"/>
  <c r="P1083" i="1"/>
  <c r="N1083" i="1"/>
  <c r="J1083" i="1"/>
  <c r="I1083" i="1"/>
  <c r="E1083" i="1"/>
  <c r="C1083" i="1"/>
  <c r="A1083" i="1"/>
  <c r="Q1082" i="1"/>
  <c r="P1082" i="1"/>
  <c r="A1082" i="1" s="1"/>
  <c r="N1082" i="1"/>
  <c r="J1082" i="1"/>
  <c r="I1082" i="1"/>
  <c r="E1082" i="1"/>
  <c r="C1082" i="1"/>
  <c r="Q1081" i="1"/>
  <c r="P1081" i="1"/>
  <c r="N1081" i="1"/>
  <c r="J1081" i="1"/>
  <c r="I1081" i="1"/>
  <c r="E1081" i="1"/>
  <c r="C1081" i="1"/>
  <c r="A1081" i="1"/>
  <c r="Q1080" i="1"/>
  <c r="P1080" i="1"/>
  <c r="A1080" i="1" s="1"/>
  <c r="N1080" i="1"/>
  <c r="J1080" i="1"/>
  <c r="I1080" i="1"/>
  <c r="E1080" i="1"/>
  <c r="C1080" i="1"/>
  <c r="Q1079" i="1"/>
  <c r="P1079" i="1"/>
  <c r="N1079" i="1"/>
  <c r="J1079" i="1"/>
  <c r="I1079" i="1"/>
  <c r="E1079" i="1"/>
  <c r="C1079" i="1"/>
  <c r="A1079" i="1"/>
  <c r="Q1078" i="1"/>
  <c r="P1078" i="1"/>
  <c r="A1078" i="1" s="1"/>
  <c r="N1078" i="1"/>
  <c r="J1078" i="1"/>
  <c r="I1078" i="1"/>
  <c r="E1078" i="1"/>
  <c r="C1078" i="1"/>
  <c r="Q1077" i="1"/>
  <c r="P1077" i="1"/>
  <c r="N1077" i="1"/>
  <c r="J1077" i="1"/>
  <c r="I1077" i="1"/>
  <c r="E1077" i="1"/>
  <c r="C1077" i="1"/>
  <c r="A1077" i="1"/>
  <c r="Q1076" i="1"/>
  <c r="P1076" i="1"/>
  <c r="A1076" i="1" s="1"/>
  <c r="N1076" i="1"/>
  <c r="J1076" i="1"/>
  <c r="I1076" i="1"/>
  <c r="E1076" i="1"/>
  <c r="C1076" i="1"/>
  <c r="Q1075" i="1"/>
  <c r="P1075" i="1"/>
  <c r="N1075" i="1"/>
  <c r="J1075" i="1"/>
  <c r="I1075" i="1"/>
  <c r="E1075" i="1"/>
  <c r="C1075" i="1"/>
  <c r="A1075" i="1"/>
  <c r="Q1074" i="1"/>
  <c r="P1074" i="1"/>
  <c r="A1074" i="1" s="1"/>
  <c r="N1074" i="1"/>
  <c r="J1074" i="1"/>
  <c r="I1074" i="1"/>
  <c r="E1074" i="1"/>
  <c r="C1074" i="1"/>
  <c r="Q1073" i="1"/>
  <c r="P1073" i="1"/>
  <c r="N1073" i="1"/>
  <c r="J1073" i="1"/>
  <c r="I1073" i="1"/>
  <c r="E1073" i="1"/>
  <c r="C1073" i="1"/>
  <c r="A1073" i="1"/>
  <c r="Q1072" i="1"/>
  <c r="P1072" i="1"/>
  <c r="A1072" i="1" s="1"/>
  <c r="N1072" i="1"/>
  <c r="J1072" i="1"/>
  <c r="I1072" i="1"/>
  <c r="E1072" i="1"/>
  <c r="C1072" i="1"/>
  <c r="Q1071" i="1"/>
  <c r="P1071" i="1"/>
  <c r="N1071" i="1"/>
  <c r="J1071" i="1"/>
  <c r="I1071" i="1"/>
  <c r="E1071" i="1"/>
  <c r="C1071" i="1"/>
  <c r="A1071" i="1"/>
  <c r="Q1070" i="1"/>
  <c r="P1070" i="1"/>
  <c r="A1070" i="1" s="1"/>
  <c r="N1070" i="1"/>
  <c r="J1070" i="1"/>
  <c r="I1070" i="1"/>
  <c r="E1070" i="1"/>
  <c r="C1070" i="1"/>
  <c r="Q1069" i="1"/>
  <c r="P1069" i="1"/>
  <c r="N1069" i="1"/>
  <c r="J1069" i="1"/>
  <c r="I1069" i="1"/>
  <c r="E1069" i="1"/>
  <c r="C1069" i="1"/>
  <c r="A1069" i="1"/>
  <c r="Q1068" i="1"/>
  <c r="P1068" i="1"/>
  <c r="A1068" i="1" s="1"/>
  <c r="N1068" i="1"/>
  <c r="J1068" i="1"/>
  <c r="I1068" i="1"/>
  <c r="E1068" i="1"/>
  <c r="C1068" i="1"/>
  <c r="Q1067" i="1"/>
  <c r="P1067" i="1"/>
  <c r="N1067" i="1"/>
  <c r="J1067" i="1"/>
  <c r="I1067" i="1"/>
  <c r="E1067" i="1"/>
  <c r="C1067" i="1"/>
  <c r="A1067" i="1"/>
  <c r="Q1066" i="1"/>
  <c r="P1066" i="1"/>
  <c r="A1066" i="1" s="1"/>
  <c r="N1066" i="1"/>
  <c r="J1066" i="1"/>
  <c r="I1066" i="1"/>
  <c r="E1066" i="1"/>
  <c r="C1066" i="1"/>
  <c r="Q1065" i="1"/>
  <c r="P1065" i="1"/>
  <c r="N1065" i="1"/>
  <c r="J1065" i="1"/>
  <c r="I1065" i="1"/>
  <c r="E1065" i="1"/>
  <c r="C1065" i="1"/>
  <c r="A1065" i="1"/>
  <c r="Q1064" i="1"/>
  <c r="P1064" i="1"/>
  <c r="A1064" i="1" s="1"/>
  <c r="N1064" i="1"/>
  <c r="J1064" i="1"/>
  <c r="I1064" i="1"/>
  <c r="E1064" i="1"/>
  <c r="C1064" i="1"/>
  <c r="Q1063" i="1"/>
  <c r="P1063" i="1"/>
  <c r="N1063" i="1"/>
  <c r="J1063" i="1"/>
  <c r="I1063" i="1"/>
  <c r="E1063" i="1"/>
  <c r="C1063" i="1"/>
  <c r="A1063" i="1"/>
  <c r="Q1062" i="1"/>
  <c r="P1062" i="1"/>
  <c r="A1062" i="1" s="1"/>
  <c r="N1062" i="1"/>
  <c r="J1062" i="1"/>
  <c r="I1062" i="1"/>
  <c r="E1062" i="1"/>
  <c r="C1062" i="1"/>
  <c r="Q1061" i="1"/>
  <c r="P1061" i="1"/>
  <c r="N1061" i="1"/>
  <c r="J1061" i="1"/>
  <c r="I1061" i="1"/>
  <c r="E1061" i="1"/>
  <c r="C1061" i="1"/>
  <c r="A1061" i="1"/>
  <c r="Q1060" i="1"/>
  <c r="P1060" i="1"/>
  <c r="A1060" i="1" s="1"/>
  <c r="N1060" i="1"/>
  <c r="J1060" i="1"/>
  <c r="I1060" i="1"/>
  <c r="E1060" i="1"/>
  <c r="C1060" i="1"/>
  <c r="Q1059" i="1"/>
  <c r="P1059" i="1"/>
  <c r="N1059" i="1"/>
  <c r="J1059" i="1"/>
  <c r="I1059" i="1"/>
  <c r="E1059" i="1"/>
  <c r="C1059" i="1"/>
  <c r="A1059" i="1"/>
  <c r="Q1058" i="1"/>
  <c r="P1058" i="1"/>
  <c r="A1058" i="1" s="1"/>
  <c r="N1058" i="1"/>
  <c r="J1058" i="1"/>
  <c r="I1058" i="1"/>
  <c r="E1058" i="1"/>
  <c r="C1058" i="1"/>
  <c r="Q1057" i="1"/>
  <c r="P1057" i="1"/>
  <c r="N1057" i="1"/>
  <c r="J1057" i="1"/>
  <c r="I1057" i="1"/>
  <c r="E1057" i="1"/>
  <c r="C1057" i="1"/>
  <c r="A1057" i="1"/>
  <c r="Q1056" i="1"/>
  <c r="P1056" i="1"/>
  <c r="A1056" i="1" s="1"/>
  <c r="N1056" i="1"/>
  <c r="J1056" i="1"/>
  <c r="I1056" i="1"/>
  <c r="E1056" i="1"/>
  <c r="C1056" i="1"/>
  <c r="Q1055" i="1"/>
  <c r="P1055" i="1"/>
  <c r="N1055" i="1"/>
  <c r="J1055" i="1"/>
  <c r="I1055" i="1"/>
  <c r="E1055" i="1"/>
  <c r="C1055" i="1"/>
  <c r="A1055" i="1"/>
  <c r="Q1054" i="1"/>
  <c r="P1054" i="1"/>
  <c r="A1054" i="1" s="1"/>
  <c r="N1054" i="1"/>
  <c r="J1054" i="1"/>
  <c r="I1054" i="1"/>
  <c r="E1054" i="1"/>
  <c r="C1054" i="1"/>
  <c r="Q1053" i="1"/>
  <c r="P1053" i="1"/>
  <c r="N1053" i="1"/>
  <c r="J1053" i="1"/>
  <c r="I1053" i="1"/>
  <c r="E1053" i="1"/>
  <c r="C1053" i="1"/>
  <c r="A1053" i="1"/>
  <c r="Q1052" i="1"/>
  <c r="P1052" i="1"/>
  <c r="A1052" i="1" s="1"/>
  <c r="N1052" i="1"/>
  <c r="J1052" i="1"/>
  <c r="I1052" i="1"/>
  <c r="E1052" i="1"/>
  <c r="C1052" i="1"/>
  <c r="Q1051" i="1"/>
  <c r="P1051" i="1"/>
  <c r="N1051" i="1"/>
  <c r="J1051" i="1"/>
  <c r="I1051" i="1"/>
  <c r="E1051" i="1"/>
  <c r="C1051" i="1"/>
  <c r="A1051" i="1"/>
  <c r="Q1050" i="1"/>
  <c r="P1050" i="1"/>
  <c r="A1050" i="1" s="1"/>
  <c r="N1050" i="1"/>
  <c r="J1050" i="1"/>
  <c r="I1050" i="1"/>
  <c r="E1050" i="1"/>
  <c r="C1050" i="1"/>
  <c r="Q1049" i="1"/>
  <c r="P1049" i="1"/>
  <c r="N1049" i="1"/>
  <c r="J1049" i="1"/>
  <c r="I1049" i="1"/>
  <c r="E1049" i="1"/>
  <c r="C1049" i="1"/>
  <c r="A1049" i="1"/>
  <c r="Q1048" i="1"/>
  <c r="P1048" i="1"/>
  <c r="A1048" i="1" s="1"/>
  <c r="N1048" i="1"/>
  <c r="J1048" i="1"/>
  <c r="I1048" i="1"/>
  <c r="E1048" i="1"/>
  <c r="C1048" i="1"/>
  <c r="Q1047" i="1"/>
  <c r="P1047" i="1"/>
  <c r="N1047" i="1"/>
  <c r="J1047" i="1"/>
  <c r="I1047" i="1"/>
  <c r="E1047" i="1"/>
  <c r="C1047" i="1"/>
  <c r="A1047" i="1"/>
  <c r="Q1046" i="1"/>
  <c r="P1046" i="1"/>
  <c r="A1046" i="1" s="1"/>
  <c r="N1046" i="1"/>
  <c r="J1046" i="1"/>
  <c r="I1046" i="1"/>
  <c r="E1046" i="1"/>
  <c r="C1046" i="1"/>
  <c r="Q1045" i="1"/>
  <c r="P1045" i="1"/>
  <c r="N1045" i="1"/>
  <c r="J1045" i="1"/>
  <c r="I1045" i="1"/>
  <c r="E1045" i="1"/>
  <c r="C1045" i="1"/>
  <c r="A1045" i="1"/>
  <c r="Q1044" i="1"/>
  <c r="P1044" i="1"/>
  <c r="A1044" i="1" s="1"/>
  <c r="N1044" i="1"/>
  <c r="J1044" i="1"/>
  <c r="I1044" i="1"/>
  <c r="E1044" i="1"/>
  <c r="C1044" i="1"/>
  <c r="Q1043" i="1"/>
  <c r="P1043" i="1"/>
  <c r="N1043" i="1"/>
  <c r="J1043" i="1"/>
  <c r="I1043" i="1"/>
  <c r="E1043" i="1"/>
  <c r="C1043" i="1"/>
  <c r="A1043" i="1"/>
  <c r="Q1042" i="1"/>
  <c r="P1042" i="1"/>
  <c r="A1042" i="1" s="1"/>
  <c r="N1042" i="1"/>
  <c r="J1042" i="1"/>
  <c r="I1042" i="1"/>
  <c r="E1042" i="1"/>
  <c r="C1042" i="1"/>
  <c r="Q1041" i="1"/>
  <c r="P1041" i="1"/>
  <c r="N1041" i="1"/>
  <c r="J1041" i="1"/>
  <c r="I1041" i="1"/>
  <c r="E1041" i="1"/>
  <c r="C1041" i="1"/>
  <c r="A1041" i="1"/>
  <c r="Q1040" i="1"/>
  <c r="P1040" i="1"/>
  <c r="A1040" i="1" s="1"/>
  <c r="N1040" i="1"/>
  <c r="J1040" i="1"/>
  <c r="I1040" i="1"/>
  <c r="E1040" i="1"/>
  <c r="C1040" i="1"/>
  <c r="Q1039" i="1"/>
  <c r="P1039" i="1"/>
  <c r="N1039" i="1"/>
  <c r="J1039" i="1"/>
  <c r="I1039" i="1"/>
  <c r="E1039" i="1"/>
  <c r="C1039" i="1"/>
  <c r="A1039" i="1"/>
  <c r="Q1038" i="1"/>
  <c r="P1038" i="1"/>
  <c r="A1038" i="1" s="1"/>
  <c r="N1038" i="1"/>
  <c r="J1038" i="1"/>
  <c r="I1038" i="1"/>
  <c r="E1038" i="1"/>
  <c r="C1038" i="1"/>
  <c r="Q1037" i="1"/>
  <c r="P1037" i="1"/>
  <c r="N1037" i="1"/>
  <c r="J1037" i="1"/>
  <c r="I1037" i="1"/>
  <c r="E1037" i="1"/>
  <c r="C1037" i="1"/>
  <c r="A1037" i="1"/>
  <c r="Q1036" i="1"/>
  <c r="P1036" i="1"/>
  <c r="A1036" i="1" s="1"/>
  <c r="N1036" i="1"/>
  <c r="J1036" i="1"/>
  <c r="I1036" i="1"/>
  <c r="E1036" i="1"/>
  <c r="C1036" i="1"/>
  <c r="Q1035" i="1"/>
  <c r="P1035" i="1"/>
  <c r="N1035" i="1"/>
  <c r="J1035" i="1"/>
  <c r="I1035" i="1"/>
  <c r="E1035" i="1"/>
  <c r="C1035" i="1"/>
  <c r="A1035" i="1"/>
  <c r="Q1034" i="1"/>
  <c r="P1034" i="1"/>
  <c r="A1034" i="1" s="1"/>
  <c r="N1034" i="1"/>
  <c r="J1034" i="1"/>
  <c r="I1034" i="1"/>
  <c r="E1034" i="1"/>
  <c r="C1034" i="1"/>
  <c r="Q1033" i="1"/>
  <c r="P1033" i="1"/>
  <c r="N1033" i="1"/>
  <c r="J1033" i="1"/>
  <c r="I1033" i="1"/>
  <c r="E1033" i="1"/>
  <c r="C1033" i="1"/>
  <c r="A1033" i="1"/>
  <c r="Q1032" i="1"/>
  <c r="P1032" i="1"/>
  <c r="A1032" i="1" s="1"/>
  <c r="N1032" i="1"/>
  <c r="J1032" i="1"/>
  <c r="I1032" i="1"/>
  <c r="E1032" i="1"/>
  <c r="C1032" i="1"/>
  <c r="Q1031" i="1"/>
  <c r="P1031" i="1"/>
  <c r="N1031" i="1"/>
  <c r="J1031" i="1"/>
  <c r="I1031" i="1"/>
  <c r="E1031" i="1"/>
  <c r="C1031" i="1"/>
  <c r="A1031" i="1"/>
  <c r="Q1030" i="1"/>
  <c r="P1030" i="1"/>
  <c r="A1030" i="1" s="1"/>
  <c r="N1030" i="1"/>
  <c r="J1030" i="1"/>
  <c r="I1030" i="1"/>
  <c r="E1030" i="1"/>
  <c r="C1030" i="1"/>
  <c r="Q1029" i="1"/>
  <c r="P1029" i="1"/>
  <c r="N1029" i="1"/>
  <c r="J1029" i="1"/>
  <c r="I1029" i="1"/>
  <c r="E1029" i="1"/>
  <c r="C1029" i="1"/>
  <c r="A1029" i="1"/>
  <c r="Q1028" i="1"/>
  <c r="P1028" i="1"/>
  <c r="A1028" i="1" s="1"/>
  <c r="N1028" i="1"/>
  <c r="J1028" i="1"/>
  <c r="I1028" i="1"/>
  <c r="E1028" i="1"/>
  <c r="C1028" i="1"/>
  <c r="Q1027" i="1"/>
  <c r="P1027" i="1"/>
  <c r="N1027" i="1"/>
  <c r="J1027" i="1"/>
  <c r="I1027" i="1"/>
  <c r="E1027" i="1"/>
  <c r="C1027" i="1"/>
  <c r="A1027" i="1"/>
  <c r="Q1026" i="1"/>
  <c r="P1026" i="1"/>
  <c r="A1026" i="1" s="1"/>
  <c r="N1026" i="1"/>
  <c r="J1026" i="1"/>
  <c r="I1026" i="1"/>
  <c r="E1026" i="1"/>
  <c r="C1026" i="1"/>
  <c r="Q1025" i="1"/>
  <c r="P1025" i="1"/>
  <c r="N1025" i="1"/>
  <c r="J1025" i="1"/>
  <c r="I1025" i="1"/>
  <c r="E1025" i="1"/>
  <c r="C1025" i="1"/>
  <c r="A1025" i="1"/>
  <c r="Q1024" i="1"/>
  <c r="P1024" i="1"/>
  <c r="A1024" i="1" s="1"/>
  <c r="N1024" i="1"/>
  <c r="J1024" i="1"/>
  <c r="I1024" i="1"/>
  <c r="E1024" i="1"/>
  <c r="C1024" i="1"/>
  <c r="Q1023" i="1"/>
  <c r="P1023" i="1"/>
  <c r="N1023" i="1"/>
  <c r="J1023" i="1"/>
  <c r="I1023" i="1"/>
  <c r="E1023" i="1"/>
  <c r="C1023" i="1"/>
  <c r="A1023" i="1"/>
  <c r="Q1022" i="1"/>
  <c r="P1022" i="1"/>
  <c r="A1022" i="1" s="1"/>
  <c r="N1022" i="1"/>
  <c r="J1022" i="1"/>
  <c r="I1022" i="1"/>
  <c r="E1022" i="1"/>
  <c r="C1022" i="1"/>
  <c r="Q1021" i="1"/>
  <c r="P1021" i="1"/>
  <c r="N1021" i="1"/>
  <c r="J1021" i="1"/>
  <c r="I1021" i="1"/>
  <c r="E1021" i="1"/>
  <c r="C1021" i="1"/>
  <c r="A1021" i="1"/>
  <c r="Q1020" i="1"/>
  <c r="P1020" i="1"/>
  <c r="A1020" i="1" s="1"/>
  <c r="N1020" i="1"/>
  <c r="J1020" i="1"/>
  <c r="I1020" i="1"/>
  <c r="E1020" i="1"/>
  <c r="C1020" i="1"/>
  <c r="Q1019" i="1"/>
  <c r="P1019" i="1"/>
  <c r="N1019" i="1"/>
  <c r="J1019" i="1"/>
  <c r="I1019" i="1"/>
  <c r="E1019" i="1"/>
  <c r="C1019" i="1"/>
  <c r="A1019" i="1"/>
  <c r="Q1018" i="1"/>
  <c r="P1018" i="1"/>
  <c r="A1018" i="1" s="1"/>
  <c r="N1018" i="1"/>
  <c r="J1018" i="1"/>
  <c r="I1018" i="1"/>
  <c r="E1018" i="1"/>
  <c r="C1018" i="1"/>
  <c r="Q1017" i="1"/>
  <c r="P1017" i="1"/>
  <c r="N1017" i="1"/>
  <c r="J1017" i="1"/>
  <c r="I1017" i="1"/>
  <c r="E1017" i="1"/>
  <c r="C1017" i="1"/>
  <c r="A1017" i="1"/>
  <c r="Q1016" i="1"/>
  <c r="P1016" i="1"/>
  <c r="A1016" i="1" s="1"/>
  <c r="N1016" i="1"/>
  <c r="J1016" i="1"/>
  <c r="I1016" i="1"/>
  <c r="E1016" i="1"/>
  <c r="C1016" i="1"/>
  <c r="Q1015" i="1"/>
  <c r="P1015" i="1"/>
  <c r="N1015" i="1"/>
  <c r="J1015" i="1"/>
  <c r="I1015" i="1"/>
  <c r="E1015" i="1"/>
  <c r="C1015" i="1"/>
  <c r="A1015" i="1"/>
  <c r="Q1014" i="1"/>
  <c r="P1014" i="1"/>
  <c r="A1014" i="1" s="1"/>
  <c r="N1014" i="1"/>
  <c r="J1014" i="1"/>
  <c r="I1014" i="1"/>
  <c r="E1014" i="1"/>
  <c r="C1014" i="1"/>
  <c r="Q1013" i="1"/>
  <c r="P1013" i="1"/>
  <c r="N1013" i="1"/>
  <c r="J1013" i="1"/>
  <c r="I1013" i="1"/>
  <c r="E1013" i="1"/>
  <c r="C1013" i="1"/>
  <c r="A1013" i="1"/>
  <c r="Q1012" i="1"/>
  <c r="P1012" i="1"/>
  <c r="A1012" i="1" s="1"/>
  <c r="N1012" i="1"/>
  <c r="J1012" i="1"/>
  <c r="I1012" i="1"/>
  <c r="E1012" i="1"/>
  <c r="C1012" i="1"/>
  <c r="Q1011" i="1"/>
  <c r="P1011" i="1"/>
  <c r="N1011" i="1"/>
  <c r="J1011" i="1"/>
  <c r="I1011" i="1"/>
  <c r="E1011" i="1"/>
  <c r="C1011" i="1"/>
  <c r="A1011" i="1"/>
  <c r="Q1010" i="1"/>
  <c r="P1010" i="1"/>
  <c r="A1010" i="1" s="1"/>
  <c r="N1010" i="1"/>
  <c r="J1010" i="1"/>
  <c r="I1010" i="1"/>
  <c r="E1010" i="1"/>
  <c r="C1010" i="1"/>
  <c r="Q1009" i="1"/>
  <c r="P1009" i="1"/>
  <c r="N1009" i="1"/>
  <c r="J1009" i="1"/>
  <c r="I1009" i="1"/>
  <c r="E1009" i="1"/>
  <c r="C1009" i="1"/>
  <c r="A1009" i="1"/>
  <c r="Q1008" i="1"/>
  <c r="P1008" i="1"/>
  <c r="A1008" i="1" s="1"/>
  <c r="N1008" i="1"/>
  <c r="J1008" i="1"/>
  <c r="I1008" i="1"/>
  <c r="E1008" i="1"/>
  <c r="C1008" i="1"/>
  <c r="Q1007" i="1"/>
  <c r="P1007" i="1"/>
  <c r="N1007" i="1"/>
  <c r="J1007" i="1"/>
  <c r="I1007" i="1"/>
  <c r="E1007" i="1"/>
  <c r="C1007" i="1"/>
  <c r="A1007" i="1"/>
  <c r="Q1006" i="1"/>
  <c r="P1006" i="1"/>
  <c r="A1006" i="1" s="1"/>
  <c r="N1006" i="1"/>
  <c r="J1006" i="1"/>
  <c r="I1006" i="1"/>
  <c r="E1006" i="1"/>
  <c r="C1006" i="1"/>
  <c r="Q1005" i="1"/>
  <c r="P1005" i="1"/>
  <c r="N1005" i="1"/>
  <c r="J1005" i="1"/>
  <c r="I1005" i="1"/>
  <c r="E1005" i="1"/>
  <c r="C1005" i="1"/>
  <c r="A1005" i="1"/>
  <c r="Q1004" i="1"/>
  <c r="P1004" i="1"/>
  <c r="A1004" i="1" s="1"/>
  <c r="N1004" i="1"/>
  <c r="J1004" i="1"/>
  <c r="I1004" i="1"/>
  <c r="E1004" i="1"/>
  <c r="C1004" i="1"/>
  <c r="Q1003" i="1"/>
  <c r="P1003" i="1"/>
  <c r="N1003" i="1"/>
  <c r="J1003" i="1"/>
  <c r="I1003" i="1"/>
  <c r="E1003" i="1"/>
  <c r="C1003" i="1"/>
  <c r="A1003" i="1"/>
  <c r="Q1002" i="1"/>
  <c r="P1002" i="1"/>
  <c r="A1002" i="1" s="1"/>
  <c r="N1002" i="1"/>
  <c r="J1002" i="1"/>
  <c r="I1002" i="1"/>
  <c r="E1002" i="1"/>
  <c r="C1002" i="1"/>
  <c r="Q1001" i="1"/>
  <c r="P1001" i="1"/>
  <c r="N1001" i="1"/>
  <c r="J1001" i="1"/>
  <c r="I1001" i="1"/>
  <c r="E1001" i="1"/>
  <c r="C1001" i="1"/>
  <c r="A1001" i="1"/>
  <c r="Q1000" i="1"/>
  <c r="P1000" i="1"/>
  <c r="A1000" i="1" s="1"/>
  <c r="N1000" i="1"/>
  <c r="J1000" i="1"/>
  <c r="I1000" i="1"/>
  <c r="E1000" i="1"/>
  <c r="C1000" i="1"/>
  <c r="Q999" i="1"/>
  <c r="P999" i="1"/>
  <c r="N999" i="1"/>
  <c r="J999" i="1"/>
  <c r="I999" i="1"/>
  <c r="E999" i="1"/>
  <c r="C999" i="1"/>
  <c r="A999" i="1"/>
  <c r="Q998" i="1"/>
  <c r="P998" i="1"/>
  <c r="A998" i="1" s="1"/>
  <c r="N998" i="1"/>
  <c r="J998" i="1"/>
  <c r="I998" i="1"/>
  <c r="E998" i="1"/>
  <c r="C998" i="1"/>
  <c r="Q997" i="1"/>
  <c r="P997" i="1"/>
  <c r="N997" i="1"/>
  <c r="J997" i="1"/>
  <c r="I997" i="1"/>
  <c r="E997" i="1"/>
  <c r="C997" i="1"/>
  <c r="A997" i="1"/>
  <c r="Q996" i="1"/>
  <c r="P996" i="1"/>
  <c r="A996" i="1" s="1"/>
  <c r="N996" i="1"/>
  <c r="J996" i="1"/>
  <c r="I996" i="1"/>
  <c r="E996" i="1"/>
  <c r="C996" i="1"/>
  <c r="Q995" i="1"/>
  <c r="P995" i="1"/>
  <c r="N995" i="1"/>
  <c r="J995" i="1"/>
  <c r="I995" i="1"/>
  <c r="E995" i="1"/>
  <c r="C995" i="1"/>
  <c r="A995" i="1"/>
  <c r="Q994" i="1"/>
  <c r="P994" i="1"/>
  <c r="A994" i="1" s="1"/>
  <c r="N994" i="1"/>
  <c r="J994" i="1"/>
  <c r="I994" i="1"/>
  <c r="E994" i="1"/>
  <c r="C994" i="1"/>
  <c r="Q993" i="1"/>
  <c r="P993" i="1"/>
  <c r="N993" i="1"/>
  <c r="J993" i="1"/>
  <c r="I993" i="1"/>
  <c r="E993" i="1"/>
  <c r="C993" i="1"/>
  <c r="A993" i="1"/>
  <c r="Q992" i="1"/>
  <c r="P992" i="1"/>
  <c r="A992" i="1" s="1"/>
  <c r="N992" i="1"/>
  <c r="J992" i="1"/>
  <c r="I992" i="1"/>
  <c r="E992" i="1"/>
  <c r="C992" i="1"/>
  <c r="Q991" i="1"/>
  <c r="P991" i="1"/>
  <c r="N991" i="1"/>
  <c r="J991" i="1"/>
  <c r="I991" i="1"/>
  <c r="E991" i="1"/>
  <c r="C991" i="1"/>
  <c r="A991" i="1"/>
  <c r="Q990" i="1"/>
  <c r="P990" i="1"/>
  <c r="A990" i="1" s="1"/>
  <c r="N990" i="1"/>
  <c r="J990" i="1"/>
  <c r="I990" i="1"/>
  <c r="E990" i="1"/>
  <c r="C990" i="1"/>
  <c r="Q989" i="1"/>
  <c r="P989" i="1"/>
  <c r="N989" i="1"/>
  <c r="J989" i="1"/>
  <c r="I989" i="1"/>
  <c r="E989" i="1"/>
  <c r="C989" i="1"/>
  <c r="A989" i="1"/>
  <c r="Q988" i="1"/>
  <c r="P988" i="1"/>
  <c r="A988" i="1" s="1"/>
  <c r="N988" i="1"/>
  <c r="J988" i="1"/>
  <c r="I988" i="1"/>
  <c r="E988" i="1"/>
  <c r="C988" i="1"/>
  <c r="Q987" i="1"/>
  <c r="P987" i="1"/>
  <c r="N987" i="1"/>
  <c r="J987" i="1"/>
  <c r="I987" i="1"/>
  <c r="E987" i="1"/>
  <c r="C987" i="1"/>
  <c r="A987" i="1"/>
  <c r="Q986" i="1"/>
  <c r="P986" i="1"/>
  <c r="A986" i="1" s="1"/>
  <c r="N986" i="1"/>
  <c r="J986" i="1"/>
  <c r="I986" i="1"/>
  <c r="E986" i="1"/>
  <c r="C986" i="1"/>
  <c r="Q985" i="1"/>
  <c r="P985" i="1"/>
  <c r="N985" i="1"/>
  <c r="J985" i="1"/>
  <c r="I985" i="1"/>
  <c r="E985" i="1"/>
  <c r="C985" i="1"/>
  <c r="A985" i="1"/>
  <c r="Q984" i="1"/>
  <c r="P984" i="1"/>
  <c r="A984" i="1" s="1"/>
  <c r="N984" i="1"/>
  <c r="J984" i="1"/>
  <c r="I984" i="1"/>
  <c r="E984" i="1"/>
  <c r="C984" i="1"/>
  <c r="Q983" i="1"/>
  <c r="P983" i="1"/>
  <c r="N983" i="1"/>
  <c r="J983" i="1"/>
  <c r="I983" i="1"/>
  <c r="E983" i="1"/>
  <c r="C983" i="1"/>
  <c r="A983" i="1"/>
  <c r="Q982" i="1"/>
  <c r="P982" i="1"/>
  <c r="A982" i="1" s="1"/>
  <c r="N982" i="1"/>
  <c r="J982" i="1"/>
  <c r="I982" i="1"/>
  <c r="E982" i="1"/>
  <c r="C982" i="1"/>
  <c r="Q981" i="1"/>
  <c r="P981" i="1"/>
  <c r="N981" i="1"/>
  <c r="J981" i="1"/>
  <c r="I981" i="1"/>
  <c r="E981" i="1"/>
  <c r="C981" i="1"/>
  <c r="A981" i="1"/>
  <c r="Q980" i="1"/>
  <c r="P980" i="1"/>
  <c r="A980" i="1" s="1"/>
  <c r="N980" i="1"/>
  <c r="J980" i="1"/>
  <c r="I980" i="1"/>
  <c r="E980" i="1"/>
  <c r="C980" i="1"/>
  <c r="Q979" i="1"/>
  <c r="P979" i="1"/>
  <c r="N979" i="1"/>
  <c r="J979" i="1"/>
  <c r="I979" i="1"/>
  <c r="E979" i="1"/>
  <c r="C979" i="1"/>
  <c r="A979" i="1"/>
  <c r="Q978" i="1"/>
  <c r="P978" i="1"/>
  <c r="A978" i="1" s="1"/>
  <c r="N978" i="1"/>
  <c r="J978" i="1"/>
  <c r="I978" i="1"/>
  <c r="E978" i="1"/>
  <c r="C978" i="1"/>
  <c r="Q977" i="1"/>
  <c r="P977" i="1"/>
  <c r="N977" i="1"/>
  <c r="J977" i="1"/>
  <c r="I977" i="1"/>
  <c r="E977" i="1"/>
  <c r="C977" i="1"/>
  <c r="A977" i="1"/>
  <c r="Q976" i="1"/>
  <c r="P976" i="1"/>
  <c r="A976" i="1" s="1"/>
  <c r="N976" i="1"/>
  <c r="J976" i="1"/>
  <c r="I976" i="1"/>
  <c r="E976" i="1"/>
  <c r="C976" i="1"/>
  <c r="Q975" i="1"/>
  <c r="P975" i="1"/>
  <c r="N975" i="1"/>
  <c r="J975" i="1"/>
  <c r="I975" i="1"/>
  <c r="E975" i="1"/>
  <c r="C975" i="1"/>
  <c r="A975" i="1"/>
  <c r="Q974" i="1"/>
  <c r="P974" i="1"/>
  <c r="A974" i="1" s="1"/>
  <c r="N974" i="1"/>
  <c r="J974" i="1"/>
  <c r="I974" i="1"/>
  <c r="E974" i="1"/>
  <c r="C974" i="1"/>
  <c r="Q973" i="1"/>
  <c r="P973" i="1"/>
  <c r="N973" i="1"/>
  <c r="J973" i="1"/>
  <c r="I973" i="1"/>
  <c r="E973" i="1"/>
  <c r="C973" i="1"/>
  <c r="A973" i="1"/>
  <c r="Q972" i="1"/>
  <c r="P972" i="1"/>
  <c r="A972" i="1" s="1"/>
  <c r="N972" i="1"/>
  <c r="J972" i="1"/>
  <c r="I972" i="1"/>
  <c r="E972" i="1"/>
  <c r="C972" i="1"/>
  <c r="Q971" i="1"/>
  <c r="P971" i="1"/>
  <c r="N971" i="1"/>
  <c r="J971" i="1"/>
  <c r="I971" i="1"/>
  <c r="E971" i="1"/>
  <c r="C971" i="1"/>
  <c r="A971" i="1"/>
  <c r="Q970" i="1"/>
  <c r="P970" i="1"/>
  <c r="A970" i="1" s="1"/>
  <c r="N970" i="1"/>
  <c r="J970" i="1"/>
  <c r="I970" i="1"/>
  <c r="E970" i="1"/>
  <c r="C970" i="1"/>
  <c r="Q969" i="1"/>
  <c r="P969" i="1"/>
  <c r="N969" i="1"/>
  <c r="J969" i="1"/>
  <c r="I969" i="1"/>
  <c r="E969" i="1"/>
  <c r="C969" i="1"/>
  <c r="A969" i="1"/>
  <c r="Q968" i="1"/>
  <c r="P968" i="1"/>
  <c r="A968" i="1" s="1"/>
  <c r="N968" i="1"/>
  <c r="J968" i="1"/>
  <c r="I968" i="1"/>
  <c r="E968" i="1"/>
  <c r="C968" i="1"/>
  <c r="Q967" i="1"/>
  <c r="P967" i="1"/>
  <c r="N967" i="1"/>
  <c r="J967" i="1"/>
  <c r="I967" i="1"/>
  <c r="E967" i="1"/>
  <c r="C967" i="1"/>
  <c r="A967" i="1"/>
  <c r="Q966" i="1"/>
  <c r="P966" i="1"/>
  <c r="A966" i="1" s="1"/>
  <c r="N966" i="1"/>
  <c r="J966" i="1"/>
  <c r="I966" i="1"/>
  <c r="E966" i="1"/>
  <c r="C966" i="1"/>
  <c r="Q965" i="1"/>
  <c r="P965" i="1"/>
  <c r="N965" i="1"/>
  <c r="J965" i="1"/>
  <c r="I965" i="1"/>
  <c r="E965" i="1"/>
  <c r="C965" i="1"/>
  <c r="A965" i="1"/>
  <c r="Q964" i="1"/>
  <c r="P964" i="1"/>
  <c r="A964" i="1" s="1"/>
  <c r="N964" i="1"/>
  <c r="J964" i="1"/>
  <c r="I964" i="1"/>
  <c r="E964" i="1"/>
  <c r="C964" i="1"/>
  <c r="Q963" i="1"/>
  <c r="P963" i="1"/>
  <c r="N963" i="1"/>
  <c r="J963" i="1"/>
  <c r="I963" i="1"/>
  <c r="E963" i="1"/>
  <c r="C963" i="1"/>
  <c r="A963" i="1"/>
  <c r="Q962" i="1"/>
  <c r="P962" i="1"/>
  <c r="A962" i="1" s="1"/>
  <c r="N962" i="1"/>
  <c r="J962" i="1"/>
  <c r="I962" i="1"/>
  <c r="E962" i="1"/>
  <c r="C962" i="1"/>
  <c r="Q961" i="1"/>
  <c r="P961" i="1"/>
  <c r="N961" i="1"/>
  <c r="J961" i="1"/>
  <c r="I961" i="1"/>
  <c r="E961" i="1"/>
  <c r="C961" i="1"/>
  <c r="A961" i="1"/>
  <c r="Q960" i="1"/>
  <c r="P960" i="1"/>
  <c r="A960" i="1" s="1"/>
  <c r="N960" i="1"/>
  <c r="J960" i="1"/>
  <c r="I960" i="1"/>
  <c r="E960" i="1"/>
  <c r="C960" i="1"/>
  <c r="Q959" i="1"/>
  <c r="P959" i="1"/>
  <c r="N959" i="1"/>
  <c r="J959" i="1"/>
  <c r="I959" i="1"/>
  <c r="E959" i="1"/>
  <c r="C959" i="1"/>
  <c r="A959" i="1"/>
  <c r="Q958" i="1"/>
  <c r="P958" i="1"/>
  <c r="A958" i="1" s="1"/>
  <c r="N958" i="1"/>
  <c r="J958" i="1"/>
  <c r="I958" i="1"/>
  <c r="E958" i="1"/>
  <c r="C958" i="1"/>
  <c r="Q957" i="1"/>
  <c r="P957" i="1"/>
  <c r="N957" i="1"/>
  <c r="J957" i="1"/>
  <c r="I957" i="1"/>
  <c r="E957" i="1"/>
  <c r="C957" i="1"/>
  <c r="A957" i="1"/>
  <c r="Q956" i="1"/>
  <c r="P956" i="1"/>
  <c r="A956" i="1" s="1"/>
  <c r="N956" i="1"/>
  <c r="J956" i="1"/>
  <c r="I956" i="1"/>
  <c r="E956" i="1"/>
  <c r="C956" i="1"/>
  <c r="Q955" i="1"/>
  <c r="P955" i="1"/>
  <c r="N955" i="1"/>
  <c r="J955" i="1"/>
  <c r="I955" i="1"/>
  <c r="E955" i="1"/>
  <c r="C955" i="1"/>
  <c r="A955" i="1"/>
  <c r="Q954" i="1"/>
  <c r="P954" i="1"/>
  <c r="A954" i="1" s="1"/>
  <c r="N954" i="1"/>
  <c r="J954" i="1"/>
  <c r="I954" i="1"/>
  <c r="E954" i="1"/>
  <c r="C954" i="1"/>
  <c r="Q953" i="1"/>
  <c r="P953" i="1"/>
  <c r="N953" i="1"/>
  <c r="J953" i="1"/>
  <c r="I953" i="1"/>
  <c r="E953" i="1"/>
  <c r="C953" i="1"/>
  <c r="A953" i="1"/>
  <c r="Q952" i="1"/>
  <c r="P952" i="1"/>
  <c r="A952" i="1" s="1"/>
  <c r="N952" i="1"/>
  <c r="J952" i="1"/>
  <c r="I952" i="1"/>
  <c r="E952" i="1"/>
  <c r="C952" i="1"/>
  <c r="Q951" i="1"/>
  <c r="P951" i="1"/>
  <c r="N951" i="1"/>
  <c r="J951" i="1"/>
  <c r="I951" i="1"/>
  <c r="E951" i="1"/>
  <c r="C951" i="1"/>
  <c r="A951" i="1"/>
  <c r="Q950" i="1"/>
  <c r="P950" i="1"/>
  <c r="A950" i="1" s="1"/>
  <c r="N950" i="1"/>
  <c r="J950" i="1"/>
  <c r="I950" i="1"/>
  <c r="E950" i="1"/>
  <c r="C950" i="1"/>
  <c r="Q949" i="1"/>
  <c r="P949" i="1"/>
  <c r="N949" i="1"/>
  <c r="J949" i="1"/>
  <c r="I949" i="1"/>
  <c r="E949" i="1"/>
  <c r="C949" i="1"/>
  <c r="A949" i="1"/>
  <c r="Q948" i="1"/>
  <c r="P948" i="1"/>
  <c r="A948" i="1" s="1"/>
  <c r="N948" i="1"/>
  <c r="J948" i="1"/>
  <c r="I948" i="1"/>
  <c r="E948" i="1"/>
  <c r="C948" i="1"/>
  <c r="Q947" i="1"/>
  <c r="P947" i="1"/>
  <c r="N947" i="1"/>
  <c r="J947" i="1"/>
  <c r="I947" i="1"/>
  <c r="E947" i="1"/>
  <c r="C947" i="1"/>
  <c r="A947" i="1"/>
  <c r="Q946" i="1"/>
  <c r="P946" i="1"/>
  <c r="A946" i="1" s="1"/>
  <c r="N946" i="1"/>
  <c r="J946" i="1"/>
  <c r="I946" i="1"/>
  <c r="E946" i="1"/>
  <c r="C946" i="1"/>
  <c r="Q945" i="1"/>
  <c r="P945" i="1"/>
  <c r="N945" i="1"/>
  <c r="J945" i="1"/>
  <c r="I945" i="1"/>
  <c r="E945" i="1"/>
  <c r="C945" i="1"/>
  <c r="A945" i="1"/>
  <c r="Q944" i="1"/>
  <c r="P944" i="1"/>
  <c r="A944" i="1" s="1"/>
  <c r="N944" i="1"/>
  <c r="J944" i="1"/>
  <c r="I944" i="1"/>
  <c r="E944" i="1"/>
  <c r="C944" i="1"/>
  <c r="Q943" i="1"/>
  <c r="P943" i="1"/>
  <c r="N943" i="1"/>
  <c r="J943" i="1"/>
  <c r="I943" i="1"/>
  <c r="E943" i="1"/>
  <c r="C943" i="1"/>
  <c r="A943" i="1"/>
  <c r="Q942" i="1"/>
  <c r="P942" i="1"/>
  <c r="A942" i="1" s="1"/>
  <c r="N942" i="1"/>
  <c r="J942" i="1"/>
  <c r="I942" i="1"/>
  <c r="E942" i="1"/>
  <c r="C942" i="1"/>
  <c r="Q941" i="1"/>
  <c r="P941" i="1"/>
  <c r="N941" i="1"/>
  <c r="J941" i="1"/>
  <c r="I941" i="1"/>
  <c r="E941" i="1"/>
  <c r="C941" i="1"/>
  <c r="A941" i="1"/>
  <c r="Q940" i="1"/>
  <c r="P940" i="1"/>
  <c r="A940" i="1" s="1"/>
  <c r="N940" i="1"/>
  <c r="J940" i="1"/>
  <c r="I940" i="1"/>
  <c r="E940" i="1"/>
  <c r="C940" i="1"/>
  <c r="Q939" i="1"/>
  <c r="P939" i="1"/>
  <c r="N939" i="1"/>
  <c r="J939" i="1"/>
  <c r="I939" i="1"/>
  <c r="E939" i="1"/>
  <c r="C939" i="1"/>
  <c r="A939" i="1"/>
  <c r="Q938" i="1"/>
  <c r="P938" i="1"/>
  <c r="A938" i="1" s="1"/>
  <c r="N938" i="1"/>
  <c r="J938" i="1"/>
  <c r="I938" i="1"/>
  <c r="E938" i="1"/>
  <c r="C938" i="1"/>
  <c r="Q937" i="1"/>
  <c r="P937" i="1"/>
  <c r="N937" i="1"/>
  <c r="J937" i="1"/>
  <c r="I937" i="1"/>
  <c r="E937" i="1"/>
  <c r="C937" i="1"/>
  <c r="A937" i="1"/>
  <c r="Q936" i="1"/>
  <c r="P936" i="1"/>
  <c r="A936" i="1" s="1"/>
  <c r="N936" i="1"/>
  <c r="J936" i="1"/>
  <c r="I936" i="1"/>
  <c r="E936" i="1"/>
  <c r="C936" i="1"/>
  <c r="Q935" i="1"/>
  <c r="P935" i="1"/>
  <c r="A935" i="1" s="1"/>
  <c r="N935" i="1"/>
  <c r="J935" i="1"/>
  <c r="I935" i="1"/>
  <c r="E935" i="1"/>
  <c r="C935" i="1"/>
  <c r="Q934" i="1"/>
  <c r="P934" i="1"/>
  <c r="A934" i="1" s="1"/>
  <c r="N934" i="1"/>
  <c r="J934" i="1"/>
  <c r="I934" i="1"/>
  <c r="E934" i="1"/>
  <c r="C934" i="1"/>
  <c r="Q933" i="1"/>
  <c r="P933" i="1"/>
  <c r="N933" i="1"/>
  <c r="J933" i="1"/>
  <c r="I933" i="1"/>
  <c r="E933" i="1"/>
  <c r="C933" i="1"/>
  <c r="A933" i="1"/>
  <c r="Q932" i="1"/>
  <c r="P932" i="1"/>
  <c r="A932" i="1" s="1"/>
  <c r="N932" i="1"/>
  <c r="J932" i="1"/>
  <c r="I932" i="1"/>
  <c r="E932" i="1"/>
  <c r="C932" i="1"/>
  <c r="Q931" i="1"/>
  <c r="P931" i="1"/>
  <c r="N931" i="1"/>
  <c r="J931" i="1"/>
  <c r="I931" i="1"/>
  <c r="E931" i="1"/>
  <c r="C931" i="1"/>
  <c r="A931" i="1"/>
  <c r="Q930" i="1"/>
  <c r="P930" i="1"/>
  <c r="A930" i="1" s="1"/>
  <c r="N930" i="1"/>
  <c r="J930" i="1"/>
  <c r="I930" i="1"/>
  <c r="E930" i="1"/>
  <c r="C930" i="1"/>
  <c r="Q929" i="1"/>
  <c r="P929" i="1"/>
  <c r="N929" i="1"/>
  <c r="J929" i="1"/>
  <c r="I929" i="1"/>
  <c r="E929" i="1"/>
  <c r="C929" i="1"/>
  <c r="A929" i="1"/>
  <c r="Q928" i="1"/>
  <c r="P928" i="1"/>
  <c r="A928" i="1" s="1"/>
  <c r="N928" i="1"/>
  <c r="J928" i="1"/>
  <c r="I928" i="1"/>
  <c r="E928" i="1"/>
  <c r="C928" i="1"/>
  <c r="Q927" i="1"/>
  <c r="P927" i="1"/>
  <c r="A927" i="1" s="1"/>
  <c r="N927" i="1"/>
  <c r="J927" i="1"/>
  <c r="I927" i="1"/>
  <c r="E927" i="1"/>
  <c r="C927" i="1"/>
  <c r="Q926" i="1"/>
  <c r="P926" i="1"/>
  <c r="A926" i="1" s="1"/>
  <c r="N926" i="1"/>
  <c r="J926" i="1"/>
  <c r="I926" i="1"/>
  <c r="E926" i="1"/>
  <c r="C926" i="1"/>
  <c r="Q925" i="1"/>
  <c r="P925" i="1"/>
  <c r="N925" i="1"/>
  <c r="J925" i="1"/>
  <c r="I925" i="1"/>
  <c r="E925" i="1"/>
  <c r="C925" i="1"/>
  <c r="A925" i="1"/>
  <c r="Q924" i="1"/>
  <c r="P924" i="1"/>
  <c r="A924" i="1" s="1"/>
  <c r="N924" i="1"/>
  <c r="J924" i="1"/>
  <c r="I924" i="1"/>
  <c r="E924" i="1"/>
  <c r="C924" i="1"/>
  <c r="Q923" i="1"/>
  <c r="P923" i="1"/>
  <c r="N923" i="1"/>
  <c r="J923" i="1"/>
  <c r="I923" i="1"/>
  <c r="E923" i="1"/>
  <c r="C923" i="1"/>
  <c r="A923" i="1"/>
  <c r="Q922" i="1"/>
  <c r="P922" i="1"/>
  <c r="A922" i="1" s="1"/>
  <c r="N922" i="1"/>
  <c r="J922" i="1"/>
  <c r="I922" i="1"/>
  <c r="E922" i="1"/>
  <c r="C922" i="1"/>
  <c r="Q921" i="1"/>
  <c r="P921" i="1"/>
  <c r="N921" i="1"/>
  <c r="J921" i="1"/>
  <c r="I921" i="1"/>
  <c r="E921" i="1"/>
  <c r="C921" i="1"/>
  <c r="A921" i="1"/>
  <c r="Q920" i="1"/>
  <c r="P920" i="1"/>
  <c r="A920" i="1" s="1"/>
  <c r="N920" i="1"/>
  <c r="J920" i="1"/>
  <c r="I920" i="1"/>
  <c r="E920" i="1"/>
  <c r="C920" i="1"/>
  <c r="Q919" i="1"/>
  <c r="P919" i="1"/>
  <c r="A919" i="1" s="1"/>
  <c r="N919" i="1"/>
  <c r="J919" i="1"/>
  <c r="I919" i="1"/>
  <c r="E919" i="1"/>
  <c r="C919" i="1"/>
  <c r="Q918" i="1"/>
  <c r="P918" i="1"/>
  <c r="A918" i="1" s="1"/>
  <c r="N918" i="1"/>
  <c r="J918" i="1"/>
  <c r="I918" i="1"/>
  <c r="E918" i="1"/>
  <c r="C918" i="1"/>
  <c r="Q917" i="1"/>
  <c r="P917" i="1"/>
  <c r="N917" i="1"/>
  <c r="J917" i="1"/>
  <c r="I917" i="1"/>
  <c r="E917" i="1"/>
  <c r="C917" i="1"/>
  <c r="A917" i="1"/>
  <c r="Q916" i="1"/>
  <c r="P916" i="1"/>
  <c r="A916" i="1" s="1"/>
  <c r="N916" i="1"/>
  <c r="J916" i="1"/>
  <c r="I916" i="1"/>
  <c r="E916" i="1"/>
  <c r="C916" i="1"/>
  <c r="Q915" i="1"/>
  <c r="P915" i="1"/>
  <c r="N915" i="1"/>
  <c r="J915" i="1"/>
  <c r="I915" i="1"/>
  <c r="E915" i="1"/>
  <c r="C915" i="1"/>
  <c r="A915" i="1"/>
  <c r="Q914" i="1"/>
  <c r="P914" i="1"/>
  <c r="A914" i="1" s="1"/>
  <c r="N914" i="1"/>
  <c r="J914" i="1"/>
  <c r="I914" i="1"/>
  <c r="E914" i="1"/>
  <c r="C914" i="1"/>
  <c r="Q913" i="1"/>
  <c r="P913" i="1"/>
  <c r="N913" i="1"/>
  <c r="J913" i="1"/>
  <c r="I913" i="1"/>
  <c r="E913" i="1"/>
  <c r="C913" i="1"/>
  <c r="A913" i="1"/>
  <c r="Q912" i="1"/>
  <c r="P912" i="1"/>
  <c r="A912" i="1" s="1"/>
  <c r="N912" i="1"/>
  <c r="J912" i="1"/>
  <c r="I912" i="1"/>
  <c r="E912" i="1"/>
  <c r="C912" i="1"/>
  <c r="Q911" i="1"/>
  <c r="P911" i="1"/>
  <c r="A911" i="1" s="1"/>
  <c r="N911" i="1"/>
  <c r="J911" i="1"/>
  <c r="I911" i="1"/>
  <c r="E911" i="1"/>
  <c r="C911" i="1"/>
  <c r="Q910" i="1"/>
  <c r="P910" i="1"/>
  <c r="A910" i="1" s="1"/>
  <c r="N910" i="1"/>
  <c r="J910" i="1"/>
  <c r="I910" i="1"/>
  <c r="E910" i="1"/>
  <c r="C910" i="1"/>
  <c r="Q909" i="1"/>
  <c r="P909" i="1"/>
  <c r="N909" i="1"/>
  <c r="J909" i="1"/>
  <c r="I909" i="1"/>
  <c r="E909" i="1"/>
  <c r="C909" i="1"/>
  <c r="A909" i="1"/>
  <c r="Q908" i="1"/>
  <c r="P908" i="1"/>
  <c r="A908" i="1" s="1"/>
  <c r="N908" i="1"/>
  <c r="J908" i="1"/>
  <c r="I908" i="1"/>
  <c r="E908" i="1"/>
  <c r="C908" i="1"/>
  <c r="Q907" i="1"/>
  <c r="P907" i="1"/>
  <c r="N907" i="1"/>
  <c r="J907" i="1"/>
  <c r="I907" i="1"/>
  <c r="E907" i="1"/>
  <c r="C907" i="1"/>
  <c r="A907" i="1"/>
  <c r="Q906" i="1"/>
  <c r="P906" i="1"/>
  <c r="A906" i="1" s="1"/>
  <c r="N906" i="1"/>
  <c r="J906" i="1"/>
  <c r="I906" i="1"/>
  <c r="E906" i="1"/>
  <c r="C906" i="1"/>
  <c r="Q905" i="1"/>
  <c r="P905" i="1"/>
  <c r="N905" i="1"/>
  <c r="J905" i="1"/>
  <c r="I905" i="1"/>
  <c r="E905" i="1"/>
  <c r="C905" i="1"/>
  <c r="A905" i="1"/>
  <c r="Q904" i="1"/>
  <c r="P904" i="1"/>
  <c r="A904" i="1" s="1"/>
  <c r="N904" i="1"/>
  <c r="J904" i="1"/>
  <c r="I904" i="1"/>
  <c r="E904" i="1"/>
  <c r="C904" i="1"/>
  <c r="Q903" i="1"/>
  <c r="P903" i="1"/>
  <c r="A903" i="1" s="1"/>
  <c r="N903" i="1"/>
  <c r="J903" i="1"/>
  <c r="I903" i="1"/>
  <c r="E903" i="1"/>
  <c r="C903" i="1"/>
  <c r="Q902" i="1"/>
  <c r="P902" i="1"/>
  <c r="A902" i="1" s="1"/>
  <c r="N902" i="1"/>
  <c r="J902" i="1"/>
  <c r="I902" i="1"/>
  <c r="E902" i="1"/>
  <c r="C902" i="1"/>
  <c r="Q901" i="1"/>
  <c r="P901" i="1"/>
  <c r="N901" i="1"/>
  <c r="J901" i="1"/>
  <c r="I901" i="1"/>
  <c r="E901" i="1"/>
  <c r="C901" i="1"/>
  <c r="A901" i="1"/>
  <c r="Q900" i="1"/>
  <c r="P900" i="1"/>
  <c r="A900" i="1" s="1"/>
  <c r="N900" i="1"/>
  <c r="J900" i="1"/>
  <c r="I900" i="1"/>
  <c r="E900" i="1"/>
  <c r="C900" i="1"/>
  <c r="Q899" i="1"/>
  <c r="P899" i="1"/>
  <c r="N899" i="1"/>
  <c r="J899" i="1"/>
  <c r="I899" i="1"/>
  <c r="E899" i="1"/>
  <c r="C899" i="1"/>
  <c r="A899" i="1"/>
  <c r="Q898" i="1"/>
  <c r="P898" i="1"/>
  <c r="A898" i="1" s="1"/>
  <c r="N898" i="1"/>
  <c r="J898" i="1"/>
  <c r="I898" i="1"/>
  <c r="E898" i="1"/>
  <c r="C898" i="1"/>
  <c r="Q897" i="1"/>
  <c r="P897" i="1"/>
  <c r="N897" i="1"/>
  <c r="J897" i="1"/>
  <c r="I897" i="1"/>
  <c r="E897" i="1"/>
  <c r="C897" i="1"/>
  <c r="A897" i="1"/>
  <c r="Q896" i="1"/>
  <c r="P896" i="1"/>
  <c r="A896" i="1" s="1"/>
  <c r="N896" i="1"/>
  <c r="J896" i="1"/>
  <c r="I896" i="1"/>
  <c r="E896" i="1"/>
  <c r="C896" i="1"/>
  <c r="Q895" i="1"/>
  <c r="P895" i="1"/>
  <c r="A895" i="1" s="1"/>
  <c r="N895" i="1"/>
  <c r="J895" i="1"/>
  <c r="I895" i="1"/>
  <c r="E895" i="1"/>
  <c r="C895" i="1"/>
  <c r="Q894" i="1"/>
  <c r="P894" i="1"/>
  <c r="A894" i="1" s="1"/>
  <c r="N894" i="1"/>
  <c r="J894" i="1"/>
  <c r="I894" i="1"/>
  <c r="E894" i="1"/>
  <c r="C894" i="1"/>
  <c r="Q893" i="1"/>
  <c r="P893" i="1"/>
  <c r="N893" i="1"/>
  <c r="J893" i="1"/>
  <c r="I893" i="1"/>
  <c r="E893" i="1"/>
  <c r="C893" i="1"/>
  <c r="A893" i="1"/>
  <c r="Q892" i="1"/>
  <c r="P892" i="1"/>
  <c r="A892" i="1" s="1"/>
  <c r="N892" i="1"/>
  <c r="J892" i="1"/>
  <c r="I892" i="1"/>
  <c r="E892" i="1"/>
  <c r="C892" i="1"/>
  <c r="Q891" i="1"/>
  <c r="P891" i="1"/>
  <c r="N891" i="1"/>
  <c r="J891" i="1"/>
  <c r="I891" i="1"/>
  <c r="E891" i="1"/>
  <c r="C891" i="1"/>
  <c r="A891" i="1"/>
  <c r="Q890" i="1"/>
  <c r="P890" i="1"/>
  <c r="A890" i="1" s="1"/>
  <c r="N890" i="1"/>
  <c r="J890" i="1"/>
  <c r="I890" i="1"/>
  <c r="E890" i="1"/>
  <c r="C890" i="1"/>
  <c r="Q889" i="1"/>
  <c r="P889" i="1"/>
  <c r="N889" i="1"/>
  <c r="J889" i="1"/>
  <c r="I889" i="1"/>
  <c r="E889" i="1"/>
  <c r="C889" i="1"/>
  <c r="A889" i="1"/>
  <c r="Q888" i="1"/>
  <c r="P888" i="1"/>
  <c r="A888" i="1" s="1"/>
  <c r="N888" i="1"/>
  <c r="J888" i="1"/>
  <c r="I888" i="1"/>
  <c r="E888" i="1"/>
  <c r="C888" i="1"/>
  <c r="Q887" i="1"/>
  <c r="P887" i="1"/>
  <c r="A887" i="1" s="1"/>
  <c r="N887" i="1"/>
  <c r="J887" i="1"/>
  <c r="I887" i="1"/>
  <c r="E887" i="1"/>
  <c r="C887" i="1"/>
  <c r="Q886" i="1"/>
  <c r="P886" i="1"/>
  <c r="A886" i="1" s="1"/>
  <c r="N886" i="1"/>
  <c r="J886" i="1"/>
  <c r="I886" i="1"/>
  <c r="E886" i="1"/>
  <c r="C886" i="1"/>
  <c r="Q885" i="1"/>
  <c r="P885" i="1"/>
  <c r="N885" i="1"/>
  <c r="J885" i="1"/>
  <c r="I885" i="1"/>
  <c r="E885" i="1"/>
  <c r="C885" i="1"/>
  <c r="A885" i="1"/>
  <c r="Q884" i="1"/>
  <c r="P884" i="1"/>
  <c r="A884" i="1" s="1"/>
  <c r="N884" i="1"/>
  <c r="J884" i="1"/>
  <c r="I884" i="1"/>
  <c r="E884" i="1"/>
  <c r="C884" i="1"/>
  <c r="Q883" i="1"/>
  <c r="P883" i="1"/>
  <c r="N883" i="1"/>
  <c r="J883" i="1"/>
  <c r="I883" i="1"/>
  <c r="E883" i="1"/>
  <c r="C883" i="1"/>
  <c r="A883" i="1"/>
  <c r="Q882" i="1"/>
  <c r="P882" i="1"/>
  <c r="A882" i="1" s="1"/>
  <c r="N882" i="1"/>
  <c r="J882" i="1"/>
  <c r="I882" i="1"/>
  <c r="E882" i="1"/>
  <c r="C882" i="1"/>
  <c r="Q881" i="1"/>
  <c r="P881" i="1"/>
  <c r="N881" i="1"/>
  <c r="J881" i="1"/>
  <c r="I881" i="1"/>
  <c r="E881" i="1"/>
  <c r="C881" i="1"/>
  <c r="A881" i="1"/>
  <c r="Q880" i="1"/>
  <c r="P880" i="1"/>
  <c r="A880" i="1" s="1"/>
  <c r="N880" i="1"/>
  <c r="J880" i="1"/>
  <c r="I880" i="1"/>
  <c r="E880" i="1"/>
  <c r="C880" i="1"/>
  <c r="Q879" i="1"/>
  <c r="P879" i="1"/>
  <c r="A879" i="1" s="1"/>
  <c r="N879" i="1"/>
  <c r="J879" i="1"/>
  <c r="I879" i="1"/>
  <c r="E879" i="1"/>
  <c r="C879" i="1"/>
  <c r="Q878" i="1"/>
  <c r="P878" i="1"/>
  <c r="A878" i="1" s="1"/>
  <c r="N878" i="1"/>
  <c r="J878" i="1"/>
  <c r="I878" i="1"/>
  <c r="E878" i="1"/>
  <c r="C878" i="1"/>
  <c r="Q877" i="1"/>
  <c r="P877" i="1"/>
  <c r="N877" i="1"/>
  <c r="J877" i="1"/>
  <c r="I877" i="1"/>
  <c r="E877" i="1"/>
  <c r="C877" i="1"/>
  <c r="A877" i="1"/>
  <c r="Q876" i="1"/>
  <c r="P876" i="1"/>
  <c r="A876" i="1" s="1"/>
  <c r="N876" i="1"/>
  <c r="J876" i="1"/>
  <c r="I876" i="1"/>
  <c r="E876" i="1"/>
  <c r="C876" i="1"/>
  <c r="Q875" i="1"/>
  <c r="P875" i="1"/>
  <c r="N875" i="1"/>
  <c r="J875" i="1"/>
  <c r="I875" i="1"/>
  <c r="E875" i="1"/>
  <c r="C875" i="1"/>
  <c r="A875" i="1"/>
  <c r="Q874" i="1"/>
  <c r="P874" i="1"/>
  <c r="A874" i="1" s="1"/>
  <c r="N874" i="1"/>
  <c r="J874" i="1"/>
  <c r="I874" i="1"/>
  <c r="E874" i="1"/>
  <c r="C874" i="1"/>
  <c r="Q873" i="1"/>
  <c r="P873" i="1"/>
  <c r="N873" i="1"/>
  <c r="J873" i="1"/>
  <c r="I873" i="1"/>
  <c r="E873" i="1"/>
  <c r="C873" i="1"/>
  <c r="A873" i="1"/>
  <c r="Q872" i="1"/>
  <c r="P872" i="1"/>
  <c r="A872" i="1" s="1"/>
  <c r="N872" i="1"/>
  <c r="J872" i="1"/>
  <c r="I872" i="1"/>
  <c r="E872" i="1"/>
  <c r="C872" i="1"/>
  <c r="Q871" i="1"/>
  <c r="P871" i="1"/>
  <c r="A871" i="1" s="1"/>
  <c r="N871" i="1"/>
  <c r="J871" i="1"/>
  <c r="I871" i="1"/>
  <c r="E871" i="1"/>
  <c r="C871" i="1"/>
  <c r="Q870" i="1"/>
  <c r="P870" i="1"/>
  <c r="A870" i="1" s="1"/>
  <c r="N870" i="1"/>
  <c r="J870" i="1"/>
  <c r="I870" i="1"/>
  <c r="E870" i="1"/>
  <c r="C870" i="1"/>
  <c r="Q869" i="1"/>
  <c r="P869" i="1"/>
  <c r="N869" i="1"/>
  <c r="J869" i="1"/>
  <c r="I869" i="1"/>
  <c r="E869" i="1"/>
  <c r="C869" i="1"/>
  <c r="A869" i="1"/>
  <c r="Q868" i="1"/>
  <c r="P868" i="1"/>
  <c r="A868" i="1" s="1"/>
  <c r="N868" i="1"/>
  <c r="J868" i="1"/>
  <c r="I868" i="1"/>
  <c r="E868" i="1"/>
  <c r="C868" i="1"/>
  <c r="Q867" i="1"/>
  <c r="P867" i="1"/>
  <c r="N867" i="1"/>
  <c r="J867" i="1"/>
  <c r="I867" i="1"/>
  <c r="E867" i="1"/>
  <c r="C867" i="1"/>
  <c r="A867" i="1"/>
  <c r="Q866" i="1"/>
  <c r="P866" i="1"/>
  <c r="A866" i="1" s="1"/>
  <c r="N866" i="1"/>
  <c r="J866" i="1"/>
  <c r="I866" i="1"/>
  <c r="E866" i="1"/>
  <c r="C866" i="1"/>
  <c r="Q865" i="1"/>
  <c r="P865" i="1"/>
  <c r="N865" i="1"/>
  <c r="J865" i="1"/>
  <c r="I865" i="1"/>
  <c r="E865" i="1"/>
  <c r="C865" i="1"/>
  <c r="A865" i="1"/>
  <c r="Q864" i="1"/>
  <c r="P864" i="1"/>
  <c r="A864" i="1" s="1"/>
  <c r="N864" i="1"/>
  <c r="J864" i="1"/>
  <c r="I864" i="1"/>
  <c r="E864" i="1"/>
  <c r="C864" i="1"/>
  <c r="Q863" i="1"/>
  <c r="P863" i="1"/>
  <c r="A863" i="1" s="1"/>
  <c r="N863" i="1"/>
  <c r="J863" i="1"/>
  <c r="I863" i="1"/>
  <c r="E863" i="1"/>
  <c r="C863" i="1"/>
  <c r="Q862" i="1"/>
  <c r="P862" i="1"/>
  <c r="A862" i="1" s="1"/>
  <c r="N862" i="1"/>
  <c r="J862" i="1"/>
  <c r="I862" i="1"/>
  <c r="E862" i="1"/>
  <c r="C862" i="1"/>
  <c r="Q861" i="1"/>
  <c r="P861" i="1"/>
  <c r="N861" i="1"/>
  <c r="J861" i="1"/>
  <c r="I861" i="1"/>
  <c r="E861" i="1"/>
  <c r="C861" i="1"/>
  <c r="A861" i="1"/>
  <c r="Q860" i="1"/>
  <c r="P860" i="1"/>
  <c r="A860" i="1" s="1"/>
  <c r="N860" i="1"/>
  <c r="J860" i="1"/>
  <c r="I860" i="1"/>
  <c r="E860" i="1"/>
  <c r="C860" i="1"/>
  <c r="Q859" i="1"/>
  <c r="P859" i="1"/>
  <c r="N859" i="1"/>
  <c r="J859" i="1"/>
  <c r="I859" i="1"/>
  <c r="E859" i="1"/>
  <c r="C859" i="1"/>
  <c r="A859" i="1"/>
  <c r="Q858" i="1"/>
  <c r="P858" i="1"/>
  <c r="A858" i="1" s="1"/>
  <c r="N858" i="1"/>
  <c r="J858" i="1"/>
  <c r="I858" i="1"/>
  <c r="E858" i="1"/>
  <c r="C858" i="1"/>
  <c r="Q857" i="1"/>
  <c r="P857" i="1"/>
  <c r="N857" i="1"/>
  <c r="J857" i="1"/>
  <c r="I857" i="1"/>
  <c r="E857" i="1"/>
  <c r="C857" i="1"/>
  <c r="A857" i="1"/>
  <c r="Q856" i="1"/>
  <c r="P856" i="1"/>
  <c r="A856" i="1" s="1"/>
  <c r="N856" i="1"/>
  <c r="J856" i="1"/>
  <c r="I856" i="1"/>
  <c r="E856" i="1"/>
  <c r="C856" i="1"/>
  <c r="Q855" i="1"/>
  <c r="P855" i="1"/>
  <c r="A855" i="1" s="1"/>
  <c r="N855" i="1"/>
  <c r="J855" i="1"/>
  <c r="I855" i="1"/>
  <c r="E855" i="1"/>
  <c r="C855" i="1"/>
  <c r="Q854" i="1"/>
  <c r="P854" i="1"/>
  <c r="A854" i="1" s="1"/>
  <c r="N854" i="1"/>
  <c r="J854" i="1"/>
  <c r="I854" i="1"/>
  <c r="E854" i="1"/>
  <c r="C854" i="1"/>
  <c r="Q853" i="1"/>
  <c r="P853" i="1"/>
  <c r="N853" i="1"/>
  <c r="J853" i="1"/>
  <c r="I853" i="1"/>
  <c r="E853" i="1"/>
  <c r="C853" i="1"/>
  <c r="A853" i="1"/>
  <c r="Q852" i="1"/>
  <c r="P852" i="1"/>
  <c r="A852" i="1" s="1"/>
  <c r="N852" i="1"/>
  <c r="J852" i="1"/>
  <c r="I852" i="1"/>
  <c r="E852" i="1"/>
  <c r="C852" i="1"/>
  <c r="Q851" i="1"/>
  <c r="P851" i="1"/>
  <c r="N851" i="1"/>
  <c r="J851" i="1"/>
  <c r="I851" i="1"/>
  <c r="E851" i="1"/>
  <c r="C851" i="1"/>
  <c r="A851" i="1"/>
  <c r="Q850" i="1"/>
  <c r="P850" i="1"/>
  <c r="A850" i="1" s="1"/>
  <c r="N850" i="1"/>
  <c r="J850" i="1"/>
  <c r="I850" i="1"/>
  <c r="E850" i="1"/>
  <c r="C850" i="1"/>
  <c r="Q849" i="1"/>
  <c r="P849" i="1"/>
  <c r="N849" i="1"/>
  <c r="J849" i="1"/>
  <c r="I849" i="1"/>
  <c r="E849" i="1"/>
  <c r="C849" i="1"/>
  <c r="A849" i="1"/>
  <c r="Q848" i="1"/>
  <c r="P848" i="1"/>
  <c r="A848" i="1" s="1"/>
  <c r="N848" i="1"/>
  <c r="J848" i="1"/>
  <c r="I848" i="1"/>
  <c r="E848" i="1"/>
  <c r="C848" i="1"/>
  <c r="Q847" i="1"/>
  <c r="P847" i="1"/>
  <c r="A847" i="1" s="1"/>
  <c r="N847" i="1"/>
  <c r="J847" i="1"/>
  <c r="I847" i="1"/>
  <c r="E847" i="1"/>
  <c r="C847" i="1"/>
  <c r="Q846" i="1"/>
  <c r="P846" i="1"/>
  <c r="A846" i="1" s="1"/>
  <c r="N846" i="1"/>
  <c r="J846" i="1"/>
  <c r="I846" i="1"/>
  <c r="E846" i="1"/>
  <c r="C846" i="1"/>
  <c r="Q845" i="1"/>
  <c r="P845" i="1"/>
  <c r="N845" i="1"/>
  <c r="J845" i="1"/>
  <c r="I845" i="1"/>
  <c r="E845" i="1"/>
  <c r="C845" i="1"/>
  <c r="A845" i="1"/>
  <c r="Q844" i="1"/>
  <c r="P844" i="1"/>
  <c r="A844" i="1" s="1"/>
  <c r="N844" i="1"/>
  <c r="J844" i="1"/>
  <c r="I844" i="1"/>
  <c r="E844" i="1"/>
  <c r="C844" i="1"/>
  <c r="Q843" i="1"/>
  <c r="P843" i="1"/>
  <c r="N843" i="1"/>
  <c r="J843" i="1"/>
  <c r="I843" i="1"/>
  <c r="E843" i="1"/>
  <c r="C843" i="1"/>
  <c r="A843" i="1"/>
  <c r="Q842" i="1"/>
  <c r="P842" i="1"/>
  <c r="A842" i="1" s="1"/>
  <c r="N842" i="1"/>
  <c r="J842" i="1"/>
  <c r="I842" i="1"/>
  <c r="E842" i="1"/>
  <c r="C842" i="1"/>
  <c r="Q841" i="1"/>
  <c r="P841" i="1"/>
  <c r="N841" i="1"/>
  <c r="J841" i="1"/>
  <c r="I841" i="1"/>
  <c r="E841" i="1"/>
  <c r="C841" i="1"/>
  <c r="A841" i="1"/>
  <c r="Q840" i="1"/>
  <c r="P840" i="1"/>
  <c r="A840" i="1" s="1"/>
  <c r="N840" i="1"/>
  <c r="J840" i="1"/>
  <c r="I840" i="1"/>
  <c r="E840" i="1"/>
  <c r="C840" i="1"/>
  <c r="Q839" i="1"/>
  <c r="P839" i="1"/>
  <c r="A839" i="1" s="1"/>
  <c r="N839" i="1"/>
  <c r="J839" i="1"/>
  <c r="I839" i="1"/>
  <c r="E839" i="1"/>
  <c r="C839" i="1"/>
  <c r="Q838" i="1"/>
  <c r="P838" i="1"/>
  <c r="A838" i="1" s="1"/>
  <c r="N838" i="1"/>
  <c r="J838" i="1"/>
  <c r="I838" i="1"/>
  <c r="E838" i="1"/>
  <c r="C838" i="1"/>
  <c r="Q837" i="1"/>
  <c r="P837" i="1"/>
  <c r="N837" i="1"/>
  <c r="J837" i="1"/>
  <c r="I837" i="1"/>
  <c r="E837" i="1"/>
  <c r="C837" i="1"/>
  <c r="A837" i="1"/>
  <c r="Q836" i="1"/>
  <c r="P836" i="1"/>
  <c r="A836" i="1" s="1"/>
  <c r="N836" i="1"/>
  <c r="J836" i="1"/>
  <c r="I836" i="1"/>
  <c r="E836" i="1"/>
  <c r="C836" i="1"/>
  <c r="Q835" i="1"/>
  <c r="P835" i="1"/>
  <c r="N835" i="1"/>
  <c r="J835" i="1"/>
  <c r="I835" i="1"/>
  <c r="E835" i="1"/>
  <c r="C835" i="1"/>
  <c r="A835" i="1"/>
  <c r="Q834" i="1"/>
  <c r="P834" i="1"/>
  <c r="A834" i="1" s="1"/>
  <c r="N834" i="1"/>
  <c r="J834" i="1"/>
  <c r="I834" i="1"/>
  <c r="E834" i="1"/>
  <c r="C834" i="1"/>
  <c r="Q833" i="1"/>
  <c r="P833" i="1"/>
  <c r="N833" i="1"/>
  <c r="J833" i="1"/>
  <c r="I833" i="1"/>
  <c r="E833" i="1"/>
  <c r="C833" i="1"/>
  <c r="A833" i="1"/>
  <c r="Q832" i="1"/>
  <c r="P832" i="1"/>
  <c r="A832" i="1" s="1"/>
  <c r="N832" i="1"/>
  <c r="J832" i="1"/>
  <c r="I832" i="1"/>
  <c r="E832" i="1"/>
  <c r="C832" i="1"/>
  <c r="Q831" i="1"/>
  <c r="P831" i="1"/>
  <c r="A831" i="1" s="1"/>
  <c r="N831" i="1"/>
  <c r="J831" i="1"/>
  <c r="I831" i="1"/>
  <c r="E831" i="1"/>
  <c r="C831" i="1"/>
  <c r="Q830" i="1"/>
  <c r="P830" i="1"/>
  <c r="A830" i="1" s="1"/>
  <c r="N830" i="1"/>
  <c r="J830" i="1"/>
  <c r="I830" i="1"/>
  <c r="E830" i="1"/>
  <c r="C830" i="1"/>
  <c r="Q829" i="1"/>
  <c r="P829" i="1"/>
  <c r="N829" i="1"/>
  <c r="J829" i="1"/>
  <c r="I829" i="1"/>
  <c r="E829" i="1"/>
  <c r="C829" i="1"/>
  <c r="A829" i="1"/>
  <c r="Q828" i="1"/>
  <c r="P828" i="1"/>
  <c r="A828" i="1" s="1"/>
  <c r="N828" i="1"/>
  <c r="J828" i="1"/>
  <c r="I828" i="1"/>
  <c r="E828" i="1"/>
  <c r="C828" i="1"/>
  <c r="Q827" i="1"/>
  <c r="P827" i="1"/>
  <c r="N827" i="1"/>
  <c r="J827" i="1"/>
  <c r="I827" i="1"/>
  <c r="E827" i="1"/>
  <c r="C827" i="1"/>
  <c r="A827" i="1"/>
  <c r="Q826" i="1"/>
  <c r="P826" i="1"/>
  <c r="A826" i="1" s="1"/>
  <c r="N826" i="1"/>
  <c r="J826" i="1"/>
  <c r="I826" i="1"/>
  <c r="E826" i="1"/>
  <c r="C826" i="1"/>
  <c r="Q825" i="1"/>
  <c r="P825" i="1"/>
  <c r="N825" i="1"/>
  <c r="J825" i="1"/>
  <c r="I825" i="1"/>
  <c r="E825" i="1"/>
  <c r="C825" i="1"/>
  <c r="A825" i="1"/>
  <c r="Q824" i="1"/>
  <c r="P824" i="1"/>
  <c r="A824" i="1" s="1"/>
  <c r="N824" i="1"/>
  <c r="J824" i="1"/>
  <c r="I824" i="1"/>
  <c r="E824" i="1"/>
  <c r="C824" i="1"/>
  <c r="Q823" i="1"/>
  <c r="P823" i="1"/>
  <c r="A823" i="1" s="1"/>
  <c r="N823" i="1"/>
  <c r="J823" i="1"/>
  <c r="I823" i="1"/>
  <c r="E823" i="1"/>
  <c r="C823" i="1"/>
  <c r="Q822" i="1"/>
  <c r="P822" i="1"/>
  <c r="A822" i="1" s="1"/>
  <c r="N822" i="1"/>
  <c r="J822" i="1"/>
  <c r="I822" i="1"/>
  <c r="E822" i="1"/>
  <c r="C822" i="1"/>
  <c r="Q821" i="1"/>
  <c r="P821" i="1"/>
  <c r="N821" i="1"/>
  <c r="J821" i="1"/>
  <c r="I821" i="1"/>
  <c r="E821" i="1"/>
  <c r="C821" i="1"/>
  <c r="A821" i="1"/>
  <c r="Q820" i="1"/>
  <c r="P820" i="1"/>
  <c r="A820" i="1" s="1"/>
  <c r="N820" i="1"/>
  <c r="J820" i="1"/>
  <c r="I820" i="1"/>
  <c r="E820" i="1"/>
  <c r="C820" i="1"/>
  <c r="Q819" i="1"/>
  <c r="P819" i="1"/>
  <c r="N819" i="1"/>
  <c r="J819" i="1"/>
  <c r="I819" i="1"/>
  <c r="E819" i="1"/>
  <c r="C819" i="1"/>
  <c r="A819" i="1"/>
  <c r="Q818" i="1"/>
  <c r="P818" i="1"/>
  <c r="A818" i="1" s="1"/>
  <c r="N818" i="1"/>
  <c r="J818" i="1"/>
  <c r="I818" i="1"/>
  <c r="E818" i="1"/>
  <c r="C818" i="1"/>
  <c r="Q817" i="1"/>
  <c r="P817" i="1"/>
  <c r="N817" i="1"/>
  <c r="J817" i="1"/>
  <c r="I817" i="1"/>
  <c r="E817" i="1"/>
  <c r="C817" i="1"/>
  <c r="A817" i="1"/>
  <c r="Q816" i="1"/>
  <c r="P816" i="1"/>
  <c r="A816" i="1" s="1"/>
  <c r="N816" i="1"/>
  <c r="J816" i="1"/>
  <c r="I816" i="1"/>
  <c r="E816" i="1"/>
  <c r="C816" i="1"/>
  <c r="Q815" i="1"/>
  <c r="P815" i="1"/>
  <c r="A815" i="1" s="1"/>
  <c r="N815" i="1"/>
  <c r="J815" i="1"/>
  <c r="I815" i="1"/>
  <c r="E815" i="1"/>
  <c r="C815" i="1"/>
  <c r="Q814" i="1"/>
  <c r="P814" i="1"/>
  <c r="A814" i="1" s="1"/>
  <c r="N814" i="1"/>
  <c r="J814" i="1"/>
  <c r="I814" i="1"/>
  <c r="E814" i="1"/>
  <c r="C814" i="1"/>
  <c r="Q813" i="1"/>
  <c r="P813" i="1"/>
  <c r="N813" i="1"/>
  <c r="J813" i="1"/>
  <c r="I813" i="1"/>
  <c r="E813" i="1"/>
  <c r="C813" i="1"/>
  <c r="A813" i="1"/>
  <c r="Q812" i="1"/>
  <c r="P812" i="1"/>
  <c r="A812" i="1" s="1"/>
  <c r="N812" i="1"/>
  <c r="J812" i="1"/>
  <c r="I812" i="1"/>
  <c r="E812" i="1"/>
  <c r="C812" i="1"/>
  <c r="Q811" i="1"/>
  <c r="P811" i="1"/>
  <c r="N811" i="1"/>
  <c r="J811" i="1"/>
  <c r="I811" i="1"/>
  <c r="E811" i="1"/>
  <c r="C811" i="1"/>
  <c r="A811" i="1"/>
  <c r="Q810" i="1"/>
  <c r="P810" i="1"/>
  <c r="A810" i="1" s="1"/>
  <c r="N810" i="1"/>
  <c r="J810" i="1"/>
  <c r="I810" i="1"/>
  <c r="E810" i="1"/>
  <c r="C810" i="1"/>
  <c r="Q809" i="1"/>
  <c r="P809" i="1"/>
  <c r="N809" i="1"/>
  <c r="J809" i="1"/>
  <c r="I809" i="1"/>
  <c r="E809" i="1"/>
  <c r="C809" i="1"/>
  <c r="A809" i="1"/>
  <c r="Q808" i="1"/>
  <c r="P808" i="1"/>
  <c r="A808" i="1" s="1"/>
  <c r="N808" i="1"/>
  <c r="J808" i="1"/>
  <c r="I808" i="1"/>
  <c r="E808" i="1"/>
  <c r="C808" i="1"/>
  <c r="Q807" i="1"/>
  <c r="P807" i="1"/>
  <c r="N807" i="1"/>
  <c r="J807" i="1"/>
  <c r="I807" i="1"/>
  <c r="E807" i="1"/>
  <c r="C807" i="1"/>
  <c r="A807" i="1"/>
  <c r="Q806" i="1"/>
  <c r="P806" i="1"/>
  <c r="A806" i="1" s="1"/>
  <c r="N806" i="1"/>
  <c r="J806" i="1"/>
  <c r="I806" i="1"/>
  <c r="E806" i="1"/>
  <c r="C806" i="1"/>
  <c r="Q805" i="1"/>
  <c r="P805" i="1"/>
  <c r="A805" i="1" s="1"/>
  <c r="N805" i="1"/>
  <c r="J805" i="1"/>
  <c r="I805" i="1"/>
  <c r="E805" i="1"/>
  <c r="C805" i="1"/>
  <c r="Q804" i="1"/>
  <c r="P804" i="1"/>
  <c r="A804" i="1" s="1"/>
  <c r="N804" i="1"/>
  <c r="J804" i="1"/>
  <c r="I804" i="1"/>
  <c r="E804" i="1"/>
  <c r="C804" i="1"/>
  <c r="Q803" i="1"/>
  <c r="P803" i="1"/>
  <c r="N803" i="1"/>
  <c r="J803" i="1"/>
  <c r="I803" i="1"/>
  <c r="E803" i="1"/>
  <c r="C803" i="1"/>
  <c r="A803" i="1"/>
  <c r="Q802" i="1"/>
  <c r="P802" i="1"/>
  <c r="A802" i="1" s="1"/>
  <c r="N802" i="1"/>
  <c r="J802" i="1"/>
  <c r="I802" i="1"/>
  <c r="E802" i="1"/>
  <c r="C802" i="1"/>
  <c r="Q801" i="1"/>
  <c r="P801" i="1"/>
  <c r="A801" i="1" s="1"/>
  <c r="N801" i="1"/>
  <c r="J801" i="1"/>
  <c r="I801" i="1"/>
  <c r="E801" i="1"/>
  <c r="C801" i="1"/>
  <c r="Q800" i="1"/>
  <c r="P800" i="1"/>
  <c r="A800" i="1" s="1"/>
  <c r="N800" i="1"/>
  <c r="J800" i="1"/>
  <c r="I800" i="1"/>
  <c r="E800" i="1"/>
  <c r="C800" i="1"/>
  <c r="Q799" i="1"/>
  <c r="P799" i="1"/>
  <c r="N799" i="1"/>
  <c r="J799" i="1"/>
  <c r="I799" i="1"/>
  <c r="E799" i="1"/>
  <c r="C799" i="1"/>
  <c r="A799" i="1"/>
  <c r="Q798" i="1"/>
  <c r="P798" i="1"/>
  <c r="A798" i="1" s="1"/>
  <c r="N798" i="1"/>
  <c r="J798" i="1"/>
  <c r="I798" i="1"/>
  <c r="E798" i="1"/>
  <c r="C798" i="1"/>
  <c r="Q797" i="1"/>
  <c r="P797" i="1"/>
  <c r="A797" i="1" s="1"/>
  <c r="N797" i="1"/>
  <c r="J797" i="1"/>
  <c r="I797" i="1"/>
  <c r="E797" i="1"/>
  <c r="C797" i="1"/>
  <c r="Q796" i="1"/>
  <c r="P796" i="1"/>
  <c r="A796" i="1" s="1"/>
  <c r="N796" i="1"/>
  <c r="J796" i="1"/>
  <c r="I796" i="1"/>
  <c r="E796" i="1"/>
  <c r="C796" i="1"/>
  <c r="Q795" i="1"/>
  <c r="P795" i="1"/>
  <c r="N795" i="1"/>
  <c r="J795" i="1"/>
  <c r="I795" i="1"/>
  <c r="E795" i="1"/>
  <c r="C795" i="1"/>
  <c r="A795" i="1"/>
  <c r="Q794" i="1"/>
  <c r="P794" i="1"/>
  <c r="A794" i="1" s="1"/>
  <c r="N794" i="1"/>
  <c r="J794" i="1"/>
  <c r="I794" i="1"/>
  <c r="E794" i="1"/>
  <c r="C794" i="1"/>
  <c r="Q793" i="1"/>
  <c r="P793" i="1"/>
  <c r="A793" i="1" s="1"/>
  <c r="N793" i="1"/>
  <c r="J793" i="1"/>
  <c r="I793" i="1"/>
  <c r="E793" i="1"/>
  <c r="C793" i="1"/>
  <c r="Q792" i="1"/>
  <c r="P792" i="1"/>
  <c r="A792" i="1" s="1"/>
  <c r="N792" i="1"/>
  <c r="J792" i="1"/>
  <c r="I792" i="1"/>
  <c r="E792" i="1"/>
  <c r="C792" i="1"/>
  <c r="Q791" i="1"/>
  <c r="P791" i="1"/>
  <c r="N791" i="1"/>
  <c r="J791" i="1"/>
  <c r="I791" i="1"/>
  <c r="E791" i="1"/>
  <c r="C791" i="1"/>
  <c r="A791" i="1"/>
  <c r="Q790" i="1"/>
  <c r="P790" i="1"/>
  <c r="A790" i="1" s="1"/>
  <c r="N790" i="1"/>
  <c r="J790" i="1"/>
  <c r="I790" i="1"/>
  <c r="E790" i="1"/>
  <c r="C790" i="1"/>
  <c r="Q789" i="1"/>
  <c r="P789" i="1"/>
  <c r="A789" i="1" s="1"/>
  <c r="N789" i="1"/>
  <c r="J789" i="1"/>
  <c r="I789" i="1"/>
  <c r="E789" i="1"/>
  <c r="C789" i="1"/>
  <c r="Q788" i="1"/>
  <c r="P788" i="1"/>
  <c r="A788" i="1" s="1"/>
  <c r="N788" i="1"/>
  <c r="J788" i="1"/>
  <c r="I788" i="1"/>
  <c r="E788" i="1"/>
  <c r="C788" i="1"/>
  <c r="Q787" i="1"/>
  <c r="P787" i="1"/>
  <c r="N787" i="1"/>
  <c r="J787" i="1"/>
  <c r="I787" i="1"/>
  <c r="E787" i="1"/>
  <c r="C787" i="1"/>
  <c r="A787" i="1"/>
  <c r="Q786" i="1"/>
  <c r="P786" i="1"/>
  <c r="A786" i="1" s="1"/>
  <c r="N786" i="1"/>
  <c r="J786" i="1"/>
  <c r="I786" i="1"/>
  <c r="E786" i="1"/>
  <c r="C786" i="1"/>
  <c r="Q785" i="1"/>
  <c r="P785" i="1"/>
  <c r="A785" i="1" s="1"/>
  <c r="N785" i="1"/>
  <c r="J785" i="1"/>
  <c r="I785" i="1"/>
  <c r="E785" i="1"/>
  <c r="C785" i="1"/>
  <c r="Q784" i="1"/>
  <c r="P784" i="1"/>
  <c r="A784" i="1" s="1"/>
  <c r="N784" i="1"/>
  <c r="J784" i="1"/>
  <c r="I784" i="1"/>
  <c r="E784" i="1"/>
  <c r="C784" i="1"/>
  <c r="Q783" i="1"/>
  <c r="P783" i="1"/>
  <c r="N783" i="1"/>
  <c r="J783" i="1"/>
  <c r="I783" i="1"/>
  <c r="E783" i="1"/>
  <c r="C783" i="1"/>
  <c r="A783" i="1"/>
  <c r="Q782" i="1"/>
  <c r="P782" i="1"/>
  <c r="A782" i="1" s="1"/>
  <c r="N782" i="1"/>
  <c r="J782" i="1"/>
  <c r="I782" i="1"/>
  <c r="E782" i="1"/>
  <c r="C782" i="1"/>
  <c r="Q781" i="1"/>
  <c r="P781" i="1"/>
  <c r="A781" i="1" s="1"/>
  <c r="N781" i="1"/>
  <c r="J781" i="1"/>
  <c r="I781" i="1"/>
  <c r="E781" i="1"/>
  <c r="C781" i="1"/>
  <c r="Q780" i="1"/>
  <c r="P780" i="1"/>
  <c r="A780" i="1" s="1"/>
  <c r="N780" i="1"/>
  <c r="J780" i="1"/>
  <c r="I780" i="1"/>
  <c r="E780" i="1"/>
  <c r="C780" i="1"/>
  <c r="Q779" i="1"/>
  <c r="P779" i="1"/>
  <c r="N779" i="1"/>
  <c r="J779" i="1"/>
  <c r="I779" i="1"/>
  <c r="E779" i="1"/>
  <c r="C779" i="1"/>
  <c r="A779" i="1"/>
  <c r="Q778" i="1"/>
  <c r="P778" i="1"/>
  <c r="A778" i="1" s="1"/>
  <c r="N778" i="1"/>
  <c r="J778" i="1"/>
  <c r="I778" i="1"/>
  <c r="E778" i="1"/>
  <c r="C778" i="1"/>
  <c r="Q777" i="1"/>
  <c r="P777" i="1"/>
  <c r="A777" i="1" s="1"/>
  <c r="N777" i="1"/>
  <c r="J777" i="1"/>
  <c r="I777" i="1"/>
  <c r="E777" i="1"/>
  <c r="C777" i="1"/>
  <c r="Q776" i="1"/>
  <c r="P776" i="1"/>
  <c r="A776" i="1" s="1"/>
  <c r="N776" i="1"/>
  <c r="J776" i="1"/>
  <c r="I776" i="1"/>
  <c r="E776" i="1"/>
  <c r="C776" i="1"/>
  <c r="Q775" i="1"/>
  <c r="P775" i="1"/>
  <c r="N775" i="1"/>
  <c r="J775" i="1"/>
  <c r="I775" i="1"/>
  <c r="E775" i="1"/>
  <c r="C775" i="1"/>
  <c r="A775" i="1"/>
  <c r="Q774" i="1"/>
  <c r="P774" i="1"/>
  <c r="A774" i="1" s="1"/>
  <c r="N774" i="1"/>
  <c r="J774" i="1"/>
  <c r="I774" i="1"/>
  <c r="E774" i="1"/>
  <c r="C774" i="1"/>
  <c r="Q773" i="1"/>
  <c r="P773" i="1"/>
  <c r="A773" i="1" s="1"/>
  <c r="N773" i="1"/>
  <c r="J773" i="1"/>
  <c r="I773" i="1"/>
  <c r="E773" i="1"/>
  <c r="C773" i="1"/>
  <c r="Q772" i="1"/>
  <c r="P772" i="1"/>
  <c r="A772" i="1" s="1"/>
  <c r="N772" i="1"/>
  <c r="J772" i="1"/>
  <c r="I772" i="1"/>
  <c r="E772" i="1"/>
  <c r="C772" i="1"/>
  <c r="Q771" i="1"/>
  <c r="P771" i="1"/>
  <c r="N771" i="1"/>
  <c r="J771" i="1"/>
  <c r="I771" i="1"/>
  <c r="E771" i="1"/>
  <c r="C771" i="1"/>
  <c r="A771" i="1"/>
  <c r="Q770" i="1"/>
  <c r="P770" i="1"/>
  <c r="A770" i="1" s="1"/>
  <c r="N770" i="1"/>
  <c r="J770" i="1"/>
  <c r="I770" i="1"/>
  <c r="E770" i="1"/>
  <c r="C770" i="1"/>
  <c r="Q769" i="1"/>
  <c r="P769" i="1"/>
  <c r="A769" i="1" s="1"/>
  <c r="N769" i="1"/>
  <c r="J769" i="1"/>
  <c r="I769" i="1"/>
  <c r="E769" i="1"/>
  <c r="C769" i="1"/>
  <c r="Q768" i="1"/>
  <c r="P768" i="1"/>
  <c r="A768" i="1" s="1"/>
  <c r="N768" i="1"/>
  <c r="J768" i="1"/>
  <c r="I768" i="1"/>
  <c r="E768" i="1"/>
  <c r="C768" i="1"/>
  <c r="Q767" i="1"/>
  <c r="P767" i="1"/>
  <c r="N767" i="1"/>
  <c r="J767" i="1"/>
  <c r="I767" i="1"/>
  <c r="E767" i="1"/>
  <c r="C767" i="1"/>
  <c r="A767" i="1"/>
  <c r="Q766" i="1"/>
  <c r="P766" i="1"/>
  <c r="A766" i="1" s="1"/>
  <c r="N766" i="1"/>
  <c r="J766" i="1"/>
  <c r="I766" i="1"/>
  <c r="E766" i="1"/>
  <c r="C766" i="1"/>
  <c r="Q765" i="1"/>
  <c r="P765" i="1"/>
  <c r="A765" i="1" s="1"/>
  <c r="N765" i="1"/>
  <c r="J765" i="1"/>
  <c r="I765" i="1"/>
  <c r="E765" i="1"/>
  <c r="C765" i="1"/>
  <c r="Q764" i="1"/>
  <c r="P764" i="1"/>
  <c r="A764" i="1" s="1"/>
  <c r="N764" i="1"/>
  <c r="J764" i="1"/>
  <c r="I764" i="1"/>
  <c r="E764" i="1"/>
  <c r="C764" i="1"/>
  <c r="Q763" i="1"/>
  <c r="P763" i="1"/>
  <c r="N763" i="1"/>
  <c r="J763" i="1"/>
  <c r="I763" i="1"/>
  <c r="E763" i="1"/>
  <c r="C763" i="1"/>
  <c r="A763" i="1"/>
  <c r="Q762" i="1"/>
  <c r="P762" i="1"/>
  <c r="A762" i="1" s="1"/>
  <c r="N762" i="1"/>
  <c r="J762" i="1"/>
  <c r="I762" i="1"/>
  <c r="E762" i="1"/>
  <c r="C762" i="1"/>
  <c r="Q761" i="1"/>
  <c r="P761" i="1"/>
  <c r="A761" i="1" s="1"/>
  <c r="N761" i="1"/>
  <c r="J761" i="1"/>
  <c r="I761" i="1"/>
  <c r="E761" i="1"/>
  <c r="C761" i="1"/>
  <c r="Q760" i="1"/>
  <c r="P760" i="1"/>
  <c r="A760" i="1" s="1"/>
  <c r="N760" i="1"/>
  <c r="J760" i="1"/>
  <c r="I760" i="1"/>
  <c r="E760" i="1"/>
  <c r="C760" i="1"/>
  <c r="Q759" i="1"/>
  <c r="P759" i="1"/>
  <c r="N759" i="1"/>
  <c r="J759" i="1"/>
  <c r="I759" i="1"/>
  <c r="E759" i="1"/>
  <c r="C759" i="1"/>
  <c r="A759" i="1"/>
  <c r="Q758" i="1"/>
  <c r="P758" i="1"/>
  <c r="A758" i="1" s="1"/>
  <c r="N758" i="1"/>
  <c r="J758" i="1"/>
  <c r="I758" i="1"/>
  <c r="E758" i="1"/>
  <c r="C758" i="1"/>
  <c r="Q757" i="1"/>
  <c r="P757" i="1"/>
  <c r="A757" i="1" s="1"/>
  <c r="N757" i="1"/>
  <c r="J757" i="1"/>
  <c r="I757" i="1"/>
  <c r="E757" i="1"/>
  <c r="C757" i="1"/>
  <c r="Q756" i="1"/>
  <c r="P756" i="1"/>
  <c r="A756" i="1" s="1"/>
  <c r="N756" i="1"/>
  <c r="J756" i="1"/>
  <c r="I756" i="1"/>
  <c r="E756" i="1"/>
  <c r="C756" i="1"/>
  <c r="Q755" i="1"/>
  <c r="P755" i="1"/>
  <c r="N755" i="1"/>
  <c r="J755" i="1"/>
  <c r="I755" i="1"/>
  <c r="E755" i="1"/>
  <c r="C755" i="1"/>
  <c r="A755" i="1"/>
  <c r="Q754" i="1"/>
  <c r="P754" i="1"/>
  <c r="A754" i="1" s="1"/>
  <c r="N754" i="1"/>
  <c r="J754" i="1"/>
  <c r="I754" i="1"/>
  <c r="E754" i="1"/>
  <c r="C754" i="1"/>
  <c r="Q753" i="1"/>
  <c r="P753" i="1"/>
  <c r="A753" i="1" s="1"/>
  <c r="N753" i="1"/>
  <c r="J753" i="1"/>
  <c r="I753" i="1"/>
  <c r="E753" i="1"/>
  <c r="C753" i="1"/>
  <c r="Q752" i="1"/>
  <c r="P752" i="1"/>
  <c r="A752" i="1" s="1"/>
  <c r="N752" i="1"/>
  <c r="J752" i="1"/>
  <c r="I752" i="1"/>
  <c r="E752" i="1"/>
  <c r="C752" i="1"/>
  <c r="Q751" i="1"/>
  <c r="P751" i="1"/>
  <c r="N751" i="1"/>
  <c r="J751" i="1"/>
  <c r="I751" i="1"/>
  <c r="E751" i="1"/>
  <c r="C751" i="1"/>
  <c r="A751" i="1"/>
  <c r="Q750" i="1"/>
  <c r="P750" i="1"/>
  <c r="A750" i="1" s="1"/>
  <c r="N750" i="1"/>
  <c r="J750" i="1"/>
  <c r="I750" i="1"/>
  <c r="E750" i="1"/>
  <c r="C750" i="1"/>
  <c r="Q749" i="1"/>
  <c r="P749" i="1"/>
  <c r="A749" i="1" s="1"/>
  <c r="N749" i="1"/>
  <c r="J749" i="1"/>
  <c r="I749" i="1"/>
  <c r="E749" i="1"/>
  <c r="C749" i="1"/>
  <c r="Q748" i="1"/>
  <c r="P748" i="1"/>
  <c r="A748" i="1" s="1"/>
  <c r="N748" i="1"/>
  <c r="J748" i="1"/>
  <c r="I748" i="1"/>
  <c r="E748" i="1"/>
  <c r="C748" i="1"/>
  <c r="Q747" i="1"/>
  <c r="P747" i="1"/>
  <c r="N747" i="1"/>
  <c r="J747" i="1"/>
  <c r="I747" i="1"/>
  <c r="E747" i="1"/>
  <c r="C747" i="1"/>
  <c r="A747" i="1"/>
  <c r="Q746" i="1"/>
  <c r="P746" i="1"/>
  <c r="A746" i="1" s="1"/>
  <c r="N746" i="1"/>
  <c r="J746" i="1"/>
  <c r="I746" i="1"/>
  <c r="E746" i="1"/>
  <c r="C746" i="1"/>
  <c r="Q745" i="1"/>
  <c r="P745" i="1"/>
  <c r="A745" i="1" s="1"/>
  <c r="N745" i="1"/>
  <c r="J745" i="1"/>
  <c r="I745" i="1"/>
  <c r="E745" i="1"/>
  <c r="C745" i="1"/>
  <c r="Q744" i="1"/>
  <c r="P744" i="1"/>
  <c r="A744" i="1" s="1"/>
  <c r="N744" i="1"/>
  <c r="J744" i="1"/>
  <c r="I744" i="1"/>
  <c r="E744" i="1"/>
  <c r="C744" i="1"/>
  <c r="Q743" i="1"/>
  <c r="P743" i="1"/>
  <c r="N743" i="1"/>
  <c r="J743" i="1"/>
  <c r="I743" i="1"/>
  <c r="E743" i="1"/>
  <c r="C743" i="1"/>
  <c r="A743" i="1"/>
  <c r="Q742" i="1"/>
  <c r="P742" i="1"/>
  <c r="A742" i="1" s="1"/>
  <c r="N742" i="1"/>
  <c r="J742" i="1"/>
  <c r="I742" i="1"/>
  <c r="E742" i="1"/>
  <c r="C742" i="1"/>
  <c r="Q741" i="1"/>
  <c r="P741" i="1"/>
  <c r="A741" i="1" s="1"/>
  <c r="N741" i="1"/>
  <c r="J741" i="1"/>
  <c r="I741" i="1"/>
  <c r="E741" i="1"/>
  <c r="C741" i="1"/>
  <c r="Q740" i="1"/>
  <c r="P740" i="1"/>
  <c r="A740" i="1" s="1"/>
  <c r="N740" i="1"/>
  <c r="J740" i="1"/>
  <c r="I740" i="1"/>
  <c r="E740" i="1"/>
  <c r="C740" i="1"/>
  <c r="Q739" i="1"/>
  <c r="P739" i="1"/>
  <c r="N739" i="1"/>
  <c r="J739" i="1"/>
  <c r="I739" i="1"/>
  <c r="E739" i="1"/>
  <c r="C739" i="1"/>
  <c r="A739" i="1"/>
  <c r="Q738" i="1"/>
  <c r="P738" i="1"/>
  <c r="A738" i="1" s="1"/>
  <c r="N738" i="1"/>
  <c r="J738" i="1"/>
  <c r="I738" i="1"/>
  <c r="E738" i="1"/>
  <c r="C738" i="1"/>
  <c r="Q737" i="1"/>
  <c r="P737" i="1"/>
  <c r="A737" i="1" s="1"/>
  <c r="N737" i="1"/>
  <c r="J737" i="1"/>
  <c r="I737" i="1"/>
  <c r="E737" i="1"/>
  <c r="C737" i="1"/>
  <c r="Q736" i="1"/>
  <c r="P736" i="1"/>
  <c r="A736" i="1" s="1"/>
  <c r="N736" i="1"/>
  <c r="J736" i="1"/>
  <c r="I736" i="1"/>
  <c r="E736" i="1"/>
  <c r="C736" i="1"/>
  <c r="Q735" i="1"/>
  <c r="P735" i="1"/>
  <c r="N735" i="1"/>
  <c r="J735" i="1"/>
  <c r="I735" i="1"/>
  <c r="E735" i="1"/>
  <c r="C735" i="1"/>
  <c r="A735" i="1"/>
  <c r="Q734" i="1"/>
  <c r="P734" i="1"/>
  <c r="A734" i="1" s="1"/>
  <c r="N734" i="1"/>
  <c r="J734" i="1"/>
  <c r="I734" i="1"/>
  <c r="E734" i="1"/>
  <c r="C734" i="1"/>
  <c r="Q733" i="1"/>
  <c r="P733" i="1"/>
  <c r="A733" i="1" s="1"/>
  <c r="N733" i="1"/>
  <c r="J733" i="1"/>
  <c r="I733" i="1"/>
  <c r="E733" i="1"/>
  <c r="C733" i="1"/>
  <c r="Q732" i="1"/>
  <c r="P732" i="1"/>
  <c r="A732" i="1" s="1"/>
  <c r="N732" i="1"/>
  <c r="J732" i="1"/>
  <c r="I732" i="1"/>
  <c r="E732" i="1"/>
  <c r="C732" i="1"/>
  <c r="Q731" i="1"/>
  <c r="P731" i="1"/>
  <c r="N731" i="1"/>
  <c r="J731" i="1"/>
  <c r="I731" i="1"/>
  <c r="E731" i="1"/>
  <c r="C731" i="1"/>
  <c r="A731" i="1"/>
  <c r="Q730" i="1"/>
  <c r="P730" i="1"/>
  <c r="A730" i="1" s="1"/>
  <c r="N730" i="1"/>
  <c r="J730" i="1"/>
  <c r="I730" i="1"/>
  <c r="E730" i="1"/>
  <c r="C730" i="1"/>
  <c r="Q729" i="1"/>
  <c r="P729" i="1"/>
  <c r="A729" i="1" s="1"/>
  <c r="N729" i="1"/>
  <c r="J729" i="1"/>
  <c r="I729" i="1"/>
  <c r="E729" i="1"/>
  <c r="C729" i="1"/>
  <c r="Q728" i="1"/>
  <c r="P728" i="1"/>
  <c r="A728" i="1" s="1"/>
  <c r="N728" i="1"/>
  <c r="J728" i="1"/>
  <c r="I728" i="1"/>
  <c r="E728" i="1"/>
  <c r="C728" i="1"/>
  <c r="Q727" i="1"/>
  <c r="P727" i="1"/>
  <c r="N727" i="1"/>
  <c r="J727" i="1"/>
  <c r="I727" i="1"/>
  <c r="E727" i="1"/>
  <c r="C727" i="1"/>
  <c r="A727" i="1"/>
  <c r="Q726" i="1"/>
  <c r="P726" i="1"/>
  <c r="A726" i="1" s="1"/>
  <c r="N726" i="1"/>
  <c r="J726" i="1"/>
  <c r="I726" i="1"/>
  <c r="E726" i="1"/>
  <c r="C726" i="1"/>
  <c r="Q725" i="1"/>
  <c r="P725" i="1"/>
  <c r="A725" i="1" s="1"/>
  <c r="N725" i="1"/>
  <c r="J725" i="1"/>
  <c r="I725" i="1"/>
  <c r="E725" i="1"/>
  <c r="C725" i="1"/>
  <c r="Q724" i="1"/>
  <c r="P724" i="1"/>
  <c r="A724" i="1" s="1"/>
  <c r="N724" i="1"/>
  <c r="J724" i="1"/>
  <c r="I724" i="1"/>
  <c r="E724" i="1"/>
  <c r="C724" i="1"/>
  <c r="Q723" i="1"/>
  <c r="P723" i="1"/>
  <c r="N723" i="1"/>
  <c r="J723" i="1"/>
  <c r="I723" i="1"/>
  <c r="E723" i="1"/>
  <c r="C723" i="1"/>
  <c r="A723" i="1"/>
  <c r="Q722" i="1"/>
  <c r="P722" i="1"/>
  <c r="A722" i="1" s="1"/>
  <c r="N722" i="1"/>
  <c r="J722" i="1"/>
  <c r="I722" i="1"/>
  <c r="E722" i="1"/>
  <c r="C722" i="1"/>
  <c r="Q721" i="1"/>
  <c r="P721" i="1"/>
  <c r="A721" i="1" s="1"/>
  <c r="N721" i="1"/>
  <c r="J721" i="1"/>
  <c r="I721" i="1"/>
  <c r="E721" i="1"/>
  <c r="C721" i="1"/>
  <c r="Q720" i="1"/>
  <c r="P720" i="1"/>
  <c r="A720" i="1" s="1"/>
  <c r="N720" i="1"/>
  <c r="J720" i="1"/>
  <c r="I720" i="1"/>
  <c r="E720" i="1"/>
  <c r="C720" i="1"/>
  <c r="Q719" i="1"/>
  <c r="P719" i="1"/>
  <c r="N719" i="1"/>
  <c r="J719" i="1"/>
  <c r="I719" i="1"/>
  <c r="E719" i="1"/>
  <c r="C719" i="1"/>
  <c r="A719" i="1"/>
  <c r="Q718" i="1"/>
  <c r="P718" i="1"/>
  <c r="A718" i="1" s="1"/>
  <c r="N718" i="1"/>
  <c r="J718" i="1"/>
  <c r="I718" i="1"/>
  <c r="E718" i="1"/>
  <c r="C718" i="1"/>
  <c r="Q717" i="1"/>
  <c r="P717" i="1"/>
  <c r="A717" i="1" s="1"/>
  <c r="N717" i="1"/>
  <c r="J717" i="1"/>
  <c r="I717" i="1"/>
  <c r="E717" i="1"/>
  <c r="C717" i="1"/>
  <c r="Q716" i="1"/>
  <c r="P716" i="1"/>
  <c r="A716" i="1" s="1"/>
  <c r="N716" i="1"/>
  <c r="J716" i="1"/>
  <c r="I716" i="1"/>
  <c r="E716" i="1"/>
  <c r="C716" i="1"/>
  <c r="Q715" i="1"/>
  <c r="P715" i="1"/>
  <c r="N715" i="1"/>
  <c r="J715" i="1"/>
  <c r="I715" i="1"/>
  <c r="E715" i="1"/>
  <c r="C715" i="1"/>
  <c r="A715" i="1"/>
  <c r="Q714" i="1"/>
  <c r="P714" i="1"/>
  <c r="A714" i="1" s="1"/>
  <c r="N714" i="1"/>
  <c r="J714" i="1"/>
  <c r="I714" i="1"/>
  <c r="E714" i="1"/>
  <c r="C714" i="1"/>
  <c r="Q713" i="1"/>
  <c r="P713" i="1"/>
  <c r="A713" i="1" s="1"/>
  <c r="N713" i="1"/>
  <c r="J713" i="1"/>
  <c r="I713" i="1"/>
  <c r="E713" i="1"/>
  <c r="C713" i="1"/>
  <c r="Q712" i="1"/>
  <c r="P712" i="1"/>
  <c r="A712" i="1" s="1"/>
  <c r="N712" i="1"/>
  <c r="J712" i="1"/>
  <c r="I712" i="1"/>
  <c r="E712" i="1"/>
  <c r="C712" i="1"/>
  <c r="Q711" i="1"/>
  <c r="P711" i="1"/>
  <c r="N711" i="1"/>
  <c r="J711" i="1"/>
  <c r="I711" i="1"/>
  <c r="E711" i="1"/>
  <c r="C711" i="1"/>
  <c r="A711" i="1"/>
  <c r="Q710" i="1"/>
  <c r="P710" i="1"/>
  <c r="A710" i="1" s="1"/>
  <c r="N710" i="1"/>
  <c r="J710" i="1"/>
  <c r="I710" i="1"/>
  <c r="E710" i="1"/>
  <c r="C710" i="1"/>
  <c r="Q709" i="1"/>
  <c r="P709" i="1"/>
  <c r="A709" i="1" s="1"/>
  <c r="N709" i="1"/>
  <c r="J709" i="1"/>
  <c r="I709" i="1"/>
  <c r="E709" i="1"/>
  <c r="C709" i="1"/>
  <c r="Q708" i="1"/>
  <c r="P708" i="1"/>
  <c r="A708" i="1" s="1"/>
  <c r="N708" i="1"/>
  <c r="J708" i="1"/>
  <c r="I708" i="1"/>
  <c r="E708" i="1"/>
  <c r="C708" i="1"/>
  <c r="Q707" i="1"/>
  <c r="P707" i="1"/>
  <c r="N707" i="1"/>
  <c r="J707" i="1"/>
  <c r="I707" i="1"/>
  <c r="E707" i="1"/>
  <c r="C707" i="1"/>
  <c r="A707" i="1"/>
  <c r="Q706" i="1"/>
  <c r="P706" i="1"/>
  <c r="A706" i="1" s="1"/>
  <c r="N706" i="1"/>
  <c r="J706" i="1"/>
  <c r="I706" i="1"/>
  <c r="E706" i="1"/>
  <c r="C706" i="1"/>
  <c r="Q705" i="1"/>
  <c r="P705" i="1"/>
  <c r="A705" i="1" s="1"/>
  <c r="N705" i="1"/>
  <c r="J705" i="1"/>
  <c r="I705" i="1"/>
  <c r="E705" i="1"/>
  <c r="C705" i="1"/>
  <c r="Q704" i="1"/>
  <c r="P704" i="1"/>
  <c r="A704" i="1" s="1"/>
  <c r="N704" i="1"/>
  <c r="J704" i="1"/>
  <c r="I704" i="1"/>
  <c r="E704" i="1"/>
  <c r="C704" i="1"/>
  <c r="Q703" i="1"/>
  <c r="P703" i="1"/>
  <c r="N703" i="1"/>
  <c r="J703" i="1"/>
  <c r="I703" i="1"/>
  <c r="E703" i="1"/>
  <c r="C703" i="1"/>
  <c r="A703" i="1"/>
  <c r="Q702" i="1"/>
  <c r="P702" i="1"/>
  <c r="A702" i="1" s="1"/>
  <c r="N702" i="1"/>
  <c r="J702" i="1"/>
  <c r="I702" i="1"/>
  <c r="E702" i="1"/>
  <c r="C702" i="1"/>
  <c r="Q701" i="1"/>
  <c r="P701" i="1"/>
  <c r="A701" i="1" s="1"/>
  <c r="N701" i="1"/>
  <c r="J701" i="1"/>
  <c r="I701" i="1"/>
  <c r="E701" i="1"/>
  <c r="C701" i="1"/>
  <c r="Q700" i="1"/>
  <c r="P700" i="1"/>
  <c r="A700" i="1" s="1"/>
  <c r="N700" i="1"/>
  <c r="J700" i="1"/>
  <c r="I700" i="1"/>
  <c r="E700" i="1"/>
  <c r="C700" i="1"/>
  <c r="Q699" i="1"/>
  <c r="P699" i="1"/>
  <c r="N699" i="1"/>
  <c r="J699" i="1"/>
  <c r="I699" i="1"/>
  <c r="E699" i="1"/>
  <c r="C699" i="1"/>
  <c r="A699" i="1"/>
  <c r="Q698" i="1"/>
  <c r="P698" i="1"/>
  <c r="A698" i="1" s="1"/>
  <c r="N698" i="1"/>
  <c r="J698" i="1"/>
  <c r="I698" i="1"/>
  <c r="E698" i="1"/>
  <c r="C698" i="1"/>
  <c r="Q697" i="1"/>
  <c r="P697" i="1"/>
  <c r="A697" i="1" s="1"/>
  <c r="N697" i="1"/>
  <c r="J697" i="1"/>
  <c r="I697" i="1"/>
  <c r="E697" i="1"/>
  <c r="C697" i="1"/>
  <c r="Q696" i="1"/>
  <c r="P696" i="1"/>
  <c r="A696" i="1" s="1"/>
  <c r="N696" i="1"/>
  <c r="J696" i="1"/>
  <c r="I696" i="1"/>
  <c r="E696" i="1"/>
  <c r="C696" i="1"/>
  <c r="Q695" i="1"/>
  <c r="P695" i="1"/>
  <c r="N695" i="1"/>
  <c r="J695" i="1"/>
  <c r="I695" i="1"/>
  <c r="E695" i="1"/>
  <c r="C695" i="1"/>
  <c r="A695" i="1"/>
  <c r="Q694" i="1"/>
  <c r="P694" i="1"/>
  <c r="A694" i="1" s="1"/>
  <c r="N694" i="1"/>
  <c r="J694" i="1"/>
  <c r="I694" i="1"/>
  <c r="E694" i="1"/>
  <c r="C694" i="1"/>
  <c r="Q693" i="1"/>
  <c r="P693" i="1"/>
  <c r="A693" i="1" s="1"/>
  <c r="N693" i="1"/>
  <c r="J693" i="1"/>
  <c r="I693" i="1"/>
  <c r="E693" i="1"/>
  <c r="C693" i="1"/>
  <c r="Q692" i="1"/>
  <c r="P692" i="1"/>
  <c r="A692" i="1" s="1"/>
  <c r="N692" i="1"/>
  <c r="J692" i="1"/>
  <c r="I692" i="1"/>
  <c r="E692" i="1"/>
  <c r="C692" i="1"/>
  <c r="Q691" i="1"/>
  <c r="P691" i="1"/>
  <c r="N691" i="1"/>
  <c r="J691" i="1"/>
  <c r="I691" i="1"/>
  <c r="E691" i="1"/>
  <c r="C691" i="1"/>
  <c r="A691" i="1"/>
  <c r="Q690" i="1"/>
  <c r="P690" i="1"/>
  <c r="A690" i="1" s="1"/>
  <c r="N690" i="1"/>
  <c r="J690" i="1"/>
  <c r="I690" i="1"/>
  <c r="E690" i="1"/>
  <c r="C690" i="1"/>
  <c r="Q689" i="1"/>
  <c r="P689" i="1"/>
  <c r="A689" i="1" s="1"/>
  <c r="N689" i="1"/>
  <c r="J689" i="1"/>
  <c r="I689" i="1"/>
  <c r="E689" i="1"/>
  <c r="C689" i="1"/>
  <c r="Q688" i="1"/>
  <c r="P688" i="1"/>
  <c r="A688" i="1" s="1"/>
  <c r="N688" i="1"/>
  <c r="J688" i="1"/>
  <c r="I688" i="1"/>
  <c r="E688" i="1"/>
  <c r="C688" i="1"/>
  <c r="Q687" i="1"/>
  <c r="P687" i="1"/>
  <c r="N687" i="1"/>
  <c r="J687" i="1"/>
  <c r="I687" i="1"/>
  <c r="E687" i="1"/>
  <c r="C687" i="1"/>
  <c r="A687" i="1"/>
  <c r="Q686" i="1"/>
  <c r="P686" i="1"/>
  <c r="A686" i="1" s="1"/>
  <c r="N686" i="1"/>
  <c r="J686" i="1"/>
  <c r="I686" i="1"/>
  <c r="E686" i="1"/>
  <c r="C686" i="1"/>
  <c r="Q685" i="1"/>
  <c r="P685" i="1"/>
  <c r="A685" i="1" s="1"/>
  <c r="N685" i="1"/>
  <c r="J685" i="1"/>
  <c r="I685" i="1"/>
  <c r="E685" i="1"/>
  <c r="C685" i="1"/>
  <c r="Q684" i="1"/>
  <c r="P684" i="1"/>
  <c r="A684" i="1" s="1"/>
  <c r="N684" i="1"/>
  <c r="J684" i="1"/>
  <c r="I684" i="1"/>
  <c r="E684" i="1"/>
  <c r="C684" i="1"/>
  <c r="Q683" i="1"/>
  <c r="P683" i="1"/>
  <c r="N683" i="1"/>
  <c r="J683" i="1"/>
  <c r="I683" i="1"/>
  <c r="E683" i="1"/>
  <c r="C683" i="1"/>
  <c r="A683" i="1"/>
  <c r="Q682" i="1"/>
  <c r="P682" i="1"/>
  <c r="A682" i="1" s="1"/>
  <c r="N682" i="1"/>
  <c r="J682" i="1"/>
  <c r="I682" i="1"/>
  <c r="E682" i="1"/>
  <c r="C682" i="1"/>
  <c r="Q681" i="1"/>
  <c r="P681" i="1"/>
  <c r="A681" i="1" s="1"/>
  <c r="N681" i="1"/>
  <c r="J681" i="1"/>
  <c r="I681" i="1"/>
  <c r="E681" i="1"/>
  <c r="C681" i="1"/>
  <c r="Q680" i="1"/>
  <c r="P680" i="1"/>
  <c r="A680" i="1" s="1"/>
  <c r="N680" i="1"/>
  <c r="J680" i="1"/>
  <c r="I680" i="1"/>
  <c r="E680" i="1"/>
  <c r="C680" i="1"/>
  <c r="Q679" i="1"/>
  <c r="P679" i="1"/>
  <c r="N679" i="1"/>
  <c r="J679" i="1"/>
  <c r="I679" i="1"/>
  <c r="E679" i="1"/>
  <c r="C679" i="1"/>
  <c r="A679" i="1"/>
  <c r="Q678" i="1"/>
  <c r="P678" i="1"/>
  <c r="A678" i="1" s="1"/>
  <c r="N678" i="1"/>
  <c r="J678" i="1"/>
  <c r="I678" i="1"/>
  <c r="E678" i="1"/>
  <c r="C678" i="1"/>
  <c r="Q677" i="1"/>
  <c r="P677" i="1"/>
  <c r="A677" i="1" s="1"/>
  <c r="N677" i="1"/>
  <c r="J677" i="1"/>
  <c r="I677" i="1"/>
  <c r="E677" i="1"/>
  <c r="C677" i="1"/>
  <c r="Q676" i="1"/>
  <c r="P676" i="1"/>
  <c r="A676" i="1" s="1"/>
  <c r="N676" i="1"/>
  <c r="J676" i="1"/>
  <c r="I676" i="1"/>
  <c r="E676" i="1"/>
  <c r="C676" i="1"/>
  <c r="Q675" i="1"/>
  <c r="P675" i="1"/>
  <c r="N675" i="1"/>
  <c r="J675" i="1"/>
  <c r="I675" i="1"/>
  <c r="E675" i="1"/>
  <c r="C675" i="1"/>
  <c r="A675" i="1"/>
  <c r="Q674" i="1"/>
  <c r="P674" i="1"/>
  <c r="A674" i="1" s="1"/>
  <c r="N674" i="1"/>
  <c r="J674" i="1"/>
  <c r="I674" i="1"/>
  <c r="E674" i="1"/>
  <c r="C674" i="1"/>
  <c r="Q673" i="1"/>
  <c r="P673" i="1"/>
  <c r="A673" i="1" s="1"/>
  <c r="N673" i="1"/>
  <c r="J673" i="1"/>
  <c r="I673" i="1"/>
  <c r="E673" i="1"/>
  <c r="C673" i="1"/>
  <c r="Q672" i="1"/>
  <c r="P672" i="1"/>
  <c r="A672" i="1" s="1"/>
  <c r="N672" i="1"/>
  <c r="J672" i="1"/>
  <c r="I672" i="1"/>
  <c r="E672" i="1"/>
  <c r="C672" i="1"/>
  <c r="Q671" i="1"/>
  <c r="P671" i="1"/>
  <c r="N671" i="1"/>
  <c r="J671" i="1"/>
  <c r="I671" i="1"/>
  <c r="E671" i="1"/>
  <c r="C671" i="1"/>
  <c r="A671" i="1"/>
  <c r="Q670" i="1"/>
  <c r="P670" i="1"/>
  <c r="A670" i="1" s="1"/>
  <c r="N670" i="1"/>
  <c r="J670" i="1"/>
  <c r="I670" i="1"/>
  <c r="E670" i="1"/>
  <c r="C670" i="1"/>
  <c r="Q669" i="1"/>
  <c r="P669" i="1"/>
  <c r="A669" i="1" s="1"/>
  <c r="N669" i="1"/>
  <c r="J669" i="1"/>
  <c r="I669" i="1"/>
  <c r="E669" i="1"/>
  <c r="C669" i="1"/>
  <c r="Q668" i="1"/>
  <c r="P668" i="1"/>
  <c r="A668" i="1" s="1"/>
  <c r="N668" i="1"/>
  <c r="J668" i="1"/>
  <c r="I668" i="1"/>
  <c r="E668" i="1"/>
  <c r="C668" i="1"/>
  <c r="Q667" i="1"/>
  <c r="P667" i="1"/>
  <c r="N667" i="1"/>
  <c r="J667" i="1"/>
  <c r="I667" i="1"/>
  <c r="E667" i="1"/>
  <c r="C667" i="1"/>
  <c r="A667" i="1"/>
  <c r="Q666" i="1"/>
  <c r="P666" i="1"/>
  <c r="A666" i="1" s="1"/>
  <c r="N666" i="1"/>
  <c r="J666" i="1"/>
  <c r="I666" i="1"/>
  <c r="E666" i="1"/>
  <c r="C666" i="1"/>
  <c r="Q665" i="1"/>
  <c r="P665" i="1"/>
  <c r="A665" i="1" s="1"/>
  <c r="N665" i="1"/>
  <c r="J665" i="1"/>
  <c r="I665" i="1"/>
  <c r="E665" i="1"/>
  <c r="C665" i="1"/>
  <c r="Q664" i="1"/>
  <c r="P664" i="1"/>
  <c r="A664" i="1" s="1"/>
  <c r="N664" i="1"/>
  <c r="J664" i="1"/>
  <c r="I664" i="1"/>
  <c r="E664" i="1"/>
  <c r="C664" i="1"/>
  <c r="Q663" i="1"/>
  <c r="P663" i="1"/>
  <c r="N663" i="1"/>
  <c r="J663" i="1"/>
  <c r="I663" i="1"/>
  <c r="E663" i="1"/>
  <c r="C663" i="1"/>
  <c r="A663" i="1"/>
  <c r="Q662" i="1"/>
  <c r="P662" i="1"/>
  <c r="A662" i="1" s="1"/>
  <c r="N662" i="1"/>
  <c r="J662" i="1"/>
  <c r="I662" i="1"/>
  <c r="E662" i="1"/>
  <c r="C662" i="1"/>
  <c r="Q661" i="1"/>
  <c r="P661" i="1"/>
  <c r="A661" i="1" s="1"/>
  <c r="N661" i="1"/>
  <c r="J661" i="1"/>
  <c r="I661" i="1"/>
  <c r="E661" i="1"/>
  <c r="C661" i="1"/>
  <c r="Q660" i="1"/>
  <c r="P660" i="1"/>
  <c r="A660" i="1" s="1"/>
  <c r="N660" i="1"/>
  <c r="J660" i="1"/>
  <c r="I660" i="1"/>
  <c r="E660" i="1"/>
  <c r="C660" i="1"/>
  <c r="Q659" i="1"/>
  <c r="P659" i="1"/>
  <c r="N659" i="1"/>
  <c r="J659" i="1"/>
  <c r="I659" i="1"/>
  <c r="E659" i="1"/>
  <c r="C659" i="1"/>
  <c r="A659" i="1"/>
  <c r="Q658" i="1"/>
  <c r="P658" i="1"/>
  <c r="A658" i="1" s="1"/>
  <c r="N658" i="1"/>
  <c r="J658" i="1"/>
  <c r="I658" i="1"/>
  <c r="E658" i="1"/>
  <c r="C658" i="1"/>
  <c r="Q657" i="1"/>
  <c r="P657" i="1"/>
  <c r="A657" i="1" s="1"/>
  <c r="N657" i="1"/>
  <c r="J657" i="1"/>
  <c r="I657" i="1"/>
  <c r="E657" i="1"/>
  <c r="C657" i="1"/>
  <c r="Q656" i="1"/>
  <c r="P656" i="1"/>
  <c r="A656" i="1" s="1"/>
  <c r="N656" i="1"/>
  <c r="J656" i="1"/>
  <c r="I656" i="1"/>
  <c r="E656" i="1"/>
  <c r="C656" i="1"/>
  <c r="Q655" i="1"/>
  <c r="P655" i="1"/>
  <c r="N655" i="1"/>
  <c r="J655" i="1"/>
  <c r="I655" i="1"/>
  <c r="E655" i="1"/>
  <c r="C655" i="1"/>
  <c r="A655" i="1"/>
  <c r="Q654" i="1"/>
  <c r="P654" i="1"/>
  <c r="A654" i="1" s="1"/>
  <c r="N654" i="1"/>
  <c r="J654" i="1"/>
  <c r="I654" i="1"/>
  <c r="E654" i="1"/>
  <c r="C654" i="1"/>
  <c r="Q653" i="1"/>
  <c r="P653" i="1"/>
  <c r="A653" i="1" s="1"/>
  <c r="N653" i="1"/>
  <c r="J653" i="1"/>
  <c r="I653" i="1"/>
  <c r="E653" i="1"/>
  <c r="C653" i="1"/>
  <c r="Q652" i="1"/>
  <c r="P652" i="1"/>
  <c r="A652" i="1" s="1"/>
  <c r="N652" i="1"/>
  <c r="J652" i="1"/>
  <c r="I652" i="1"/>
  <c r="E652" i="1"/>
  <c r="C652" i="1"/>
  <c r="Q651" i="1"/>
  <c r="P651" i="1"/>
  <c r="N651" i="1"/>
  <c r="J651" i="1"/>
  <c r="I651" i="1"/>
  <c r="E651" i="1"/>
  <c r="C651" i="1"/>
  <c r="A651" i="1"/>
  <c r="Q650" i="1"/>
  <c r="P650" i="1"/>
  <c r="A650" i="1" s="1"/>
  <c r="N650" i="1"/>
  <c r="J650" i="1"/>
  <c r="I650" i="1"/>
  <c r="E650" i="1"/>
  <c r="C650" i="1"/>
  <c r="Q649" i="1"/>
  <c r="P649" i="1"/>
  <c r="A649" i="1" s="1"/>
  <c r="N649" i="1"/>
  <c r="J649" i="1"/>
  <c r="I649" i="1"/>
  <c r="E649" i="1"/>
  <c r="C649" i="1"/>
  <c r="Q648" i="1"/>
  <c r="P648" i="1"/>
  <c r="A648" i="1" s="1"/>
  <c r="N648" i="1"/>
  <c r="J648" i="1"/>
  <c r="I648" i="1"/>
  <c r="E648" i="1"/>
  <c r="C648" i="1"/>
  <c r="Q647" i="1"/>
  <c r="P647" i="1"/>
  <c r="N647" i="1"/>
  <c r="J647" i="1"/>
  <c r="I647" i="1"/>
  <c r="E647" i="1"/>
  <c r="C647" i="1"/>
  <c r="A647" i="1"/>
  <c r="Q646" i="1"/>
  <c r="P646" i="1"/>
  <c r="A646" i="1" s="1"/>
  <c r="N646" i="1"/>
  <c r="J646" i="1"/>
  <c r="I646" i="1"/>
  <c r="E646" i="1"/>
  <c r="C646" i="1"/>
  <c r="Q645" i="1"/>
  <c r="P645" i="1"/>
  <c r="A645" i="1" s="1"/>
  <c r="N645" i="1"/>
  <c r="J645" i="1"/>
  <c r="I645" i="1"/>
  <c r="E645" i="1"/>
  <c r="C645" i="1"/>
  <c r="Q644" i="1"/>
  <c r="P644" i="1"/>
  <c r="A644" i="1" s="1"/>
  <c r="N644" i="1"/>
  <c r="J644" i="1"/>
  <c r="I644" i="1"/>
  <c r="E644" i="1"/>
  <c r="C644" i="1"/>
  <c r="Q643" i="1"/>
  <c r="P643" i="1"/>
  <c r="N643" i="1"/>
  <c r="J643" i="1"/>
  <c r="I643" i="1"/>
  <c r="E643" i="1"/>
  <c r="C643" i="1"/>
  <c r="A643" i="1"/>
  <c r="Q642" i="1"/>
  <c r="P642" i="1"/>
  <c r="A642" i="1" s="1"/>
  <c r="N642" i="1"/>
  <c r="J642" i="1"/>
  <c r="I642" i="1"/>
  <c r="E642" i="1"/>
  <c r="C642" i="1"/>
  <c r="Q641" i="1"/>
  <c r="P641" i="1"/>
  <c r="A641" i="1" s="1"/>
  <c r="N641" i="1"/>
  <c r="J641" i="1"/>
  <c r="I641" i="1"/>
  <c r="E641" i="1"/>
  <c r="C641" i="1"/>
  <c r="Q640" i="1"/>
  <c r="P640" i="1"/>
  <c r="A640" i="1" s="1"/>
  <c r="N640" i="1"/>
  <c r="J640" i="1"/>
  <c r="I640" i="1"/>
  <c r="E640" i="1"/>
  <c r="C640" i="1"/>
  <c r="Q639" i="1"/>
  <c r="P639" i="1"/>
  <c r="N639" i="1"/>
  <c r="J639" i="1"/>
  <c r="I639" i="1"/>
  <c r="E639" i="1"/>
  <c r="C639" i="1"/>
  <c r="A639" i="1"/>
  <c r="Q638" i="1"/>
  <c r="P638" i="1"/>
  <c r="A638" i="1" s="1"/>
  <c r="N638" i="1"/>
  <c r="J638" i="1"/>
  <c r="I638" i="1"/>
  <c r="E638" i="1"/>
  <c r="C638" i="1"/>
  <c r="Q637" i="1"/>
  <c r="P637" i="1"/>
  <c r="A637" i="1" s="1"/>
  <c r="N637" i="1"/>
  <c r="J637" i="1"/>
  <c r="I637" i="1"/>
  <c r="E637" i="1"/>
  <c r="C637" i="1"/>
  <c r="Q636" i="1"/>
  <c r="P636" i="1"/>
  <c r="A636" i="1" s="1"/>
  <c r="N636" i="1"/>
  <c r="J636" i="1"/>
  <c r="I636" i="1"/>
  <c r="E636" i="1"/>
  <c r="C636" i="1"/>
  <c r="Q635" i="1"/>
  <c r="P635" i="1"/>
  <c r="N635" i="1"/>
  <c r="J635" i="1"/>
  <c r="I635" i="1"/>
  <c r="E635" i="1"/>
  <c r="C635" i="1"/>
  <c r="A635" i="1"/>
  <c r="Q634" i="1"/>
  <c r="P634" i="1"/>
  <c r="A634" i="1" s="1"/>
  <c r="N634" i="1"/>
  <c r="J634" i="1"/>
  <c r="I634" i="1"/>
  <c r="E634" i="1"/>
  <c r="C634" i="1"/>
  <c r="Q633" i="1"/>
  <c r="P633" i="1"/>
  <c r="A633" i="1" s="1"/>
  <c r="N633" i="1"/>
  <c r="J633" i="1"/>
  <c r="I633" i="1"/>
  <c r="E633" i="1"/>
  <c r="C633" i="1"/>
  <c r="Q632" i="1"/>
  <c r="P632" i="1"/>
  <c r="A632" i="1" s="1"/>
  <c r="N632" i="1"/>
  <c r="J632" i="1"/>
  <c r="I632" i="1"/>
  <c r="E632" i="1"/>
  <c r="C632" i="1"/>
  <c r="Q631" i="1"/>
  <c r="P631" i="1"/>
  <c r="N631" i="1"/>
  <c r="J631" i="1"/>
  <c r="I631" i="1"/>
  <c r="E631" i="1"/>
  <c r="C631" i="1"/>
  <c r="A631" i="1"/>
  <c r="Q630" i="1"/>
  <c r="P630" i="1"/>
  <c r="A630" i="1" s="1"/>
  <c r="N630" i="1"/>
  <c r="J630" i="1"/>
  <c r="I630" i="1"/>
  <c r="E630" i="1"/>
  <c r="C630" i="1"/>
  <c r="Q629" i="1"/>
  <c r="P629" i="1"/>
  <c r="A629" i="1" s="1"/>
  <c r="N629" i="1"/>
  <c r="J629" i="1"/>
  <c r="I629" i="1"/>
  <c r="E629" i="1"/>
  <c r="C629" i="1"/>
  <c r="Q628" i="1"/>
  <c r="P628" i="1"/>
  <c r="A628" i="1" s="1"/>
  <c r="N628" i="1"/>
  <c r="J628" i="1"/>
  <c r="I628" i="1"/>
  <c r="E628" i="1"/>
  <c r="C628" i="1"/>
  <c r="Q627" i="1"/>
  <c r="P627" i="1"/>
  <c r="N627" i="1"/>
  <c r="J627" i="1"/>
  <c r="I627" i="1"/>
  <c r="E627" i="1"/>
  <c r="C627" i="1"/>
  <c r="A627" i="1"/>
  <c r="Q626" i="1"/>
  <c r="P626" i="1"/>
  <c r="A626" i="1" s="1"/>
  <c r="N626" i="1"/>
  <c r="J626" i="1"/>
  <c r="I626" i="1"/>
  <c r="E626" i="1"/>
  <c r="C626" i="1"/>
  <c r="Q625" i="1"/>
  <c r="P625" i="1"/>
  <c r="A625" i="1" s="1"/>
  <c r="N625" i="1"/>
  <c r="J625" i="1"/>
  <c r="I625" i="1"/>
  <c r="E625" i="1"/>
  <c r="C625" i="1"/>
  <c r="Q624" i="1"/>
  <c r="P624" i="1"/>
  <c r="A624" i="1" s="1"/>
  <c r="N624" i="1"/>
  <c r="J624" i="1"/>
  <c r="I624" i="1"/>
  <c r="E624" i="1"/>
  <c r="C624" i="1"/>
  <c r="Q623" i="1"/>
  <c r="P623" i="1"/>
  <c r="N623" i="1"/>
  <c r="J623" i="1"/>
  <c r="I623" i="1"/>
  <c r="E623" i="1"/>
  <c r="C623" i="1"/>
  <c r="A623" i="1"/>
  <c r="Q622" i="1"/>
  <c r="P622" i="1"/>
  <c r="A622" i="1" s="1"/>
  <c r="N622" i="1"/>
  <c r="J622" i="1"/>
  <c r="I622" i="1"/>
  <c r="E622" i="1"/>
  <c r="C622" i="1"/>
  <c r="Q621" i="1"/>
  <c r="P621" i="1"/>
  <c r="A621" i="1" s="1"/>
  <c r="N621" i="1"/>
  <c r="J621" i="1"/>
  <c r="I621" i="1"/>
  <c r="E621" i="1"/>
  <c r="C621" i="1"/>
  <c r="Q620" i="1"/>
  <c r="P620" i="1"/>
  <c r="A620" i="1" s="1"/>
  <c r="N620" i="1"/>
  <c r="J620" i="1"/>
  <c r="I620" i="1"/>
  <c r="E620" i="1"/>
  <c r="C620" i="1"/>
  <c r="Q619" i="1"/>
  <c r="P619" i="1"/>
  <c r="N619" i="1"/>
  <c r="J619" i="1"/>
  <c r="I619" i="1"/>
  <c r="E619" i="1"/>
  <c r="C619" i="1"/>
  <c r="A619" i="1"/>
  <c r="Q618" i="1"/>
  <c r="P618" i="1"/>
  <c r="A618" i="1" s="1"/>
  <c r="N618" i="1"/>
  <c r="J618" i="1"/>
  <c r="I618" i="1"/>
  <c r="E618" i="1"/>
  <c r="C618" i="1"/>
  <c r="Q617" i="1"/>
  <c r="P617" i="1"/>
  <c r="A617" i="1" s="1"/>
  <c r="N617" i="1"/>
  <c r="J617" i="1"/>
  <c r="I617" i="1"/>
  <c r="E617" i="1"/>
  <c r="C617" i="1"/>
  <c r="Q616" i="1"/>
  <c r="P616" i="1"/>
  <c r="A616" i="1" s="1"/>
  <c r="N616" i="1"/>
  <c r="J616" i="1"/>
  <c r="I616" i="1"/>
  <c r="E616" i="1"/>
  <c r="C616" i="1"/>
  <c r="Q615" i="1"/>
  <c r="P615" i="1"/>
  <c r="N615" i="1"/>
  <c r="J615" i="1"/>
  <c r="I615" i="1"/>
  <c r="E615" i="1"/>
  <c r="C615" i="1"/>
  <c r="A615" i="1"/>
  <c r="Q614" i="1"/>
  <c r="P614" i="1"/>
  <c r="A614" i="1" s="1"/>
  <c r="N614" i="1"/>
  <c r="J614" i="1"/>
  <c r="I614" i="1"/>
  <c r="E614" i="1"/>
  <c r="C614" i="1"/>
  <c r="Q613" i="1"/>
  <c r="P613" i="1"/>
  <c r="A613" i="1" s="1"/>
  <c r="N613" i="1"/>
  <c r="J613" i="1"/>
  <c r="I613" i="1"/>
  <c r="E613" i="1"/>
  <c r="C613" i="1"/>
  <c r="Q612" i="1"/>
  <c r="P612" i="1"/>
  <c r="A612" i="1" s="1"/>
  <c r="N612" i="1"/>
  <c r="J612" i="1"/>
  <c r="I612" i="1"/>
  <c r="E612" i="1"/>
  <c r="C612" i="1"/>
  <c r="Q611" i="1"/>
  <c r="P611" i="1"/>
  <c r="N611" i="1"/>
  <c r="J611" i="1"/>
  <c r="I611" i="1"/>
  <c r="E611" i="1"/>
  <c r="C611" i="1"/>
  <c r="A611" i="1"/>
  <c r="Q610" i="1"/>
  <c r="P610" i="1"/>
  <c r="A610" i="1" s="1"/>
  <c r="N610" i="1"/>
  <c r="J610" i="1"/>
  <c r="I610" i="1"/>
  <c r="E610" i="1"/>
  <c r="C610" i="1"/>
  <c r="Q609" i="1"/>
  <c r="P609" i="1"/>
  <c r="A609" i="1" s="1"/>
  <c r="N609" i="1"/>
  <c r="J609" i="1"/>
  <c r="I609" i="1"/>
  <c r="E609" i="1"/>
  <c r="C609" i="1"/>
  <c r="Q608" i="1"/>
  <c r="P608" i="1"/>
  <c r="A608" i="1" s="1"/>
  <c r="N608" i="1"/>
  <c r="J608" i="1"/>
  <c r="I608" i="1"/>
  <c r="E608" i="1"/>
  <c r="C608" i="1"/>
  <c r="Q607" i="1"/>
  <c r="P607" i="1"/>
  <c r="N607" i="1"/>
  <c r="J607" i="1"/>
  <c r="I607" i="1"/>
  <c r="E607" i="1"/>
  <c r="C607" i="1"/>
  <c r="A607" i="1"/>
  <c r="Q606" i="1"/>
  <c r="P606" i="1"/>
  <c r="A606" i="1" s="1"/>
  <c r="N606" i="1"/>
  <c r="J606" i="1"/>
  <c r="I606" i="1"/>
  <c r="E606" i="1"/>
  <c r="C606" i="1"/>
  <c r="Q605" i="1"/>
  <c r="P605" i="1"/>
  <c r="A605" i="1" s="1"/>
  <c r="N605" i="1"/>
  <c r="J605" i="1"/>
  <c r="I605" i="1"/>
  <c r="E605" i="1"/>
  <c r="C605" i="1"/>
  <c r="Q604" i="1"/>
  <c r="P604" i="1"/>
  <c r="A604" i="1" s="1"/>
  <c r="N604" i="1"/>
  <c r="J604" i="1"/>
  <c r="I604" i="1"/>
  <c r="E604" i="1"/>
  <c r="C604" i="1"/>
  <c r="Q603" i="1"/>
  <c r="P603" i="1"/>
  <c r="N603" i="1"/>
  <c r="J603" i="1"/>
  <c r="I603" i="1"/>
  <c r="E603" i="1"/>
  <c r="C603" i="1"/>
  <c r="A603" i="1"/>
  <c r="Q602" i="1"/>
  <c r="P602" i="1"/>
  <c r="A602" i="1" s="1"/>
  <c r="N602" i="1"/>
  <c r="J602" i="1"/>
  <c r="I602" i="1"/>
  <c r="E602" i="1"/>
  <c r="C602" i="1"/>
  <c r="Q601" i="1"/>
  <c r="P601" i="1"/>
  <c r="A601" i="1" s="1"/>
  <c r="N601" i="1"/>
  <c r="J601" i="1"/>
  <c r="I601" i="1"/>
  <c r="E601" i="1"/>
  <c r="C601" i="1"/>
  <c r="Q600" i="1"/>
  <c r="P600" i="1"/>
  <c r="A600" i="1" s="1"/>
  <c r="N600" i="1"/>
  <c r="J600" i="1"/>
  <c r="I600" i="1"/>
  <c r="E600" i="1"/>
  <c r="C600" i="1"/>
  <c r="Q599" i="1"/>
  <c r="P599" i="1"/>
  <c r="N599" i="1"/>
  <c r="J599" i="1"/>
  <c r="I599" i="1"/>
  <c r="E599" i="1"/>
  <c r="C599" i="1"/>
  <c r="A599" i="1"/>
  <c r="Q598" i="1"/>
  <c r="P598" i="1"/>
  <c r="A598" i="1" s="1"/>
  <c r="N598" i="1"/>
  <c r="J598" i="1"/>
  <c r="I598" i="1"/>
  <c r="E598" i="1"/>
  <c r="C598" i="1"/>
  <c r="Q597" i="1"/>
  <c r="P597" i="1"/>
  <c r="A597" i="1" s="1"/>
  <c r="N597" i="1"/>
  <c r="J597" i="1"/>
  <c r="I597" i="1"/>
  <c r="E597" i="1"/>
  <c r="C597" i="1"/>
  <c r="Q596" i="1"/>
  <c r="P596" i="1"/>
  <c r="A596" i="1" s="1"/>
  <c r="N596" i="1"/>
  <c r="J596" i="1"/>
  <c r="I596" i="1"/>
  <c r="E596" i="1"/>
  <c r="C596" i="1"/>
  <c r="Q595" i="1"/>
  <c r="P595" i="1"/>
  <c r="N595" i="1"/>
  <c r="J595" i="1"/>
  <c r="I595" i="1"/>
  <c r="E595" i="1"/>
  <c r="C595" i="1"/>
  <c r="A595" i="1"/>
  <c r="Q594" i="1"/>
  <c r="P594" i="1"/>
  <c r="A594" i="1" s="1"/>
  <c r="N594" i="1"/>
  <c r="J594" i="1"/>
  <c r="I594" i="1"/>
  <c r="E594" i="1"/>
  <c r="C594" i="1"/>
  <c r="Q593" i="1"/>
  <c r="P593" i="1"/>
  <c r="A593" i="1" s="1"/>
  <c r="N593" i="1"/>
  <c r="J593" i="1"/>
  <c r="I593" i="1"/>
  <c r="E593" i="1"/>
  <c r="C593" i="1"/>
  <c r="Q592" i="1"/>
  <c r="P592" i="1"/>
  <c r="A592" i="1" s="1"/>
  <c r="N592" i="1"/>
  <c r="J592" i="1"/>
  <c r="I592" i="1"/>
  <c r="E592" i="1"/>
  <c r="C592" i="1"/>
  <c r="Q591" i="1"/>
  <c r="P591" i="1"/>
  <c r="N591" i="1"/>
  <c r="J591" i="1"/>
  <c r="I591" i="1"/>
  <c r="E591" i="1"/>
  <c r="C591" i="1"/>
  <c r="A591" i="1"/>
  <c r="Q590" i="1"/>
  <c r="P590" i="1"/>
  <c r="A590" i="1" s="1"/>
  <c r="N590" i="1"/>
  <c r="J590" i="1"/>
  <c r="I590" i="1"/>
  <c r="E590" i="1"/>
  <c r="C590" i="1"/>
  <c r="Q589" i="1"/>
  <c r="P589" i="1"/>
  <c r="A589" i="1" s="1"/>
  <c r="N589" i="1"/>
  <c r="J589" i="1"/>
  <c r="I589" i="1"/>
  <c r="E589" i="1"/>
  <c r="C589" i="1"/>
  <c r="Q588" i="1"/>
  <c r="P588" i="1"/>
  <c r="A588" i="1" s="1"/>
  <c r="N588" i="1"/>
  <c r="J588" i="1"/>
  <c r="I588" i="1"/>
  <c r="E588" i="1"/>
  <c r="C588" i="1"/>
  <c r="Q587" i="1"/>
  <c r="P587" i="1"/>
  <c r="N587" i="1"/>
  <c r="J587" i="1"/>
  <c r="I587" i="1"/>
  <c r="E587" i="1"/>
  <c r="C587" i="1"/>
  <c r="A587" i="1"/>
  <c r="Q586" i="1"/>
  <c r="P586" i="1"/>
  <c r="A586" i="1" s="1"/>
  <c r="N586" i="1"/>
  <c r="J586" i="1"/>
  <c r="I586" i="1"/>
  <c r="E586" i="1"/>
  <c r="C586" i="1"/>
  <c r="Q585" i="1"/>
  <c r="P585" i="1"/>
  <c r="A585" i="1" s="1"/>
  <c r="N585" i="1"/>
  <c r="J585" i="1"/>
  <c r="I585" i="1"/>
  <c r="E585" i="1"/>
  <c r="C585" i="1"/>
  <c r="Q584" i="1"/>
  <c r="P584" i="1"/>
  <c r="A584" i="1" s="1"/>
  <c r="N584" i="1"/>
  <c r="J584" i="1"/>
  <c r="I584" i="1"/>
  <c r="E584" i="1"/>
  <c r="C584" i="1"/>
  <c r="Q583" i="1"/>
  <c r="P583" i="1"/>
  <c r="N583" i="1"/>
  <c r="J583" i="1"/>
  <c r="I583" i="1"/>
  <c r="E583" i="1"/>
  <c r="C583" i="1"/>
  <c r="A583" i="1"/>
  <c r="Q582" i="1"/>
  <c r="P582" i="1"/>
  <c r="A582" i="1" s="1"/>
  <c r="N582" i="1"/>
  <c r="J582" i="1"/>
  <c r="I582" i="1"/>
  <c r="E582" i="1"/>
  <c r="C582" i="1"/>
  <c r="Q581" i="1"/>
  <c r="P581" i="1"/>
  <c r="A581" i="1" s="1"/>
  <c r="N581" i="1"/>
  <c r="J581" i="1"/>
  <c r="I581" i="1"/>
  <c r="E581" i="1"/>
  <c r="C581" i="1"/>
  <c r="Q580" i="1"/>
  <c r="P580" i="1"/>
  <c r="A580" i="1" s="1"/>
  <c r="N580" i="1"/>
  <c r="J580" i="1"/>
  <c r="I580" i="1"/>
  <c r="E580" i="1"/>
  <c r="C580" i="1"/>
  <c r="Q579" i="1"/>
  <c r="P579" i="1"/>
  <c r="N579" i="1"/>
  <c r="J579" i="1"/>
  <c r="I579" i="1"/>
  <c r="E579" i="1"/>
  <c r="C579" i="1"/>
  <c r="A579" i="1"/>
  <c r="Q578" i="1"/>
  <c r="P578" i="1"/>
  <c r="A578" i="1" s="1"/>
  <c r="N578" i="1"/>
  <c r="J578" i="1"/>
  <c r="I578" i="1"/>
  <c r="E578" i="1"/>
  <c r="C578" i="1"/>
  <c r="Q577" i="1"/>
  <c r="P577" i="1"/>
  <c r="A577" i="1" s="1"/>
  <c r="N577" i="1"/>
  <c r="J577" i="1"/>
  <c r="I577" i="1"/>
  <c r="E577" i="1"/>
  <c r="C577" i="1"/>
  <c r="Q576" i="1"/>
  <c r="P576" i="1"/>
  <c r="A576" i="1" s="1"/>
  <c r="N576" i="1"/>
  <c r="J576" i="1"/>
  <c r="I576" i="1"/>
  <c r="E576" i="1"/>
  <c r="C576" i="1"/>
  <c r="Q575" i="1"/>
  <c r="P575" i="1"/>
  <c r="N575" i="1"/>
  <c r="J575" i="1"/>
  <c r="I575" i="1"/>
  <c r="E575" i="1"/>
  <c r="C575" i="1"/>
  <c r="A575" i="1"/>
  <c r="Q574" i="1"/>
  <c r="P574" i="1"/>
  <c r="A574" i="1" s="1"/>
  <c r="N574" i="1"/>
  <c r="J574" i="1"/>
  <c r="I574" i="1"/>
  <c r="E574" i="1"/>
  <c r="C574" i="1"/>
  <c r="Q573" i="1"/>
  <c r="P573" i="1"/>
  <c r="A573" i="1" s="1"/>
  <c r="N573" i="1"/>
  <c r="J573" i="1"/>
  <c r="I573" i="1"/>
  <c r="E573" i="1"/>
  <c r="C573" i="1"/>
  <c r="Q572" i="1"/>
  <c r="P572" i="1"/>
  <c r="A572" i="1" s="1"/>
  <c r="N572" i="1"/>
  <c r="J572" i="1"/>
  <c r="I572" i="1"/>
  <c r="E572" i="1"/>
  <c r="C572" i="1"/>
  <c r="Q571" i="1"/>
  <c r="P571" i="1"/>
  <c r="N571" i="1"/>
  <c r="J571" i="1"/>
  <c r="I571" i="1"/>
  <c r="E571" i="1"/>
  <c r="C571" i="1"/>
  <c r="A571" i="1"/>
  <c r="Q570" i="1"/>
  <c r="P570" i="1"/>
  <c r="A570" i="1" s="1"/>
  <c r="N570" i="1"/>
  <c r="J570" i="1"/>
  <c r="I570" i="1"/>
  <c r="E570" i="1"/>
  <c r="C570" i="1"/>
  <c r="Q569" i="1"/>
  <c r="P569" i="1"/>
  <c r="A569" i="1" s="1"/>
  <c r="N569" i="1"/>
  <c r="J569" i="1"/>
  <c r="I569" i="1"/>
  <c r="E569" i="1"/>
  <c r="C569" i="1"/>
  <c r="Q568" i="1"/>
  <c r="P568" i="1"/>
  <c r="A568" i="1" s="1"/>
  <c r="N568" i="1"/>
  <c r="J568" i="1"/>
  <c r="I568" i="1"/>
  <c r="E568" i="1"/>
  <c r="C568" i="1"/>
  <c r="Q567" i="1"/>
  <c r="P567" i="1"/>
  <c r="N567" i="1"/>
  <c r="J567" i="1"/>
  <c r="I567" i="1"/>
  <c r="E567" i="1"/>
  <c r="C567" i="1"/>
  <c r="A567" i="1"/>
  <c r="Q566" i="1"/>
  <c r="P566" i="1"/>
  <c r="A566" i="1" s="1"/>
  <c r="N566" i="1"/>
  <c r="J566" i="1"/>
  <c r="I566" i="1"/>
  <c r="E566" i="1"/>
  <c r="C566" i="1"/>
  <c r="Q565" i="1"/>
  <c r="P565" i="1"/>
  <c r="A565" i="1" s="1"/>
  <c r="N565" i="1"/>
  <c r="J565" i="1"/>
  <c r="I565" i="1"/>
  <c r="E565" i="1"/>
  <c r="C565" i="1"/>
  <c r="Q564" i="1"/>
  <c r="P564" i="1"/>
  <c r="A564" i="1" s="1"/>
  <c r="N564" i="1"/>
  <c r="J564" i="1"/>
  <c r="I564" i="1"/>
  <c r="E564" i="1"/>
  <c r="C564" i="1"/>
  <c r="Q563" i="1"/>
  <c r="P563" i="1"/>
  <c r="N563" i="1"/>
  <c r="J563" i="1"/>
  <c r="I563" i="1"/>
  <c r="E563" i="1"/>
  <c r="C563" i="1"/>
  <c r="A563" i="1"/>
  <c r="Q562" i="1"/>
  <c r="P562" i="1"/>
  <c r="A562" i="1" s="1"/>
  <c r="N562" i="1"/>
  <c r="J562" i="1"/>
  <c r="I562" i="1"/>
  <c r="E562" i="1"/>
  <c r="C562" i="1"/>
  <c r="Q561" i="1"/>
  <c r="P561" i="1"/>
  <c r="A561" i="1" s="1"/>
  <c r="N561" i="1"/>
  <c r="J561" i="1"/>
  <c r="I561" i="1"/>
  <c r="E561" i="1"/>
  <c r="C561" i="1"/>
  <c r="Q560" i="1"/>
  <c r="P560" i="1"/>
  <c r="A560" i="1" s="1"/>
  <c r="N560" i="1"/>
  <c r="J560" i="1"/>
  <c r="I560" i="1"/>
  <c r="E560" i="1"/>
  <c r="C560" i="1"/>
  <c r="Q559" i="1"/>
  <c r="P559" i="1"/>
  <c r="N559" i="1"/>
  <c r="J559" i="1"/>
  <c r="I559" i="1"/>
  <c r="E559" i="1"/>
  <c r="C559" i="1"/>
  <c r="A559" i="1"/>
  <c r="Q558" i="1"/>
  <c r="P558" i="1"/>
  <c r="A558" i="1" s="1"/>
  <c r="N558" i="1"/>
  <c r="J558" i="1"/>
  <c r="I558" i="1"/>
  <c r="E558" i="1"/>
  <c r="C558" i="1"/>
  <c r="Q557" i="1"/>
  <c r="P557" i="1"/>
  <c r="A557" i="1" s="1"/>
  <c r="N557" i="1"/>
  <c r="J557" i="1"/>
  <c r="I557" i="1"/>
  <c r="E557" i="1"/>
  <c r="C557" i="1"/>
  <c r="Q556" i="1"/>
  <c r="P556" i="1"/>
  <c r="A556" i="1" s="1"/>
  <c r="N556" i="1"/>
  <c r="J556" i="1"/>
  <c r="I556" i="1"/>
  <c r="E556" i="1"/>
  <c r="C556" i="1"/>
  <c r="Q555" i="1"/>
  <c r="P555" i="1"/>
  <c r="N555" i="1"/>
  <c r="J555" i="1"/>
  <c r="I555" i="1"/>
  <c r="E555" i="1"/>
  <c r="C555" i="1"/>
  <c r="A555" i="1"/>
  <c r="Q554" i="1"/>
  <c r="P554" i="1"/>
  <c r="A554" i="1" s="1"/>
  <c r="N554" i="1"/>
  <c r="J554" i="1"/>
  <c r="I554" i="1"/>
  <c r="E554" i="1"/>
  <c r="C554" i="1"/>
  <c r="Q553" i="1"/>
  <c r="P553" i="1"/>
  <c r="A553" i="1" s="1"/>
  <c r="N553" i="1"/>
  <c r="J553" i="1"/>
  <c r="I553" i="1"/>
  <c r="E553" i="1"/>
  <c r="C553" i="1"/>
  <c r="Q552" i="1"/>
  <c r="P552" i="1"/>
  <c r="A552" i="1" s="1"/>
  <c r="N552" i="1"/>
  <c r="J552" i="1"/>
  <c r="I552" i="1"/>
  <c r="E552" i="1"/>
  <c r="C552" i="1"/>
  <c r="Q551" i="1"/>
  <c r="P551" i="1"/>
  <c r="N551" i="1"/>
  <c r="J551" i="1"/>
  <c r="I551" i="1"/>
  <c r="E551" i="1"/>
  <c r="C551" i="1"/>
  <c r="A551" i="1"/>
  <c r="Q550" i="1"/>
  <c r="P550" i="1"/>
  <c r="A550" i="1" s="1"/>
  <c r="N550" i="1"/>
  <c r="J550" i="1"/>
  <c r="I550" i="1"/>
  <c r="E550" i="1"/>
  <c r="C550" i="1"/>
  <c r="Q549" i="1"/>
  <c r="P549" i="1"/>
  <c r="A549" i="1" s="1"/>
  <c r="N549" i="1"/>
  <c r="J549" i="1"/>
  <c r="I549" i="1"/>
  <c r="E549" i="1"/>
  <c r="C549" i="1"/>
  <c r="Q548" i="1"/>
  <c r="P548" i="1"/>
  <c r="A548" i="1" s="1"/>
  <c r="N548" i="1"/>
  <c r="J548" i="1"/>
  <c r="I548" i="1"/>
  <c r="E548" i="1"/>
  <c r="C548" i="1"/>
  <c r="Q547" i="1"/>
  <c r="P547" i="1"/>
  <c r="N547" i="1"/>
  <c r="J547" i="1"/>
  <c r="I547" i="1"/>
  <c r="E547" i="1"/>
  <c r="C547" i="1"/>
  <c r="A547" i="1"/>
  <c r="Q546" i="1"/>
  <c r="P546" i="1"/>
  <c r="A546" i="1" s="1"/>
  <c r="N546" i="1"/>
  <c r="J546" i="1"/>
  <c r="I546" i="1"/>
  <c r="E546" i="1"/>
  <c r="C546" i="1"/>
  <c r="Q545" i="1"/>
  <c r="P545" i="1"/>
  <c r="A545" i="1" s="1"/>
  <c r="N545" i="1"/>
  <c r="J545" i="1"/>
  <c r="I545" i="1"/>
  <c r="E545" i="1"/>
  <c r="C545" i="1"/>
  <c r="Q544" i="1"/>
  <c r="P544" i="1"/>
  <c r="A544" i="1" s="1"/>
  <c r="N544" i="1"/>
  <c r="J544" i="1"/>
  <c r="I544" i="1"/>
  <c r="E544" i="1"/>
  <c r="C544" i="1"/>
  <c r="Q543" i="1"/>
  <c r="P543" i="1"/>
  <c r="N543" i="1"/>
  <c r="J543" i="1"/>
  <c r="I543" i="1"/>
  <c r="E543" i="1"/>
  <c r="C543" i="1"/>
  <c r="A543" i="1"/>
  <c r="Q542" i="1"/>
  <c r="P542" i="1"/>
  <c r="A542" i="1" s="1"/>
  <c r="N542" i="1"/>
  <c r="J542" i="1"/>
  <c r="I542" i="1"/>
  <c r="E542" i="1"/>
  <c r="C542" i="1"/>
  <c r="Q541" i="1"/>
  <c r="P541" i="1"/>
  <c r="A541" i="1" s="1"/>
  <c r="N541" i="1"/>
  <c r="J541" i="1"/>
  <c r="I541" i="1"/>
  <c r="E541" i="1"/>
  <c r="C541" i="1"/>
  <c r="Q540" i="1"/>
  <c r="P540" i="1"/>
  <c r="A540" i="1" s="1"/>
  <c r="N540" i="1"/>
  <c r="J540" i="1"/>
  <c r="I540" i="1"/>
  <c r="E540" i="1"/>
  <c r="C540" i="1"/>
  <c r="Q539" i="1"/>
  <c r="P539" i="1"/>
  <c r="N539" i="1"/>
  <c r="J539" i="1"/>
  <c r="I539" i="1"/>
  <c r="E539" i="1"/>
  <c r="C539" i="1"/>
  <c r="A539" i="1"/>
  <c r="Q538" i="1"/>
  <c r="P538" i="1"/>
  <c r="A538" i="1" s="1"/>
  <c r="N538" i="1"/>
  <c r="J538" i="1"/>
  <c r="I538" i="1"/>
  <c r="E538" i="1"/>
  <c r="C538" i="1"/>
  <c r="Q537" i="1"/>
  <c r="P537" i="1"/>
  <c r="A537" i="1" s="1"/>
  <c r="N537" i="1"/>
  <c r="J537" i="1"/>
  <c r="I537" i="1"/>
  <c r="E537" i="1"/>
  <c r="C537" i="1"/>
  <c r="Q536" i="1"/>
  <c r="P536" i="1"/>
  <c r="A536" i="1" s="1"/>
  <c r="N536" i="1"/>
  <c r="J536" i="1"/>
  <c r="I536" i="1"/>
  <c r="E536" i="1"/>
  <c r="C536" i="1"/>
  <c r="Q535" i="1"/>
  <c r="P535" i="1"/>
  <c r="N535" i="1"/>
  <c r="J535" i="1"/>
  <c r="I535" i="1"/>
  <c r="E535" i="1"/>
  <c r="C535" i="1"/>
  <c r="A535" i="1"/>
  <c r="Q534" i="1"/>
  <c r="P534" i="1"/>
  <c r="A534" i="1" s="1"/>
  <c r="N534" i="1"/>
  <c r="J534" i="1"/>
  <c r="I534" i="1"/>
  <c r="E534" i="1"/>
  <c r="C534" i="1"/>
  <c r="Q533" i="1"/>
  <c r="P533" i="1"/>
  <c r="A533" i="1" s="1"/>
  <c r="N533" i="1"/>
  <c r="J533" i="1"/>
  <c r="I533" i="1"/>
  <c r="E533" i="1"/>
  <c r="C533" i="1"/>
  <c r="Q532" i="1"/>
  <c r="P532" i="1"/>
  <c r="A532" i="1" s="1"/>
  <c r="N532" i="1"/>
  <c r="J532" i="1"/>
  <c r="I532" i="1"/>
  <c r="E532" i="1"/>
  <c r="C532" i="1"/>
  <c r="Q531" i="1"/>
  <c r="P531" i="1"/>
  <c r="N531" i="1"/>
  <c r="J531" i="1"/>
  <c r="I531" i="1"/>
  <c r="E531" i="1"/>
  <c r="C531" i="1"/>
  <c r="A531" i="1"/>
  <c r="Q530" i="1"/>
  <c r="P530" i="1"/>
  <c r="A530" i="1" s="1"/>
  <c r="N530" i="1"/>
  <c r="J530" i="1"/>
  <c r="I530" i="1"/>
  <c r="E530" i="1"/>
  <c r="C530" i="1"/>
  <c r="Q529" i="1"/>
  <c r="P529" i="1"/>
  <c r="A529" i="1" s="1"/>
  <c r="N529" i="1"/>
  <c r="J529" i="1"/>
  <c r="I529" i="1"/>
  <c r="E529" i="1"/>
  <c r="C529" i="1"/>
  <c r="Q528" i="1"/>
  <c r="P528" i="1"/>
  <c r="A528" i="1" s="1"/>
  <c r="N528" i="1"/>
  <c r="J528" i="1"/>
  <c r="I528" i="1"/>
  <c r="E528" i="1"/>
  <c r="C528" i="1"/>
  <c r="Q527" i="1"/>
  <c r="P527" i="1"/>
  <c r="N527" i="1"/>
  <c r="J527" i="1"/>
  <c r="I527" i="1"/>
  <c r="E527" i="1"/>
  <c r="C527" i="1"/>
  <c r="A527" i="1"/>
  <c r="Q526" i="1"/>
  <c r="P526" i="1"/>
  <c r="A526" i="1" s="1"/>
  <c r="N526" i="1"/>
  <c r="J526" i="1"/>
  <c r="I526" i="1"/>
  <c r="E526" i="1"/>
  <c r="C526" i="1"/>
  <c r="Q525" i="1"/>
  <c r="P525" i="1"/>
  <c r="A525" i="1" s="1"/>
  <c r="N525" i="1"/>
  <c r="J525" i="1"/>
  <c r="I525" i="1"/>
  <c r="E525" i="1"/>
  <c r="C525" i="1"/>
  <c r="Q524" i="1"/>
  <c r="P524" i="1"/>
  <c r="A524" i="1" s="1"/>
  <c r="N524" i="1"/>
  <c r="J524" i="1"/>
  <c r="I524" i="1"/>
  <c r="E524" i="1"/>
  <c r="C524" i="1"/>
  <c r="Q523" i="1"/>
  <c r="P523" i="1"/>
  <c r="N523" i="1"/>
  <c r="J523" i="1"/>
  <c r="I523" i="1"/>
  <c r="E523" i="1"/>
  <c r="C523" i="1"/>
  <c r="A523" i="1"/>
  <c r="Q522" i="1"/>
  <c r="P522" i="1"/>
  <c r="A522" i="1" s="1"/>
  <c r="N522" i="1"/>
  <c r="J522" i="1"/>
  <c r="I522" i="1"/>
  <c r="E522" i="1"/>
  <c r="C522" i="1"/>
  <c r="Q521" i="1"/>
  <c r="P521" i="1"/>
  <c r="A521" i="1" s="1"/>
  <c r="N521" i="1"/>
  <c r="J521" i="1"/>
  <c r="I521" i="1"/>
  <c r="E521" i="1"/>
  <c r="C521" i="1"/>
  <c r="Q520" i="1"/>
  <c r="P520" i="1"/>
  <c r="A520" i="1" s="1"/>
  <c r="N520" i="1"/>
  <c r="J520" i="1"/>
  <c r="I520" i="1"/>
  <c r="E520" i="1"/>
  <c r="C520" i="1"/>
  <c r="Q519" i="1"/>
  <c r="P519" i="1"/>
  <c r="N519" i="1"/>
  <c r="J519" i="1"/>
  <c r="I519" i="1"/>
  <c r="E519" i="1"/>
  <c r="C519" i="1"/>
  <c r="A519" i="1"/>
  <c r="Q518" i="1"/>
  <c r="P518" i="1"/>
  <c r="A518" i="1" s="1"/>
  <c r="N518" i="1"/>
  <c r="J518" i="1"/>
  <c r="I518" i="1"/>
  <c r="E518" i="1"/>
  <c r="C518" i="1"/>
  <c r="Q517" i="1"/>
  <c r="P517" i="1"/>
  <c r="A517" i="1" s="1"/>
  <c r="N517" i="1"/>
  <c r="J517" i="1"/>
  <c r="I517" i="1"/>
  <c r="E517" i="1"/>
  <c r="C517" i="1"/>
  <c r="Q516" i="1"/>
  <c r="P516" i="1"/>
  <c r="A516" i="1" s="1"/>
  <c r="N516" i="1"/>
  <c r="J516" i="1"/>
  <c r="I516" i="1"/>
  <c r="E516" i="1"/>
  <c r="C516" i="1"/>
  <c r="Q515" i="1"/>
  <c r="P515" i="1"/>
  <c r="N515" i="1"/>
  <c r="J515" i="1"/>
  <c r="I515" i="1"/>
  <c r="E515" i="1"/>
  <c r="C515" i="1"/>
  <c r="A515" i="1"/>
  <c r="Q514" i="1"/>
  <c r="P514" i="1"/>
  <c r="A514" i="1" s="1"/>
  <c r="N514" i="1"/>
  <c r="J514" i="1"/>
  <c r="I514" i="1"/>
  <c r="E514" i="1"/>
  <c r="C514" i="1"/>
  <c r="Q513" i="1"/>
  <c r="P513" i="1"/>
  <c r="A513" i="1" s="1"/>
  <c r="N513" i="1"/>
  <c r="J513" i="1"/>
  <c r="I513" i="1"/>
  <c r="E513" i="1"/>
  <c r="C513" i="1"/>
  <c r="Q512" i="1"/>
  <c r="P512" i="1"/>
  <c r="A512" i="1" s="1"/>
  <c r="N512" i="1"/>
  <c r="J512" i="1"/>
  <c r="I512" i="1"/>
  <c r="E512" i="1"/>
  <c r="C512" i="1"/>
  <c r="Q511" i="1"/>
  <c r="P511" i="1"/>
  <c r="N511" i="1"/>
  <c r="J511" i="1"/>
  <c r="I511" i="1"/>
  <c r="E511" i="1"/>
  <c r="C511" i="1"/>
  <c r="A511" i="1"/>
  <c r="Q510" i="1"/>
  <c r="P510" i="1"/>
  <c r="A510" i="1" s="1"/>
  <c r="N510" i="1"/>
  <c r="J510" i="1"/>
  <c r="I510" i="1"/>
  <c r="E510" i="1"/>
  <c r="C510" i="1"/>
  <c r="Q509" i="1"/>
  <c r="P509" i="1"/>
  <c r="A509" i="1" s="1"/>
  <c r="N509" i="1"/>
  <c r="J509" i="1"/>
  <c r="I509" i="1"/>
  <c r="E509" i="1"/>
  <c r="C509" i="1"/>
  <c r="Q508" i="1"/>
  <c r="P508" i="1"/>
  <c r="A508" i="1" s="1"/>
  <c r="N508" i="1"/>
  <c r="J508" i="1"/>
  <c r="I508" i="1"/>
  <c r="E508" i="1"/>
  <c r="C508" i="1"/>
  <c r="Q507" i="1"/>
  <c r="P507" i="1"/>
  <c r="N507" i="1"/>
  <c r="J507" i="1"/>
  <c r="I507" i="1"/>
  <c r="E507" i="1"/>
  <c r="C507" i="1"/>
  <c r="A507" i="1"/>
  <c r="Q506" i="1"/>
  <c r="P506" i="1"/>
  <c r="A506" i="1" s="1"/>
  <c r="N506" i="1"/>
  <c r="J506" i="1"/>
  <c r="I506" i="1"/>
  <c r="E506" i="1"/>
  <c r="C506" i="1"/>
  <c r="Q505" i="1"/>
  <c r="P505" i="1"/>
  <c r="A505" i="1" s="1"/>
  <c r="N505" i="1"/>
  <c r="J505" i="1"/>
  <c r="I505" i="1"/>
  <c r="E505" i="1"/>
  <c r="C505" i="1"/>
  <c r="Q504" i="1"/>
  <c r="P504" i="1"/>
  <c r="A504" i="1" s="1"/>
  <c r="N504" i="1"/>
  <c r="J504" i="1"/>
  <c r="I504" i="1"/>
  <c r="E504" i="1"/>
  <c r="C504" i="1"/>
  <c r="Q503" i="1"/>
  <c r="P503" i="1"/>
  <c r="N503" i="1"/>
  <c r="J503" i="1"/>
  <c r="I503" i="1"/>
  <c r="E503" i="1"/>
  <c r="C503" i="1"/>
  <c r="A503" i="1"/>
  <c r="Q502" i="1"/>
  <c r="P502" i="1"/>
  <c r="A502" i="1" s="1"/>
  <c r="N502" i="1"/>
  <c r="J502" i="1"/>
  <c r="I502" i="1"/>
  <c r="E502" i="1"/>
  <c r="C502" i="1"/>
  <c r="Q501" i="1"/>
  <c r="P501" i="1"/>
  <c r="A501" i="1" s="1"/>
  <c r="N501" i="1"/>
  <c r="J501" i="1"/>
  <c r="I501" i="1"/>
  <c r="E501" i="1"/>
  <c r="C501" i="1"/>
  <c r="Q500" i="1"/>
  <c r="P500" i="1"/>
  <c r="A500" i="1" s="1"/>
  <c r="N500" i="1"/>
  <c r="J500" i="1"/>
  <c r="I500" i="1"/>
  <c r="E500" i="1"/>
  <c r="C500" i="1"/>
  <c r="Q499" i="1"/>
  <c r="P499" i="1"/>
  <c r="N499" i="1"/>
  <c r="J499" i="1"/>
  <c r="I499" i="1"/>
  <c r="E499" i="1"/>
  <c r="C499" i="1"/>
  <c r="A499" i="1"/>
  <c r="Q498" i="1"/>
  <c r="P498" i="1"/>
  <c r="A498" i="1" s="1"/>
  <c r="N498" i="1"/>
  <c r="J498" i="1"/>
  <c r="I498" i="1"/>
  <c r="E498" i="1"/>
  <c r="C498" i="1"/>
  <c r="Q497" i="1"/>
  <c r="P497" i="1"/>
  <c r="A497" i="1" s="1"/>
  <c r="N497" i="1"/>
  <c r="J497" i="1"/>
  <c r="I497" i="1"/>
  <c r="E497" i="1"/>
  <c r="C497" i="1"/>
  <c r="Q496" i="1"/>
  <c r="P496" i="1"/>
  <c r="A496" i="1" s="1"/>
  <c r="N496" i="1"/>
  <c r="J496" i="1"/>
  <c r="I496" i="1"/>
  <c r="E496" i="1"/>
  <c r="C496" i="1"/>
  <c r="Q495" i="1"/>
  <c r="P495" i="1"/>
  <c r="N495" i="1"/>
  <c r="J495" i="1"/>
  <c r="I495" i="1"/>
  <c r="E495" i="1"/>
  <c r="C495" i="1"/>
  <c r="A495" i="1"/>
  <c r="Q494" i="1"/>
  <c r="P494" i="1"/>
  <c r="A494" i="1" s="1"/>
  <c r="N494" i="1"/>
  <c r="J494" i="1"/>
  <c r="I494" i="1"/>
  <c r="E494" i="1"/>
  <c r="C494" i="1"/>
  <c r="Q493" i="1"/>
  <c r="P493" i="1"/>
  <c r="A493" i="1" s="1"/>
  <c r="N493" i="1"/>
  <c r="J493" i="1"/>
  <c r="I493" i="1"/>
  <c r="E493" i="1"/>
  <c r="C493" i="1"/>
  <c r="Q492" i="1"/>
  <c r="P492" i="1"/>
  <c r="A492" i="1" s="1"/>
  <c r="N492" i="1"/>
  <c r="J492" i="1"/>
  <c r="I492" i="1"/>
  <c r="E492" i="1"/>
  <c r="C492" i="1"/>
  <c r="Q491" i="1"/>
  <c r="P491" i="1"/>
  <c r="N491" i="1"/>
  <c r="J491" i="1"/>
  <c r="I491" i="1"/>
  <c r="E491" i="1"/>
  <c r="C491" i="1"/>
  <c r="A491" i="1"/>
  <c r="Q490" i="1"/>
  <c r="P490" i="1"/>
  <c r="A490" i="1" s="1"/>
  <c r="N490" i="1"/>
  <c r="J490" i="1"/>
  <c r="I490" i="1"/>
  <c r="E490" i="1"/>
  <c r="C490" i="1"/>
  <c r="Q489" i="1"/>
  <c r="P489" i="1"/>
  <c r="A489" i="1" s="1"/>
  <c r="N489" i="1"/>
  <c r="J489" i="1"/>
  <c r="I489" i="1"/>
  <c r="E489" i="1"/>
  <c r="C489" i="1"/>
  <c r="Q488" i="1"/>
  <c r="P488" i="1"/>
  <c r="A488" i="1" s="1"/>
  <c r="N488" i="1"/>
  <c r="J488" i="1"/>
  <c r="I488" i="1"/>
  <c r="E488" i="1"/>
  <c r="C488" i="1"/>
  <c r="Q487" i="1"/>
  <c r="P487" i="1"/>
  <c r="N487" i="1"/>
  <c r="J487" i="1"/>
  <c r="I487" i="1"/>
  <c r="E487" i="1"/>
  <c r="C487" i="1"/>
  <c r="A487" i="1"/>
  <c r="Q486" i="1"/>
  <c r="P486" i="1"/>
  <c r="A486" i="1" s="1"/>
  <c r="N486" i="1"/>
  <c r="J486" i="1"/>
  <c r="I486" i="1"/>
  <c r="E486" i="1"/>
  <c r="C486" i="1"/>
  <c r="Q485" i="1"/>
  <c r="P485" i="1"/>
  <c r="A485" i="1" s="1"/>
  <c r="N485" i="1"/>
  <c r="J485" i="1"/>
  <c r="I485" i="1"/>
  <c r="E485" i="1"/>
  <c r="C485" i="1"/>
  <c r="Q484" i="1"/>
  <c r="P484" i="1"/>
  <c r="A484" i="1" s="1"/>
  <c r="N484" i="1"/>
  <c r="J484" i="1"/>
  <c r="I484" i="1"/>
  <c r="E484" i="1"/>
  <c r="C484" i="1"/>
  <c r="Q483" i="1"/>
  <c r="P483" i="1"/>
  <c r="N483" i="1"/>
  <c r="J483" i="1"/>
  <c r="I483" i="1"/>
  <c r="E483" i="1"/>
  <c r="C483" i="1"/>
  <c r="A483" i="1"/>
  <c r="Q482" i="1"/>
  <c r="P482" i="1"/>
  <c r="A482" i="1" s="1"/>
  <c r="N482" i="1"/>
  <c r="J482" i="1"/>
  <c r="I482" i="1"/>
  <c r="E482" i="1"/>
  <c r="C482" i="1"/>
  <c r="Q481" i="1"/>
  <c r="P481" i="1"/>
  <c r="A481" i="1" s="1"/>
  <c r="N481" i="1"/>
  <c r="J481" i="1"/>
  <c r="I481" i="1"/>
  <c r="E481" i="1"/>
  <c r="C481" i="1"/>
  <c r="Q480" i="1"/>
  <c r="P480" i="1"/>
  <c r="A480" i="1" s="1"/>
  <c r="N480" i="1"/>
  <c r="J480" i="1"/>
  <c r="I480" i="1"/>
  <c r="E480" i="1"/>
  <c r="C480" i="1"/>
  <c r="Q479" i="1"/>
  <c r="P479" i="1"/>
  <c r="N479" i="1"/>
  <c r="J479" i="1"/>
  <c r="I479" i="1"/>
  <c r="E479" i="1"/>
  <c r="C479" i="1"/>
  <c r="A479" i="1"/>
  <c r="Q478" i="1"/>
  <c r="P478" i="1"/>
  <c r="A478" i="1" s="1"/>
  <c r="N478" i="1"/>
  <c r="J478" i="1"/>
  <c r="I478" i="1"/>
  <c r="E478" i="1"/>
  <c r="C478" i="1"/>
  <c r="Q477" i="1"/>
  <c r="P477" i="1"/>
  <c r="A477" i="1" s="1"/>
  <c r="N477" i="1"/>
  <c r="J477" i="1"/>
  <c r="I477" i="1"/>
  <c r="E477" i="1"/>
  <c r="C477" i="1"/>
  <c r="Q476" i="1"/>
  <c r="P476" i="1"/>
  <c r="A476" i="1" s="1"/>
  <c r="N476" i="1"/>
  <c r="J476" i="1"/>
  <c r="I476" i="1"/>
  <c r="E476" i="1"/>
  <c r="C476" i="1"/>
  <c r="Q475" i="1"/>
  <c r="P475" i="1"/>
  <c r="N475" i="1"/>
  <c r="J475" i="1"/>
  <c r="I475" i="1"/>
  <c r="E475" i="1"/>
  <c r="C475" i="1"/>
  <c r="A475" i="1"/>
  <c r="Q474" i="1"/>
  <c r="P474" i="1"/>
  <c r="A474" i="1" s="1"/>
  <c r="N474" i="1"/>
  <c r="J474" i="1"/>
  <c r="I474" i="1"/>
  <c r="E474" i="1"/>
  <c r="C474" i="1"/>
  <c r="Q473" i="1"/>
  <c r="P473" i="1"/>
  <c r="A473" i="1" s="1"/>
  <c r="N473" i="1"/>
  <c r="J473" i="1"/>
  <c r="I473" i="1"/>
  <c r="E473" i="1"/>
  <c r="C473" i="1"/>
  <c r="Q472" i="1"/>
  <c r="P472" i="1"/>
  <c r="A472" i="1" s="1"/>
  <c r="N472" i="1"/>
  <c r="J472" i="1"/>
  <c r="I472" i="1"/>
  <c r="E472" i="1"/>
  <c r="C472" i="1"/>
  <c r="Q471" i="1"/>
  <c r="P471" i="1"/>
  <c r="N471" i="1"/>
  <c r="J471" i="1"/>
  <c r="I471" i="1"/>
  <c r="E471" i="1"/>
  <c r="C471" i="1"/>
  <c r="A471" i="1"/>
  <c r="Q470" i="1"/>
  <c r="P470" i="1"/>
  <c r="A470" i="1" s="1"/>
  <c r="N470" i="1"/>
  <c r="J470" i="1"/>
  <c r="I470" i="1"/>
  <c r="E470" i="1"/>
  <c r="C470" i="1"/>
  <c r="Q469" i="1"/>
  <c r="P469" i="1"/>
  <c r="A469" i="1" s="1"/>
  <c r="N469" i="1"/>
  <c r="J469" i="1"/>
  <c r="I469" i="1"/>
  <c r="E469" i="1"/>
  <c r="C469" i="1"/>
  <c r="Q468" i="1"/>
  <c r="P468" i="1"/>
  <c r="A468" i="1" s="1"/>
  <c r="N468" i="1"/>
  <c r="J468" i="1"/>
  <c r="I468" i="1"/>
  <c r="E468" i="1"/>
  <c r="C468" i="1"/>
  <c r="Q467" i="1"/>
  <c r="P467" i="1"/>
  <c r="N467" i="1"/>
  <c r="J467" i="1"/>
  <c r="I467" i="1"/>
  <c r="E467" i="1"/>
  <c r="C467" i="1"/>
  <c r="A467" i="1"/>
  <c r="Q466" i="1"/>
  <c r="P466" i="1"/>
  <c r="A466" i="1" s="1"/>
  <c r="N466" i="1"/>
  <c r="J466" i="1"/>
  <c r="I466" i="1"/>
  <c r="E466" i="1"/>
  <c r="C466" i="1"/>
  <c r="Q465" i="1"/>
  <c r="P465" i="1"/>
  <c r="A465" i="1" s="1"/>
  <c r="N465" i="1"/>
  <c r="J465" i="1"/>
  <c r="I465" i="1"/>
  <c r="E465" i="1"/>
  <c r="C465" i="1"/>
  <c r="Q464" i="1"/>
  <c r="P464" i="1"/>
  <c r="A464" i="1" s="1"/>
  <c r="N464" i="1"/>
  <c r="J464" i="1"/>
  <c r="I464" i="1"/>
  <c r="E464" i="1"/>
  <c r="C464" i="1"/>
  <c r="Q463" i="1"/>
  <c r="P463" i="1"/>
  <c r="N463" i="1"/>
  <c r="J463" i="1"/>
  <c r="I463" i="1"/>
  <c r="E463" i="1"/>
  <c r="C463" i="1"/>
  <c r="A463" i="1"/>
  <c r="Q462" i="1"/>
  <c r="P462" i="1"/>
  <c r="A462" i="1" s="1"/>
  <c r="N462" i="1"/>
  <c r="J462" i="1"/>
  <c r="I462" i="1"/>
  <c r="E462" i="1"/>
  <c r="C462" i="1"/>
  <c r="Q461" i="1"/>
  <c r="P461" i="1"/>
  <c r="A461" i="1" s="1"/>
  <c r="N461" i="1"/>
  <c r="J461" i="1"/>
  <c r="I461" i="1"/>
  <c r="E461" i="1"/>
  <c r="C461" i="1"/>
  <c r="Q460" i="1"/>
  <c r="P460" i="1"/>
  <c r="A460" i="1" s="1"/>
  <c r="N460" i="1"/>
  <c r="J460" i="1"/>
  <c r="I460" i="1"/>
  <c r="E460" i="1"/>
  <c r="C460" i="1"/>
  <c r="Q459" i="1"/>
  <c r="P459" i="1"/>
  <c r="N459" i="1"/>
  <c r="J459" i="1"/>
  <c r="I459" i="1"/>
  <c r="E459" i="1"/>
  <c r="C459" i="1"/>
  <c r="A459" i="1"/>
  <c r="Q458" i="1"/>
  <c r="P458" i="1"/>
  <c r="A458" i="1" s="1"/>
  <c r="N458" i="1"/>
  <c r="J458" i="1"/>
  <c r="I458" i="1"/>
  <c r="E458" i="1"/>
  <c r="C458" i="1"/>
  <c r="Q457" i="1"/>
  <c r="P457" i="1"/>
  <c r="A457" i="1" s="1"/>
  <c r="N457" i="1"/>
  <c r="J457" i="1"/>
  <c r="I457" i="1"/>
  <c r="E457" i="1"/>
  <c r="C457" i="1"/>
  <c r="Q456" i="1"/>
  <c r="P456" i="1"/>
  <c r="A456" i="1" s="1"/>
  <c r="N456" i="1"/>
  <c r="J456" i="1"/>
  <c r="I456" i="1"/>
  <c r="E456" i="1"/>
  <c r="C456" i="1"/>
  <c r="Q455" i="1"/>
  <c r="P455" i="1"/>
  <c r="N455" i="1"/>
  <c r="J455" i="1"/>
  <c r="I455" i="1"/>
  <c r="E455" i="1"/>
  <c r="C455" i="1"/>
  <c r="A455" i="1"/>
  <c r="Q454" i="1"/>
  <c r="P454" i="1"/>
  <c r="A454" i="1" s="1"/>
  <c r="N454" i="1"/>
  <c r="J454" i="1"/>
  <c r="I454" i="1"/>
  <c r="E454" i="1"/>
  <c r="C454" i="1"/>
  <c r="Q453" i="1"/>
  <c r="P453" i="1"/>
  <c r="A453" i="1" s="1"/>
  <c r="N453" i="1"/>
  <c r="J453" i="1"/>
  <c r="I453" i="1"/>
  <c r="E453" i="1"/>
  <c r="C453" i="1"/>
  <c r="Q452" i="1"/>
  <c r="P452" i="1"/>
  <c r="A452" i="1" s="1"/>
  <c r="N452" i="1"/>
  <c r="J452" i="1"/>
  <c r="I452" i="1"/>
  <c r="E452" i="1"/>
  <c r="C452" i="1"/>
  <c r="Q451" i="1"/>
  <c r="P451" i="1"/>
  <c r="N451" i="1"/>
  <c r="J451" i="1"/>
  <c r="I451" i="1"/>
  <c r="E451" i="1"/>
  <c r="C451" i="1"/>
  <c r="A451" i="1"/>
  <c r="Q450" i="1"/>
  <c r="P450" i="1"/>
  <c r="A450" i="1" s="1"/>
  <c r="N450" i="1"/>
  <c r="J450" i="1"/>
  <c r="I450" i="1"/>
  <c r="E450" i="1"/>
  <c r="C450" i="1"/>
  <c r="Q449" i="1"/>
  <c r="P449" i="1"/>
  <c r="A449" i="1" s="1"/>
  <c r="N449" i="1"/>
  <c r="J449" i="1"/>
  <c r="I449" i="1"/>
  <c r="E449" i="1"/>
  <c r="C449" i="1"/>
  <c r="Q448" i="1"/>
  <c r="P448" i="1"/>
  <c r="A448" i="1" s="1"/>
  <c r="N448" i="1"/>
  <c r="J448" i="1"/>
  <c r="I448" i="1"/>
  <c r="E448" i="1"/>
  <c r="C448" i="1"/>
  <c r="Q447" i="1"/>
  <c r="P447" i="1"/>
  <c r="N447" i="1"/>
  <c r="J447" i="1"/>
  <c r="I447" i="1"/>
  <c r="E447" i="1"/>
  <c r="C447" i="1"/>
  <c r="A447" i="1"/>
  <c r="Q446" i="1"/>
  <c r="P446" i="1"/>
  <c r="A446" i="1" s="1"/>
  <c r="N446" i="1"/>
  <c r="J446" i="1"/>
  <c r="I446" i="1"/>
  <c r="E446" i="1"/>
  <c r="C446" i="1"/>
  <c r="Q445" i="1"/>
  <c r="P445" i="1"/>
  <c r="A445" i="1" s="1"/>
  <c r="N445" i="1"/>
  <c r="J445" i="1"/>
  <c r="I445" i="1"/>
  <c r="E445" i="1"/>
  <c r="C445" i="1"/>
  <c r="Q444" i="1"/>
  <c r="P444" i="1"/>
  <c r="A444" i="1" s="1"/>
  <c r="N444" i="1"/>
  <c r="J444" i="1"/>
  <c r="I444" i="1"/>
  <c r="E444" i="1"/>
  <c r="C444" i="1"/>
  <c r="Q443" i="1"/>
  <c r="P443" i="1"/>
  <c r="N443" i="1"/>
  <c r="J443" i="1"/>
  <c r="I443" i="1"/>
  <c r="E443" i="1"/>
  <c r="C443" i="1"/>
  <c r="A443" i="1"/>
  <c r="Q442" i="1"/>
  <c r="P442" i="1"/>
  <c r="A442" i="1" s="1"/>
  <c r="N442" i="1"/>
  <c r="J442" i="1"/>
  <c r="I442" i="1"/>
  <c r="E442" i="1"/>
  <c r="C442" i="1"/>
  <c r="Q441" i="1"/>
  <c r="P441" i="1"/>
  <c r="A441" i="1" s="1"/>
  <c r="N441" i="1"/>
  <c r="J441" i="1"/>
  <c r="I441" i="1"/>
  <c r="E441" i="1"/>
  <c r="C441" i="1"/>
  <c r="Q440" i="1"/>
  <c r="P440" i="1"/>
  <c r="A440" i="1" s="1"/>
  <c r="N440" i="1"/>
  <c r="J440" i="1"/>
  <c r="I440" i="1"/>
  <c r="E440" i="1"/>
  <c r="C440" i="1"/>
  <c r="Q439" i="1"/>
  <c r="P439" i="1"/>
  <c r="N439" i="1"/>
  <c r="J439" i="1"/>
  <c r="I439" i="1"/>
  <c r="E439" i="1"/>
  <c r="C439" i="1"/>
  <c r="A439" i="1"/>
  <c r="Q438" i="1"/>
  <c r="P438" i="1"/>
  <c r="A438" i="1" s="1"/>
  <c r="N438" i="1"/>
  <c r="J438" i="1"/>
  <c r="I438" i="1"/>
  <c r="E438" i="1"/>
  <c r="C438" i="1"/>
  <c r="Q437" i="1"/>
  <c r="P437" i="1"/>
  <c r="A437" i="1" s="1"/>
  <c r="N437" i="1"/>
  <c r="J437" i="1"/>
  <c r="I437" i="1"/>
  <c r="E437" i="1"/>
  <c r="C437" i="1"/>
  <c r="Q436" i="1"/>
  <c r="P436" i="1"/>
  <c r="A436" i="1" s="1"/>
  <c r="N436" i="1"/>
  <c r="J436" i="1"/>
  <c r="I436" i="1"/>
  <c r="E436" i="1"/>
  <c r="C436" i="1"/>
  <c r="Q435" i="1"/>
  <c r="P435" i="1"/>
  <c r="N435" i="1"/>
  <c r="J435" i="1"/>
  <c r="I435" i="1"/>
  <c r="E435" i="1"/>
  <c r="C435" i="1"/>
  <c r="A435" i="1"/>
  <c r="Q434" i="1"/>
  <c r="P434" i="1"/>
  <c r="A434" i="1" s="1"/>
  <c r="N434" i="1"/>
  <c r="J434" i="1"/>
  <c r="I434" i="1"/>
  <c r="E434" i="1"/>
  <c r="C434" i="1"/>
  <c r="Q433" i="1"/>
  <c r="P433" i="1"/>
  <c r="A433" i="1" s="1"/>
  <c r="N433" i="1"/>
  <c r="J433" i="1"/>
  <c r="I433" i="1"/>
  <c r="E433" i="1"/>
  <c r="C433" i="1"/>
  <c r="Q432" i="1"/>
  <c r="P432" i="1"/>
  <c r="A432" i="1" s="1"/>
  <c r="N432" i="1"/>
  <c r="J432" i="1"/>
  <c r="I432" i="1"/>
  <c r="E432" i="1"/>
  <c r="C432" i="1"/>
  <c r="Q431" i="1"/>
  <c r="P431" i="1"/>
  <c r="N431" i="1"/>
  <c r="J431" i="1"/>
  <c r="I431" i="1"/>
  <c r="E431" i="1"/>
  <c r="C431" i="1"/>
  <c r="A431" i="1"/>
  <c r="Q430" i="1"/>
  <c r="P430" i="1"/>
  <c r="A430" i="1" s="1"/>
  <c r="N430" i="1"/>
  <c r="J430" i="1"/>
  <c r="I430" i="1"/>
  <c r="E430" i="1"/>
  <c r="C430" i="1"/>
  <c r="Q429" i="1"/>
  <c r="P429" i="1"/>
  <c r="A429" i="1" s="1"/>
  <c r="N429" i="1"/>
  <c r="J429" i="1"/>
  <c r="I429" i="1"/>
  <c r="E429" i="1"/>
  <c r="C429" i="1"/>
  <c r="Q428" i="1"/>
  <c r="P428" i="1"/>
  <c r="A428" i="1" s="1"/>
  <c r="N428" i="1"/>
  <c r="J428" i="1"/>
  <c r="I428" i="1"/>
  <c r="E428" i="1"/>
  <c r="C428" i="1"/>
  <c r="Q427" i="1"/>
  <c r="P427" i="1"/>
  <c r="N427" i="1"/>
  <c r="J427" i="1"/>
  <c r="I427" i="1"/>
  <c r="E427" i="1"/>
  <c r="C427" i="1"/>
  <c r="A427" i="1"/>
  <c r="Q426" i="1"/>
  <c r="P426" i="1"/>
  <c r="A426" i="1" s="1"/>
  <c r="N426" i="1"/>
  <c r="J426" i="1"/>
  <c r="I426" i="1"/>
  <c r="E426" i="1"/>
  <c r="C426" i="1"/>
  <c r="Q425" i="1"/>
  <c r="P425" i="1"/>
  <c r="A425" i="1" s="1"/>
  <c r="N425" i="1"/>
  <c r="J425" i="1"/>
  <c r="I425" i="1"/>
  <c r="E425" i="1"/>
  <c r="C425" i="1"/>
  <c r="Q424" i="1"/>
  <c r="P424" i="1"/>
  <c r="A424" i="1" s="1"/>
  <c r="N424" i="1"/>
  <c r="J424" i="1"/>
  <c r="I424" i="1"/>
  <c r="E424" i="1"/>
  <c r="C424" i="1"/>
  <c r="Q423" i="1"/>
  <c r="P423" i="1"/>
  <c r="N423" i="1"/>
  <c r="J423" i="1"/>
  <c r="I423" i="1"/>
  <c r="E423" i="1"/>
  <c r="C423" i="1"/>
  <c r="A423" i="1"/>
  <c r="Q422" i="1"/>
  <c r="P422" i="1"/>
  <c r="A422" i="1" s="1"/>
  <c r="N422" i="1"/>
  <c r="J422" i="1"/>
  <c r="I422" i="1"/>
  <c r="E422" i="1"/>
  <c r="C422" i="1"/>
  <c r="Q421" i="1"/>
  <c r="P421" i="1"/>
  <c r="A421" i="1" s="1"/>
  <c r="N421" i="1"/>
  <c r="J421" i="1"/>
  <c r="I421" i="1"/>
  <c r="E421" i="1"/>
  <c r="C421" i="1"/>
  <c r="Q420" i="1"/>
  <c r="P420" i="1"/>
  <c r="A420" i="1" s="1"/>
  <c r="N420" i="1"/>
  <c r="J420" i="1"/>
  <c r="I420" i="1"/>
  <c r="E420" i="1"/>
  <c r="C420" i="1"/>
  <c r="Q419" i="1"/>
  <c r="P419" i="1"/>
  <c r="N419" i="1"/>
  <c r="J419" i="1"/>
  <c r="I419" i="1"/>
  <c r="E419" i="1"/>
  <c r="C419" i="1"/>
  <c r="A419" i="1"/>
  <c r="Q418" i="1"/>
  <c r="P418" i="1"/>
  <c r="A418" i="1" s="1"/>
  <c r="N418" i="1"/>
  <c r="J418" i="1"/>
  <c r="I418" i="1"/>
  <c r="E418" i="1"/>
  <c r="C418" i="1"/>
  <c r="Q417" i="1"/>
  <c r="P417" i="1"/>
  <c r="A417" i="1" s="1"/>
  <c r="N417" i="1"/>
  <c r="J417" i="1"/>
  <c r="I417" i="1"/>
  <c r="E417" i="1"/>
  <c r="C417" i="1"/>
  <c r="Q416" i="1"/>
  <c r="P416" i="1"/>
  <c r="A416" i="1" s="1"/>
  <c r="N416" i="1"/>
  <c r="J416" i="1"/>
  <c r="I416" i="1"/>
  <c r="E416" i="1"/>
  <c r="C416" i="1"/>
  <c r="Q415" i="1"/>
  <c r="P415" i="1"/>
  <c r="N415" i="1"/>
  <c r="J415" i="1"/>
  <c r="I415" i="1"/>
  <c r="E415" i="1"/>
  <c r="C415" i="1"/>
  <c r="A415" i="1"/>
  <c r="Q414" i="1"/>
  <c r="P414" i="1"/>
  <c r="A414" i="1" s="1"/>
  <c r="N414" i="1"/>
  <c r="J414" i="1"/>
  <c r="I414" i="1"/>
  <c r="E414" i="1"/>
  <c r="C414" i="1"/>
  <c r="Q413" i="1"/>
  <c r="P413" i="1"/>
  <c r="A413" i="1" s="1"/>
  <c r="N413" i="1"/>
  <c r="J413" i="1"/>
  <c r="I413" i="1"/>
  <c r="E413" i="1"/>
  <c r="C413" i="1"/>
  <c r="Q412" i="1"/>
  <c r="P412" i="1"/>
  <c r="A412" i="1" s="1"/>
  <c r="N412" i="1"/>
  <c r="J412" i="1"/>
  <c r="I412" i="1"/>
  <c r="E412" i="1"/>
  <c r="C412" i="1"/>
  <c r="Q411" i="1"/>
  <c r="P411" i="1"/>
  <c r="N411" i="1"/>
  <c r="J411" i="1"/>
  <c r="I411" i="1"/>
  <c r="E411" i="1"/>
  <c r="C411" i="1"/>
  <c r="A411" i="1"/>
  <c r="Q410" i="1"/>
  <c r="P410" i="1"/>
  <c r="A410" i="1" s="1"/>
  <c r="N410" i="1"/>
  <c r="J410" i="1"/>
  <c r="I410" i="1"/>
  <c r="E410" i="1"/>
  <c r="C410" i="1"/>
  <c r="Q409" i="1"/>
  <c r="P409" i="1"/>
  <c r="A409" i="1" s="1"/>
  <c r="N409" i="1"/>
  <c r="J409" i="1"/>
  <c r="I409" i="1"/>
  <c r="E409" i="1"/>
  <c r="C409" i="1"/>
  <c r="Q408" i="1"/>
  <c r="P408" i="1"/>
  <c r="A408" i="1" s="1"/>
  <c r="N408" i="1"/>
  <c r="J408" i="1"/>
  <c r="I408" i="1"/>
  <c r="E408" i="1"/>
  <c r="C408" i="1"/>
  <c r="Q407" i="1"/>
  <c r="P407" i="1"/>
  <c r="N407" i="1"/>
  <c r="J407" i="1"/>
  <c r="I407" i="1"/>
  <c r="E407" i="1"/>
  <c r="C407" i="1"/>
  <c r="A407" i="1"/>
  <c r="Q406" i="1"/>
  <c r="P406" i="1"/>
  <c r="A406" i="1" s="1"/>
  <c r="N406" i="1"/>
  <c r="J406" i="1"/>
  <c r="I406" i="1"/>
  <c r="E406" i="1"/>
  <c r="C406" i="1"/>
  <c r="Q405" i="1"/>
  <c r="P405" i="1"/>
  <c r="A405" i="1" s="1"/>
  <c r="N405" i="1"/>
  <c r="J405" i="1"/>
  <c r="I405" i="1"/>
  <c r="E405" i="1"/>
  <c r="C405" i="1"/>
  <c r="Q404" i="1"/>
  <c r="P404" i="1"/>
  <c r="A404" i="1" s="1"/>
  <c r="N404" i="1"/>
  <c r="J404" i="1"/>
  <c r="I404" i="1"/>
  <c r="E404" i="1"/>
  <c r="C404" i="1"/>
  <c r="Q403" i="1"/>
  <c r="P403" i="1"/>
  <c r="N403" i="1"/>
  <c r="J403" i="1"/>
  <c r="I403" i="1"/>
  <c r="E403" i="1"/>
  <c r="C403" i="1"/>
  <c r="A403" i="1"/>
  <c r="Q402" i="1"/>
  <c r="P402" i="1"/>
  <c r="A402" i="1" s="1"/>
  <c r="N402" i="1"/>
  <c r="J402" i="1"/>
  <c r="I402" i="1"/>
  <c r="E402" i="1"/>
  <c r="C402" i="1"/>
  <c r="Q401" i="1"/>
  <c r="P401" i="1"/>
  <c r="A401" i="1" s="1"/>
  <c r="N401" i="1"/>
  <c r="J401" i="1"/>
  <c r="I401" i="1"/>
  <c r="E401" i="1"/>
  <c r="C401" i="1"/>
  <c r="Q400" i="1"/>
  <c r="P400" i="1"/>
  <c r="A400" i="1" s="1"/>
  <c r="N400" i="1"/>
  <c r="J400" i="1"/>
  <c r="I400" i="1"/>
  <c r="E400" i="1"/>
  <c r="C400" i="1"/>
  <c r="Q399" i="1"/>
  <c r="P399" i="1"/>
  <c r="N399" i="1"/>
  <c r="J399" i="1"/>
  <c r="I399" i="1"/>
  <c r="E399" i="1"/>
  <c r="C399" i="1"/>
  <c r="A399" i="1"/>
  <c r="Q398" i="1"/>
  <c r="P398" i="1"/>
  <c r="A398" i="1" s="1"/>
  <c r="N398" i="1"/>
  <c r="J398" i="1"/>
  <c r="I398" i="1"/>
  <c r="E398" i="1"/>
  <c r="C398" i="1"/>
  <c r="Q397" i="1"/>
  <c r="P397" i="1"/>
  <c r="A397" i="1" s="1"/>
  <c r="N397" i="1"/>
  <c r="J397" i="1"/>
  <c r="I397" i="1"/>
  <c r="E397" i="1"/>
  <c r="C397" i="1"/>
  <c r="Q396" i="1"/>
  <c r="P396" i="1"/>
  <c r="A396" i="1" s="1"/>
  <c r="N396" i="1"/>
  <c r="J396" i="1"/>
  <c r="I396" i="1"/>
  <c r="E396" i="1"/>
  <c r="C396" i="1"/>
  <c r="Q395" i="1"/>
  <c r="P395" i="1"/>
  <c r="N395" i="1"/>
  <c r="J395" i="1"/>
  <c r="I395" i="1"/>
  <c r="E395" i="1"/>
  <c r="C395" i="1"/>
  <c r="A395" i="1"/>
  <c r="Q394" i="1"/>
  <c r="P394" i="1"/>
  <c r="A394" i="1" s="1"/>
  <c r="N394" i="1"/>
  <c r="J394" i="1"/>
  <c r="I394" i="1"/>
  <c r="E394" i="1"/>
  <c r="C394" i="1"/>
  <c r="Q393" i="1"/>
  <c r="P393" i="1"/>
  <c r="A393" i="1" s="1"/>
  <c r="N393" i="1"/>
  <c r="J393" i="1"/>
  <c r="I393" i="1"/>
  <c r="E393" i="1"/>
  <c r="C393" i="1"/>
  <c r="Q392" i="1"/>
  <c r="P392" i="1"/>
  <c r="A392" i="1" s="1"/>
  <c r="N392" i="1"/>
  <c r="J392" i="1"/>
  <c r="I392" i="1"/>
  <c r="E392" i="1"/>
  <c r="C392" i="1"/>
  <c r="Q391" i="1"/>
  <c r="P391" i="1"/>
  <c r="N391" i="1"/>
  <c r="J391" i="1"/>
  <c r="I391" i="1"/>
  <c r="E391" i="1"/>
  <c r="C391" i="1"/>
  <c r="A391" i="1"/>
  <c r="Q390" i="1"/>
  <c r="P390" i="1"/>
  <c r="A390" i="1" s="1"/>
  <c r="N390" i="1"/>
  <c r="J390" i="1"/>
  <c r="I390" i="1"/>
  <c r="E390" i="1"/>
  <c r="C390" i="1"/>
  <c r="Q389" i="1"/>
  <c r="P389" i="1"/>
  <c r="A389" i="1" s="1"/>
  <c r="N389" i="1"/>
  <c r="J389" i="1"/>
  <c r="I389" i="1"/>
  <c r="E389" i="1"/>
  <c r="C389" i="1"/>
  <c r="Q388" i="1"/>
  <c r="P388" i="1"/>
  <c r="A388" i="1" s="1"/>
  <c r="N388" i="1"/>
  <c r="J388" i="1"/>
  <c r="I388" i="1"/>
  <c r="E388" i="1"/>
  <c r="C388" i="1"/>
  <c r="Q387" i="1"/>
  <c r="P387" i="1"/>
  <c r="N387" i="1"/>
  <c r="J387" i="1"/>
  <c r="I387" i="1"/>
  <c r="E387" i="1"/>
  <c r="C387" i="1"/>
  <c r="A387" i="1"/>
  <c r="Q386" i="1"/>
  <c r="P386" i="1"/>
  <c r="A386" i="1" s="1"/>
  <c r="N386" i="1"/>
  <c r="J386" i="1"/>
  <c r="I386" i="1"/>
  <c r="E386" i="1"/>
  <c r="C386" i="1"/>
  <c r="Q385" i="1"/>
  <c r="P385" i="1"/>
  <c r="A385" i="1" s="1"/>
  <c r="N385" i="1"/>
  <c r="J385" i="1"/>
  <c r="I385" i="1"/>
  <c r="E385" i="1"/>
  <c r="C385" i="1"/>
  <c r="Q384" i="1"/>
  <c r="P384" i="1"/>
  <c r="A384" i="1" s="1"/>
  <c r="N384" i="1"/>
  <c r="J384" i="1"/>
  <c r="I384" i="1"/>
  <c r="E384" i="1"/>
  <c r="C384" i="1"/>
  <c r="Q383" i="1"/>
  <c r="P383" i="1"/>
  <c r="N383" i="1"/>
  <c r="J383" i="1"/>
  <c r="I383" i="1"/>
  <c r="E383" i="1"/>
  <c r="C383" i="1"/>
  <c r="A383" i="1"/>
  <c r="Q382" i="1"/>
  <c r="P382" i="1"/>
  <c r="A382" i="1" s="1"/>
  <c r="N382" i="1"/>
  <c r="J382" i="1"/>
  <c r="I382" i="1"/>
  <c r="E382" i="1"/>
  <c r="C382" i="1"/>
  <c r="Q381" i="1"/>
  <c r="P381" i="1"/>
  <c r="A381" i="1" s="1"/>
  <c r="N381" i="1"/>
  <c r="J381" i="1"/>
  <c r="I381" i="1"/>
  <c r="E381" i="1"/>
  <c r="C381" i="1"/>
  <c r="Q380" i="1"/>
  <c r="P380" i="1"/>
  <c r="A380" i="1" s="1"/>
  <c r="N380" i="1"/>
  <c r="J380" i="1"/>
  <c r="I380" i="1"/>
  <c r="E380" i="1"/>
  <c r="C380" i="1"/>
  <c r="Q379" i="1"/>
  <c r="P379" i="1"/>
  <c r="N379" i="1"/>
  <c r="J379" i="1"/>
  <c r="I379" i="1"/>
  <c r="E379" i="1"/>
  <c r="C379" i="1"/>
  <c r="A379" i="1"/>
  <c r="Q378" i="1"/>
  <c r="P378" i="1"/>
  <c r="A378" i="1" s="1"/>
  <c r="N378" i="1"/>
  <c r="J378" i="1"/>
  <c r="I378" i="1"/>
  <c r="E378" i="1"/>
  <c r="C378" i="1"/>
  <c r="Q377" i="1"/>
  <c r="P377" i="1"/>
  <c r="A377" i="1" s="1"/>
  <c r="N377" i="1"/>
  <c r="J377" i="1"/>
  <c r="I377" i="1"/>
  <c r="E377" i="1"/>
  <c r="C377" i="1"/>
  <c r="Q376" i="1"/>
  <c r="P376" i="1"/>
  <c r="A376" i="1" s="1"/>
  <c r="N376" i="1"/>
  <c r="J376" i="1"/>
  <c r="I376" i="1"/>
  <c r="E376" i="1"/>
  <c r="C376" i="1"/>
  <c r="Q375" i="1"/>
  <c r="P375" i="1"/>
  <c r="N375" i="1"/>
  <c r="J375" i="1"/>
  <c r="I375" i="1"/>
  <c r="E375" i="1"/>
  <c r="C375" i="1"/>
  <c r="A375" i="1"/>
  <c r="Q374" i="1"/>
  <c r="P374" i="1"/>
  <c r="A374" i="1" s="1"/>
  <c r="N374" i="1"/>
  <c r="J374" i="1"/>
  <c r="I374" i="1"/>
  <c r="E374" i="1"/>
  <c r="C374" i="1"/>
  <c r="Q373" i="1"/>
  <c r="P373" i="1"/>
  <c r="A373" i="1" s="1"/>
  <c r="N373" i="1"/>
  <c r="J373" i="1"/>
  <c r="I373" i="1"/>
  <c r="E373" i="1"/>
  <c r="C373" i="1"/>
  <c r="Q372" i="1"/>
  <c r="P372" i="1"/>
  <c r="A372" i="1" s="1"/>
  <c r="N372" i="1"/>
  <c r="J372" i="1"/>
  <c r="I372" i="1"/>
  <c r="E372" i="1"/>
  <c r="C372" i="1"/>
  <c r="Q371" i="1"/>
  <c r="P371" i="1"/>
  <c r="N371" i="1"/>
  <c r="J371" i="1"/>
  <c r="I371" i="1"/>
  <c r="E371" i="1"/>
  <c r="C371" i="1"/>
  <c r="A371" i="1"/>
  <c r="Q370" i="1"/>
  <c r="P370" i="1"/>
  <c r="A370" i="1" s="1"/>
  <c r="N370" i="1"/>
  <c r="J370" i="1"/>
  <c r="I370" i="1"/>
  <c r="E370" i="1"/>
  <c r="C370" i="1"/>
  <c r="Q369" i="1"/>
  <c r="P369" i="1"/>
  <c r="A369" i="1" s="1"/>
  <c r="N369" i="1"/>
  <c r="J369" i="1"/>
  <c r="I369" i="1"/>
  <c r="E369" i="1"/>
  <c r="C369" i="1"/>
  <c r="Q368" i="1"/>
  <c r="P368" i="1"/>
  <c r="A368" i="1" s="1"/>
  <c r="N368" i="1"/>
  <c r="J368" i="1"/>
  <c r="I368" i="1"/>
  <c r="E368" i="1"/>
  <c r="C368" i="1"/>
  <c r="Q367" i="1"/>
  <c r="P367" i="1"/>
  <c r="N367" i="1"/>
  <c r="J367" i="1"/>
  <c r="I367" i="1"/>
  <c r="E367" i="1"/>
  <c r="C367" i="1"/>
  <c r="A367" i="1"/>
  <c r="Q366" i="1"/>
  <c r="P366" i="1"/>
  <c r="A366" i="1" s="1"/>
  <c r="N366" i="1"/>
  <c r="J366" i="1"/>
  <c r="I366" i="1"/>
  <c r="E366" i="1"/>
  <c r="C366" i="1"/>
  <c r="Q365" i="1"/>
  <c r="P365" i="1"/>
  <c r="A365" i="1" s="1"/>
  <c r="N365" i="1"/>
  <c r="J365" i="1"/>
  <c r="I365" i="1"/>
  <c r="E365" i="1"/>
  <c r="C365" i="1"/>
  <c r="Q364" i="1"/>
  <c r="P364" i="1"/>
  <c r="A364" i="1" s="1"/>
  <c r="N364" i="1"/>
  <c r="J364" i="1"/>
  <c r="I364" i="1"/>
  <c r="E364" i="1"/>
  <c r="C364" i="1"/>
  <c r="Q363" i="1"/>
  <c r="P363" i="1"/>
  <c r="N363" i="1"/>
  <c r="J363" i="1"/>
  <c r="I363" i="1"/>
  <c r="E363" i="1"/>
  <c r="C363" i="1"/>
  <c r="A363" i="1"/>
  <c r="Q362" i="1"/>
  <c r="P362" i="1"/>
  <c r="A362" i="1" s="1"/>
  <c r="N362" i="1"/>
  <c r="J362" i="1"/>
  <c r="I362" i="1"/>
  <c r="E362" i="1"/>
  <c r="C362" i="1"/>
  <c r="Q361" i="1"/>
  <c r="P361" i="1"/>
  <c r="A361" i="1" s="1"/>
  <c r="N361" i="1"/>
  <c r="J361" i="1"/>
  <c r="I361" i="1"/>
  <c r="E361" i="1"/>
  <c r="C361" i="1"/>
  <c r="Q360" i="1"/>
  <c r="P360" i="1"/>
  <c r="A360" i="1" s="1"/>
  <c r="N360" i="1"/>
  <c r="J360" i="1"/>
  <c r="I360" i="1"/>
  <c r="E360" i="1"/>
  <c r="C360" i="1"/>
  <c r="Q359" i="1"/>
  <c r="P359" i="1"/>
  <c r="N359" i="1"/>
  <c r="J359" i="1"/>
  <c r="I359" i="1"/>
  <c r="E359" i="1"/>
  <c r="C359" i="1"/>
  <c r="A359" i="1"/>
  <c r="Q358" i="1"/>
  <c r="P358" i="1"/>
  <c r="A358" i="1" s="1"/>
  <c r="N358" i="1"/>
  <c r="J358" i="1"/>
  <c r="I358" i="1"/>
  <c r="E358" i="1"/>
  <c r="C358" i="1"/>
  <c r="Q357" i="1"/>
  <c r="P357" i="1"/>
  <c r="A357" i="1" s="1"/>
  <c r="N357" i="1"/>
  <c r="J357" i="1"/>
  <c r="I357" i="1"/>
  <c r="E357" i="1"/>
  <c r="C357" i="1"/>
  <c r="Q356" i="1"/>
  <c r="P356" i="1"/>
  <c r="A356" i="1" s="1"/>
  <c r="N356" i="1"/>
  <c r="J356" i="1"/>
  <c r="I356" i="1"/>
  <c r="E356" i="1"/>
  <c r="C356" i="1"/>
  <c r="Q355" i="1"/>
  <c r="P355" i="1"/>
  <c r="N355" i="1"/>
  <c r="J355" i="1"/>
  <c r="I355" i="1"/>
  <c r="E355" i="1"/>
  <c r="C355" i="1"/>
  <c r="A355" i="1"/>
  <c r="Q354" i="1"/>
  <c r="P354" i="1"/>
  <c r="A354" i="1" s="1"/>
  <c r="N354" i="1"/>
  <c r="J354" i="1"/>
  <c r="I354" i="1"/>
  <c r="E354" i="1"/>
  <c r="C354" i="1"/>
  <c r="Q353" i="1"/>
  <c r="P353" i="1"/>
  <c r="A353" i="1" s="1"/>
  <c r="N353" i="1"/>
  <c r="J353" i="1"/>
  <c r="I353" i="1"/>
  <c r="E353" i="1"/>
  <c r="C353" i="1"/>
  <c r="Q352" i="1"/>
  <c r="P352" i="1"/>
  <c r="A352" i="1" s="1"/>
  <c r="N352" i="1"/>
  <c r="J352" i="1"/>
  <c r="I352" i="1"/>
  <c r="E352" i="1"/>
  <c r="C352" i="1"/>
  <c r="Q351" i="1"/>
  <c r="P351" i="1"/>
  <c r="N351" i="1"/>
  <c r="J351" i="1"/>
  <c r="I351" i="1"/>
  <c r="E351" i="1"/>
  <c r="C351" i="1"/>
  <c r="A351" i="1"/>
  <c r="Q350" i="1"/>
  <c r="P350" i="1"/>
  <c r="A350" i="1" s="1"/>
  <c r="N350" i="1"/>
  <c r="J350" i="1"/>
  <c r="I350" i="1"/>
  <c r="E350" i="1"/>
  <c r="C350" i="1"/>
  <c r="Q349" i="1"/>
  <c r="P349" i="1"/>
  <c r="A349" i="1" s="1"/>
  <c r="N349" i="1"/>
  <c r="J349" i="1"/>
  <c r="I349" i="1"/>
  <c r="E349" i="1"/>
  <c r="C349" i="1"/>
  <c r="Q348" i="1"/>
  <c r="P348" i="1"/>
  <c r="A348" i="1" s="1"/>
  <c r="N348" i="1"/>
  <c r="J348" i="1"/>
  <c r="I348" i="1"/>
  <c r="E348" i="1"/>
  <c r="C348" i="1"/>
  <c r="Q347" i="1"/>
  <c r="P347" i="1"/>
  <c r="N347" i="1"/>
  <c r="J347" i="1"/>
  <c r="I347" i="1"/>
  <c r="E347" i="1"/>
  <c r="C347" i="1"/>
  <c r="A347" i="1"/>
  <c r="Q346" i="1"/>
  <c r="P346" i="1"/>
  <c r="A346" i="1" s="1"/>
  <c r="N346" i="1"/>
  <c r="J346" i="1"/>
  <c r="I346" i="1"/>
  <c r="E346" i="1"/>
  <c r="C346" i="1"/>
  <c r="Q345" i="1"/>
  <c r="P345" i="1"/>
  <c r="A345" i="1" s="1"/>
  <c r="N345" i="1"/>
  <c r="J345" i="1"/>
  <c r="I345" i="1"/>
  <c r="E345" i="1"/>
  <c r="C345" i="1"/>
  <c r="Q344" i="1"/>
  <c r="P344" i="1"/>
  <c r="A344" i="1" s="1"/>
  <c r="N344" i="1"/>
  <c r="J344" i="1"/>
  <c r="I344" i="1"/>
  <c r="E344" i="1"/>
  <c r="C344" i="1"/>
  <c r="Q343" i="1"/>
  <c r="P343" i="1"/>
  <c r="N343" i="1"/>
  <c r="J343" i="1"/>
  <c r="I343" i="1"/>
  <c r="E343" i="1"/>
  <c r="C343" i="1"/>
  <c r="A343" i="1"/>
  <c r="Q342" i="1"/>
  <c r="P342" i="1"/>
  <c r="A342" i="1" s="1"/>
  <c r="N342" i="1"/>
  <c r="J342" i="1"/>
  <c r="I342" i="1"/>
  <c r="E342" i="1"/>
  <c r="C342" i="1"/>
  <c r="Q341" i="1"/>
  <c r="P341" i="1"/>
  <c r="A341" i="1" s="1"/>
  <c r="N341" i="1"/>
  <c r="J341" i="1"/>
  <c r="I341" i="1"/>
  <c r="E341" i="1"/>
  <c r="C341" i="1"/>
  <c r="Q340" i="1"/>
  <c r="P340" i="1"/>
  <c r="A340" i="1" s="1"/>
  <c r="N340" i="1"/>
  <c r="J340" i="1"/>
  <c r="I340" i="1"/>
  <c r="E340" i="1"/>
  <c r="C340" i="1"/>
  <c r="Q339" i="1"/>
  <c r="P339" i="1"/>
  <c r="N339" i="1"/>
  <c r="J339" i="1"/>
  <c r="I339" i="1"/>
  <c r="E339" i="1"/>
  <c r="C339" i="1"/>
  <c r="A339" i="1"/>
  <c r="Q338" i="1"/>
  <c r="P338" i="1"/>
  <c r="A338" i="1" s="1"/>
  <c r="N338" i="1"/>
  <c r="J338" i="1"/>
  <c r="I338" i="1"/>
  <c r="E338" i="1"/>
  <c r="C338" i="1"/>
  <c r="Q337" i="1"/>
  <c r="P337" i="1"/>
  <c r="A337" i="1" s="1"/>
  <c r="N337" i="1"/>
  <c r="J337" i="1"/>
  <c r="I337" i="1"/>
  <c r="E337" i="1"/>
  <c r="C337" i="1"/>
  <c r="Q336" i="1"/>
  <c r="P336" i="1"/>
  <c r="A336" i="1" s="1"/>
  <c r="N336" i="1"/>
  <c r="J336" i="1"/>
  <c r="I336" i="1"/>
  <c r="E336" i="1"/>
  <c r="C336" i="1"/>
  <c r="Q335" i="1"/>
  <c r="P335" i="1"/>
  <c r="N335" i="1"/>
  <c r="J335" i="1"/>
  <c r="I335" i="1"/>
  <c r="E335" i="1"/>
  <c r="C335" i="1"/>
  <c r="A335" i="1"/>
  <c r="Q334" i="1"/>
  <c r="P334" i="1"/>
  <c r="A334" i="1" s="1"/>
  <c r="N334" i="1"/>
  <c r="J334" i="1"/>
  <c r="I334" i="1"/>
  <c r="E334" i="1"/>
  <c r="C334" i="1"/>
  <c r="Q333" i="1"/>
  <c r="P333" i="1"/>
  <c r="A333" i="1" s="1"/>
  <c r="N333" i="1"/>
  <c r="J333" i="1"/>
  <c r="I333" i="1"/>
  <c r="E333" i="1"/>
  <c r="C333" i="1"/>
  <c r="Q332" i="1"/>
  <c r="P332" i="1"/>
  <c r="A332" i="1" s="1"/>
  <c r="N332" i="1"/>
  <c r="J332" i="1"/>
  <c r="I332" i="1"/>
  <c r="E332" i="1"/>
  <c r="C332" i="1"/>
  <c r="Q331" i="1"/>
  <c r="P331" i="1"/>
  <c r="N331" i="1"/>
  <c r="J331" i="1"/>
  <c r="I331" i="1"/>
  <c r="E331" i="1"/>
  <c r="C331" i="1"/>
  <c r="A331" i="1"/>
  <c r="Q330" i="1"/>
  <c r="P330" i="1"/>
  <c r="A330" i="1" s="1"/>
  <c r="N330" i="1"/>
  <c r="J330" i="1"/>
  <c r="I330" i="1"/>
  <c r="E330" i="1"/>
  <c r="C330" i="1"/>
  <c r="Q329" i="1"/>
  <c r="P329" i="1"/>
  <c r="A329" i="1" s="1"/>
  <c r="N329" i="1"/>
  <c r="J329" i="1"/>
  <c r="I329" i="1"/>
  <c r="E329" i="1"/>
  <c r="C329" i="1"/>
  <c r="Q328" i="1"/>
  <c r="P328" i="1"/>
  <c r="N328" i="1"/>
  <c r="J328" i="1"/>
  <c r="I328" i="1"/>
  <c r="E328" i="1"/>
  <c r="C328" i="1"/>
  <c r="A328" i="1"/>
  <c r="Q327" i="1"/>
  <c r="P327" i="1"/>
  <c r="N327" i="1"/>
  <c r="J327" i="1"/>
  <c r="I327" i="1"/>
  <c r="E327" i="1"/>
  <c r="C327" i="1"/>
  <c r="A327" i="1"/>
  <c r="Q326" i="1"/>
  <c r="P326" i="1"/>
  <c r="A326" i="1" s="1"/>
  <c r="N326" i="1"/>
  <c r="J326" i="1"/>
  <c r="I326" i="1"/>
  <c r="E326" i="1"/>
  <c r="C326" i="1"/>
  <c r="Q325" i="1"/>
  <c r="P325" i="1"/>
  <c r="A325" i="1" s="1"/>
  <c r="N325" i="1"/>
  <c r="J325" i="1"/>
  <c r="I325" i="1"/>
  <c r="E325" i="1"/>
  <c r="C325" i="1"/>
  <c r="Q324" i="1"/>
  <c r="P324" i="1"/>
  <c r="A324" i="1" s="1"/>
  <c r="N324" i="1"/>
  <c r="J324" i="1"/>
  <c r="I324" i="1"/>
  <c r="E324" i="1"/>
  <c r="C324" i="1"/>
  <c r="Q323" i="1"/>
  <c r="P323" i="1"/>
  <c r="N323" i="1"/>
  <c r="J323" i="1"/>
  <c r="I323" i="1"/>
  <c r="E323" i="1"/>
  <c r="C323" i="1"/>
  <c r="A323" i="1"/>
  <c r="Q322" i="1"/>
  <c r="P322" i="1"/>
  <c r="A322" i="1" s="1"/>
  <c r="N322" i="1"/>
  <c r="J322" i="1"/>
  <c r="I322" i="1"/>
  <c r="E322" i="1"/>
  <c r="C322" i="1"/>
  <c r="Q321" i="1"/>
  <c r="P321" i="1"/>
  <c r="A321" i="1" s="1"/>
  <c r="N321" i="1"/>
  <c r="J321" i="1"/>
  <c r="I321" i="1"/>
  <c r="E321" i="1"/>
  <c r="C321" i="1"/>
  <c r="Q320" i="1"/>
  <c r="P320" i="1"/>
  <c r="N320" i="1"/>
  <c r="J320" i="1"/>
  <c r="I320" i="1"/>
  <c r="E320" i="1"/>
  <c r="C320" i="1"/>
  <c r="A320" i="1"/>
  <c r="Q319" i="1"/>
  <c r="P319" i="1"/>
  <c r="N319" i="1"/>
  <c r="J319" i="1"/>
  <c r="I319" i="1"/>
  <c r="E319" i="1"/>
  <c r="C319" i="1"/>
  <c r="A319" i="1"/>
  <c r="Q318" i="1"/>
  <c r="P318" i="1"/>
  <c r="A318" i="1" s="1"/>
  <c r="N318" i="1"/>
  <c r="J318" i="1"/>
  <c r="I318" i="1"/>
  <c r="E318" i="1"/>
  <c r="C318" i="1"/>
  <c r="Q317" i="1"/>
  <c r="P317" i="1"/>
  <c r="A317" i="1" s="1"/>
  <c r="N317" i="1"/>
  <c r="J317" i="1"/>
  <c r="I317" i="1"/>
  <c r="E317" i="1"/>
  <c r="C317" i="1"/>
  <c r="Q316" i="1"/>
  <c r="P316" i="1"/>
  <c r="A316" i="1" s="1"/>
  <c r="N316" i="1"/>
  <c r="J316" i="1"/>
  <c r="I316" i="1"/>
  <c r="E316" i="1"/>
  <c r="C316" i="1"/>
  <c r="Q315" i="1"/>
  <c r="P315" i="1"/>
  <c r="N315" i="1"/>
  <c r="J315" i="1"/>
  <c r="I315" i="1"/>
  <c r="E315" i="1"/>
  <c r="C315" i="1"/>
  <c r="A315" i="1"/>
  <c r="Q314" i="1"/>
  <c r="P314" i="1"/>
  <c r="A314" i="1" s="1"/>
  <c r="N314" i="1"/>
  <c r="J314" i="1"/>
  <c r="I314" i="1"/>
  <c r="E314" i="1"/>
  <c r="C314" i="1"/>
  <c r="Q313" i="1"/>
  <c r="P313" i="1"/>
  <c r="A313" i="1" s="1"/>
  <c r="N313" i="1"/>
  <c r="J313" i="1"/>
  <c r="I313" i="1"/>
  <c r="E313" i="1"/>
  <c r="C313" i="1"/>
  <c r="Q312" i="1"/>
  <c r="P312" i="1"/>
  <c r="N312" i="1"/>
  <c r="J312" i="1"/>
  <c r="I312" i="1"/>
  <c r="E312" i="1"/>
  <c r="C312" i="1"/>
  <c r="A312" i="1"/>
  <c r="Q311" i="1"/>
  <c r="P311" i="1"/>
  <c r="N311" i="1"/>
  <c r="J311" i="1"/>
  <c r="I311" i="1"/>
  <c r="E311" i="1"/>
  <c r="C311" i="1"/>
  <c r="A311" i="1"/>
  <c r="Q310" i="1"/>
  <c r="P310" i="1"/>
  <c r="A310" i="1" s="1"/>
  <c r="N310" i="1"/>
  <c r="J310" i="1"/>
  <c r="I310" i="1"/>
  <c r="E310" i="1"/>
  <c r="C310" i="1"/>
  <c r="Q309" i="1"/>
  <c r="P309" i="1"/>
  <c r="A309" i="1" s="1"/>
  <c r="N309" i="1"/>
  <c r="J309" i="1"/>
  <c r="I309" i="1"/>
  <c r="E309" i="1"/>
  <c r="C309" i="1"/>
  <c r="Q308" i="1"/>
  <c r="P308" i="1"/>
  <c r="A308" i="1" s="1"/>
  <c r="N308" i="1"/>
  <c r="J308" i="1"/>
  <c r="I308" i="1"/>
  <c r="E308" i="1"/>
  <c r="C308" i="1"/>
  <c r="Q307" i="1"/>
  <c r="P307" i="1"/>
  <c r="N307" i="1"/>
  <c r="J307" i="1"/>
  <c r="I307" i="1"/>
  <c r="E307" i="1"/>
  <c r="C307" i="1"/>
  <c r="A307" i="1"/>
  <c r="Q306" i="1"/>
  <c r="P306" i="1"/>
  <c r="A306" i="1" s="1"/>
  <c r="N306" i="1"/>
  <c r="J306" i="1"/>
  <c r="I306" i="1"/>
  <c r="E306" i="1"/>
  <c r="C306" i="1"/>
  <c r="Q305" i="1"/>
  <c r="P305" i="1"/>
  <c r="A305" i="1" s="1"/>
  <c r="N305" i="1"/>
  <c r="J305" i="1"/>
  <c r="I305" i="1"/>
  <c r="E305" i="1"/>
  <c r="C305" i="1"/>
  <c r="Q304" i="1"/>
  <c r="P304" i="1"/>
  <c r="N304" i="1"/>
  <c r="J304" i="1"/>
  <c r="I304" i="1"/>
  <c r="E304" i="1"/>
  <c r="C304" i="1"/>
  <c r="A304" i="1"/>
  <c r="Q303" i="1"/>
  <c r="P303" i="1"/>
  <c r="N303" i="1"/>
  <c r="J303" i="1"/>
  <c r="I303" i="1"/>
  <c r="E303" i="1"/>
  <c r="C303" i="1"/>
  <c r="A303" i="1"/>
  <c r="Q302" i="1"/>
  <c r="P302" i="1"/>
  <c r="A302" i="1" s="1"/>
  <c r="N302" i="1"/>
  <c r="J302" i="1"/>
  <c r="I302" i="1"/>
  <c r="E302" i="1"/>
  <c r="C302" i="1"/>
  <c r="Q301" i="1"/>
  <c r="P301" i="1"/>
  <c r="A301" i="1" s="1"/>
  <c r="N301" i="1"/>
  <c r="J301" i="1"/>
  <c r="I301" i="1"/>
  <c r="E301" i="1"/>
  <c r="C301" i="1"/>
  <c r="Q300" i="1"/>
  <c r="P300" i="1"/>
  <c r="A300" i="1" s="1"/>
  <c r="N300" i="1"/>
  <c r="J300" i="1"/>
  <c r="I300" i="1"/>
  <c r="E300" i="1"/>
  <c r="C300" i="1"/>
  <c r="Q299" i="1"/>
  <c r="P299" i="1"/>
  <c r="N299" i="1"/>
  <c r="J299" i="1"/>
  <c r="I299" i="1"/>
  <c r="E299" i="1"/>
  <c r="C299" i="1"/>
  <c r="A299" i="1"/>
  <c r="Q298" i="1"/>
  <c r="P298" i="1"/>
  <c r="A298" i="1" s="1"/>
  <c r="N298" i="1"/>
  <c r="J298" i="1"/>
  <c r="I298" i="1"/>
  <c r="E298" i="1"/>
  <c r="C298" i="1"/>
  <c r="Q297" i="1"/>
  <c r="P297" i="1"/>
  <c r="A297" i="1" s="1"/>
  <c r="N297" i="1"/>
  <c r="J297" i="1"/>
  <c r="I297" i="1"/>
  <c r="E297" i="1"/>
  <c r="C297" i="1"/>
  <c r="Q296" i="1"/>
  <c r="P296" i="1"/>
  <c r="N296" i="1"/>
  <c r="J296" i="1"/>
  <c r="I296" i="1"/>
  <c r="E296" i="1"/>
  <c r="C296" i="1"/>
  <c r="A296" i="1"/>
  <c r="Q295" i="1"/>
  <c r="P295" i="1"/>
  <c r="N295" i="1"/>
  <c r="J295" i="1"/>
  <c r="I295" i="1"/>
  <c r="E295" i="1"/>
  <c r="C295" i="1"/>
  <c r="A295" i="1"/>
  <c r="Q294" i="1"/>
  <c r="P294" i="1"/>
  <c r="A294" i="1" s="1"/>
  <c r="N294" i="1"/>
  <c r="J294" i="1"/>
  <c r="I294" i="1"/>
  <c r="E294" i="1"/>
  <c r="C294" i="1"/>
  <c r="Q293" i="1"/>
  <c r="P293" i="1"/>
  <c r="A293" i="1" s="1"/>
  <c r="N293" i="1"/>
  <c r="J293" i="1"/>
  <c r="I293" i="1"/>
  <c r="E293" i="1"/>
  <c r="C293" i="1"/>
  <c r="Q292" i="1"/>
  <c r="P292" i="1"/>
  <c r="A292" i="1" s="1"/>
  <c r="N292" i="1"/>
  <c r="J292" i="1"/>
  <c r="I292" i="1"/>
  <c r="E292" i="1"/>
  <c r="C292" i="1"/>
  <c r="Q291" i="1"/>
  <c r="P291" i="1"/>
  <c r="N291" i="1"/>
  <c r="J291" i="1"/>
  <c r="I291" i="1"/>
  <c r="E291" i="1"/>
  <c r="C291" i="1"/>
  <c r="A291" i="1"/>
  <c r="Q290" i="1"/>
  <c r="P290" i="1"/>
  <c r="A290" i="1" s="1"/>
  <c r="N290" i="1"/>
  <c r="J290" i="1"/>
  <c r="I290" i="1"/>
  <c r="E290" i="1"/>
  <c r="C290" i="1"/>
  <c r="Q289" i="1"/>
  <c r="P289" i="1"/>
  <c r="A289" i="1" s="1"/>
  <c r="N289" i="1"/>
  <c r="J289" i="1"/>
  <c r="I289" i="1"/>
  <c r="E289" i="1"/>
  <c r="C289" i="1"/>
  <c r="Q288" i="1"/>
  <c r="P288" i="1"/>
  <c r="N288" i="1"/>
  <c r="J288" i="1"/>
  <c r="I288" i="1"/>
  <c r="E288" i="1"/>
  <c r="C288" i="1"/>
  <c r="A288" i="1"/>
  <c r="Q287" i="1"/>
  <c r="P287" i="1"/>
  <c r="N287" i="1"/>
  <c r="J287" i="1"/>
  <c r="I287" i="1"/>
  <c r="E287" i="1"/>
  <c r="C287" i="1"/>
  <c r="A287" i="1"/>
  <c r="Q286" i="1"/>
  <c r="P286" i="1"/>
  <c r="A286" i="1" s="1"/>
  <c r="N286" i="1"/>
  <c r="J286" i="1"/>
  <c r="I286" i="1"/>
  <c r="E286" i="1"/>
  <c r="C286" i="1"/>
  <c r="Q285" i="1"/>
  <c r="P285" i="1"/>
  <c r="A285" i="1" s="1"/>
  <c r="N285" i="1"/>
  <c r="J285" i="1"/>
  <c r="I285" i="1"/>
  <c r="E285" i="1"/>
  <c r="C285" i="1"/>
  <c r="Q284" i="1"/>
  <c r="P284" i="1"/>
  <c r="A284" i="1" s="1"/>
  <c r="N284" i="1"/>
  <c r="J284" i="1"/>
  <c r="I284" i="1"/>
  <c r="E284" i="1"/>
  <c r="C284" i="1"/>
  <c r="Q283" i="1"/>
  <c r="P283" i="1"/>
  <c r="N283" i="1"/>
  <c r="J283" i="1"/>
  <c r="I283" i="1"/>
  <c r="E283" i="1"/>
  <c r="C283" i="1"/>
  <c r="A283" i="1"/>
  <c r="Q282" i="1"/>
  <c r="P282" i="1"/>
  <c r="A282" i="1" s="1"/>
  <c r="N282" i="1"/>
  <c r="J282" i="1"/>
  <c r="I282" i="1"/>
  <c r="E282" i="1"/>
  <c r="C282" i="1"/>
  <c r="Q281" i="1"/>
  <c r="P281" i="1"/>
  <c r="A281" i="1" s="1"/>
  <c r="N281" i="1"/>
  <c r="J281" i="1"/>
  <c r="I281" i="1"/>
  <c r="E281" i="1"/>
  <c r="C281" i="1"/>
  <c r="Q280" i="1"/>
  <c r="P280" i="1"/>
  <c r="N280" i="1"/>
  <c r="J280" i="1"/>
  <c r="I280" i="1"/>
  <c r="E280" i="1"/>
  <c r="C280" i="1"/>
  <c r="A280" i="1"/>
  <c r="Q279" i="1"/>
  <c r="P279" i="1"/>
  <c r="N279" i="1"/>
  <c r="J279" i="1"/>
  <c r="I279" i="1"/>
  <c r="E279" i="1"/>
  <c r="C279" i="1"/>
  <c r="A279" i="1"/>
  <c r="Q278" i="1"/>
  <c r="P278" i="1"/>
  <c r="A278" i="1" s="1"/>
  <c r="N278" i="1"/>
  <c r="J278" i="1"/>
  <c r="I278" i="1"/>
  <c r="E278" i="1"/>
  <c r="C278" i="1"/>
  <c r="Q277" i="1"/>
  <c r="P277" i="1"/>
  <c r="A277" i="1" s="1"/>
  <c r="N277" i="1"/>
  <c r="J277" i="1"/>
  <c r="I277" i="1"/>
  <c r="E277" i="1"/>
  <c r="C277" i="1"/>
  <c r="Q276" i="1"/>
  <c r="P276" i="1"/>
  <c r="A276" i="1" s="1"/>
  <c r="N276" i="1"/>
  <c r="J276" i="1"/>
  <c r="I276" i="1"/>
  <c r="E276" i="1"/>
  <c r="C276" i="1"/>
  <c r="Q275" i="1"/>
  <c r="P275" i="1"/>
  <c r="N275" i="1"/>
  <c r="J275" i="1"/>
  <c r="I275" i="1"/>
  <c r="E275" i="1"/>
  <c r="C275" i="1"/>
  <c r="A275" i="1"/>
  <c r="Q274" i="1"/>
  <c r="P274" i="1"/>
  <c r="A274" i="1" s="1"/>
  <c r="N274" i="1"/>
  <c r="J274" i="1"/>
  <c r="I274" i="1"/>
  <c r="E274" i="1"/>
  <c r="C274" i="1"/>
  <c r="Q273" i="1"/>
  <c r="P273" i="1"/>
  <c r="A273" i="1" s="1"/>
  <c r="N273" i="1"/>
  <c r="J273" i="1"/>
  <c r="I273" i="1"/>
  <c r="E273" i="1"/>
  <c r="C273" i="1"/>
  <c r="Q272" i="1"/>
  <c r="P272" i="1"/>
  <c r="N272" i="1"/>
  <c r="J272" i="1"/>
  <c r="I272" i="1"/>
  <c r="E272" i="1"/>
  <c r="C272" i="1"/>
  <c r="A272" i="1"/>
  <c r="Q271" i="1"/>
  <c r="P271" i="1"/>
  <c r="N271" i="1"/>
  <c r="J271" i="1"/>
  <c r="I271" i="1"/>
  <c r="E271" i="1"/>
  <c r="C271" i="1"/>
  <c r="A271" i="1"/>
  <c r="Q270" i="1"/>
  <c r="P270" i="1"/>
  <c r="A270" i="1" s="1"/>
  <c r="N270" i="1"/>
  <c r="J270" i="1"/>
  <c r="I270" i="1"/>
  <c r="E270" i="1"/>
  <c r="C270" i="1"/>
  <c r="Q269" i="1"/>
  <c r="P269" i="1"/>
  <c r="A269" i="1" s="1"/>
  <c r="N269" i="1"/>
  <c r="J269" i="1"/>
  <c r="I269" i="1"/>
  <c r="E269" i="1"/>
  <c r="C269" i="1"/>
  <c r="Q268" i="1"/>
  <c r="P268" i="1"/>
  <c r="A268" i="1" s="1"/>
  <c r="N268" i="1"/>
  <c r="J268" i="1"/>
  <c r="I268" i="1"/>
  <c r="E268" i="1"/>
  <c r="C268" i="1"/>
  <c r="Q267" i="1"/>
  <c r="P267" i="1"/>
  <c r="N267" i="1"/>
  <c r="J267" i="1"/>
  <c r="I267" i="1"/>
  <c r="E267" i="1"/>
  <c r="C267" i="1"/>
  <c r="A267" i="1"/>
  <c r="Q266" i="1"/>
  <c r="P266" i="1"/>
  <c r="A266" i="1" s="1"/>
  <c r="N266" i="1"/>
  <c r="J266" i="1"/>
  <c r="I266" i="1"/>
  <c r="E266" i="1"/>
  <c r="C266" i="1"/>
  <c r="Q265" i="1"/>
  <c r="P265" i="1"/>
  <c r="A265" i="1" s="1"/>
  <c r="N265" i="1"/>
  <c r="J265" i="1"/>
  <c r="I265" i="1"/>
  <c r="E265" i="1"/>
  <c r="C265" i="1"/>
  <c r="Q264" i="1"/>
  <c r="P264" i="1"/>
  <c r="N264" i="1"/>
  <c r="J264" i="1"/>
  <c r="I264" i="1"/>
  <c r="E264" i="1"/>
  <c r="C264" i="1"/>
  <c r="A264" i="1"/>
  <c r="Q263" i="1"/>
  <c r="P263" i="1"/>
  <c r="N263" i="1"/>
  <c r="J263" i="1"/>
  <c r="I263" i="1"/>
  <c r="E263" i="1"/>
  <c r="C263" i="1"/>
  <c r="A263" i="1"/>
  <c r="Q262" i="1"/>
  <c r="P262" i="1"/>
  <c r="A262" i="1" s="1"/>
  <c r="N262" i="1"/>
  <c r="J262" i="1"/>
  <c r="I262" i="1"/>
  <c r="E262" i="1"/>
  <c r="C262" i="1"/>
  <c r="Q261" i="1"/>
  <c r="P261" i="1"/>
  <c r="A261" i="1" s="1"/>
  <c r="N261" i="1"/>
  <c r="J261" i="1"/>
  <c r="I261" i="1"/>
  <c r="E261" i="1"/>
  <c r="C261" i="1"/>
  <c r="Q260" i="1"/>
  <c r="P260" i="1"/>
  <c r="A260" i="1" s="1"/>
  <c r="N260" i="1"/>
  <c r="J260" i="1"/>
  <c r="I260" i="1"/>
  <c r="E260" i="1"/>
  <c r="C260" i="1"/>
  <c r="Q259" i="1"/>
  <c r="P259" i="1"/>
  <c r="N259" i="1"/>
  <c r="J259" i="1"/>
  <c r="I259" i="1"/>
  <c r="E259" i="1"/>
  <c r="C259" i="1"/>
  <c r="A259" i="1"/>
  <c r="Q258" i="1"/>
  <c r="P258" i="1"/>
  <c r="A258" i="1" s="1"/>
  <c r="N258" i="1"/>
  <c r="J258" i="1"/>
  <c r="I258" i="1"/>
  <c r="E258" i="1"/>
  <c r="C258" i="1"/>
  <c r="Q257" i="1"/>
  <c r="P257" i="1"/>
  <c r="A257" i="1" s="1"/>
  <c r="N257" i="1"/>
  <c r="J257" i="1"/>
  <c r="I257" i="1"/>
  <c r="E257" i="1"/>
  <c r="C257" i="1"/>
  <c r="Q256" i="1"/>
  <c r="P256" i="1"/>
  <c r="N256" i="1"/>
  <c r="J256" i="1"/>
  <c r="I256" i="1"/>
  <c r="E256" i="1"/>
  <c r="C256" i="1"/>
  <c r="A256" i="1"/>
  <c r="Q255" i="1"/>
  <c r="P255" i="1"/>
  <c r="N255" i="1"/>
  <c r="J255" i="1"/>
  <c r="I255" i="1"/>
  <c r="E255" i="1"/>
  <c r="C255" i="1"/>
  <c r="A255" i="1"/>
  <c r="Q254" i="1"/>
  <c r="P254" i="1"/>
  <c r="A254" i="1" s="1"/>
  <c r="N254" i="1"/>
  <c r="J254" i="1"/>
  <c r="I254" i="1"/>
  <c r="E254" i="1"/>
  <c r="C254" i="1"/>
  <c r="Q253" i="1"/>
  <c r="P253" i="1"/>
  <c r="A253" i="1" s="1"/>
  <c r="N253" i="1"/>
  <c r="J253" i="1"/>
  <c r="I253" i="1"/>
  <c r="E253" i="1"/>
  <c r="C253" i="1"/>
  <c r="Q252" i="1"/>
  <c r="P252" i="1"/>
  <c r="A252" i="1" s="1"/>
  <c r="N252" i="1"/>
  <c r="J252" i="1"/>
  <c r="I252" i="1"/>
  <c r="E252" i="1"/>
  <c r="C252" i="1"/>
  <c r="Q251" i="1"/>
  <c r="P251" i="1"/>
  <c r="N251" i="1"/>
  <c r="J251" i="1"/>
  <c r="I251" i="1"/>
  <c r="E251" i="1"/>
  <c r="C251" i="1"/>
  <c r="A251" i="1"/>
  <c r="Q250" i="1"/>
  <c r="P250" i="1"/>
  <c r="A250" i="1" s="1"/>
  <c r="N250" i="1"/>
  <c r="J250" i="1"/>
  <c r="I250" i="1"/>
  <c r="E250" i="1"/>
  <c r="C250" i="1"/>
  <c r="Q249" i="1"/>
  <c r="P249" i="1"/>
  <c r="A249" i="1" s="1"/>
  <c r="N249" i="1"/>
  <c r="J249" i="1"/>
  <c r="I249" i="1"/>
  <c r="E249" i="1"/>
  <c r="C249" i="1"/>
  <c r="Q248" i="1"/>
  <c r="P248" i="1"/>
  <c r="N248" i="1"/>
  <c r="J248" i="1"/>
  <c r="I248" i="1"/>
  <c r="E248" i="1"/>
  <c r="C248" i="1"/>
  <c r="A248" i="1"/>
  <c r="Q247" i="1"/>
  <c r="P247" i="1"/>
  <c r="N247" i="1"/>
  <c r="J247" i="1"/>
  <c r="I247" i="1"/>
  <c r="E247" i="1"/>
  <c r="C247" i="1"/>
  <c r="A247" i="1"/>
  <c r="Q246" i="1"/>
  <c r="P246" i="1"/>
  <c r="A246" i="1" s="1"/>
  <c r="N246" i="1"/>
  <c r="J246" i="1"/>
  <c r="I246" i="1"/>
  <c r="E246" i="1"/>
  <c r="C246" i="1"/>
  <c r="Q245" i="1"/>
  <c r="P245" i="1"/>
  <c r="A245" i="1" s="1"/>
  <c r="N245" i="1"/>
  <c r="J245" i="1"/>
  <c r="I245" i="1"/>
  <c r="E245" i="1"/>
  <c r="C245" i="1"/>
  <c r="Q244" i="1"/>
  <c r="P244" i="1"/>
  <c r="A244" i="1" s="1"/>
  <c r="N244" i="1"/>
  <c r="J244" i="1"/>
  <c r="I244" i="1"/>
  <c r="E244" i="1"/>
  <c r="C244" i="1"/>
  <c r="Q243" i="1"/>
  <c r="P243" i="1"/>
  <c r="N243" i="1"/>
  <c r="J243" i="1"/>
  <c r="I243" i="1"/>
  <c r="E243" i="1"/>
  <c r="C243" i="1"/>
  <c r="A243" i="1"/>
  <c r="Q242" i="1"/>
  <c r="P242" i="1"/>
  <c r="A242" i="1" s="1"/>
  <c r="N242" i="1"/>
  <c r="J242" i="1"/>
  <c r="I242" i="1"/>
  <c r="E242" i="1"/>
  <c r="C242" i="1"/>
  <c r="Q241" i="1"/>
  <c r="P241" i="1"/>
  <c r="A241" i="1" s="1"/>
  <c r="N241" i="1"/>
  <c r="J241" i="1"/>
  <c r="I241" i="1"/>
  <c r="E241" i="1"/>
  <c r="C241" i="1"/>
  <c r="Q240" i="1"/>
  <c r="P240" i="1"/>
  <c r="N240" i="1"/>
  <c r="J240" i="1"/>
  <c r="I240" i="1"/>
  <c r="E240" i="1"/>
  <c r="C240" i="1"/>
  <c r="A240" i="1"/>
  <c r="Q239" i="1"/>
  <c r="P239" i="1"/>
  <c r="N239" i="1"/>
  <c r="J239" i="1"/>
  <c r="I239" i="1"/>
  <c r="E239" i="1"/>
  <c r="C239" i="1"/>
  <c r="A239" i="1"/>
  <c r="Q238" i="1"/>
  <c r="P238" i="1"/>
  <c r="A238" i="1" s="1"/>
  <c r="N238" i="1"/>
  <c r="J238" i="1"/>
  <c r="I238" i="1"/>
  <c r="E238" i="1"/>
  <c r="C238" i="1"/>
  <c r="Q237" i="1"/>
  <c r="P237" i="1"/>
  <c r="A237" i="1" s="1"/>
  <c r="N237" i="1"/>
  <c r="J237" i="1"/>
  <c r="I237" i="1"/>
  <c r="E237" i="1"/>
  <c r="C237" i="1"/>
  <c r="Q236" i="1"/>
  <c r="P236" i="1"/>
  <c r="A236" i="1" s="1"/>
  <c r="N236" i="1"/>
  <c r="J236" i="1"/>
  <c r="I236" i="1"/>
  <c r="E236" i="1"/>
  <c r="C236" i="1"/>
  <c r="Q235" i="1"/>
  <c r="P235" i="1"/>
  <c r="N235" i="1"/>
  <c r="J235" i="1"/>
  <c r="I235" i="1"/>
  <c r="E235" i="1"/>
  <c r="C235" i="1"/>
  <c r="A235" i="1"/>
  <c r="Q234" i="1"/>
  <c r="P234" i="1"/>
  <c r="A234" i="1" s="1"/>
  <c r="N234" i="1"/>
  <c r="J234" i="1"/>
  <c r="I234" i="1"/>
  <c r="E234" i="1"/>
  <c r="C234" i="1"/>
  <c r="Q233" i="1"/>
  <c r="P233" i="1"/>
  <c r="A233" i="1" s="1"/>
  <c r="N233" i="1"/>
  <c r="J233" i="1"/>
  <c r="I233" i="1"/>
  <c r="E233" i="1"/>
  <c r="C233" i="1"/>
  <c r="Q232" i="1"/>
  <c r="P232" i="1"/>
  <c r="N232" i="1"/>
  <c r="J232" i="1"/>
  <c r="I232" i="1"/>
  <c r="E232" i="1"/>
  <c r="C232" i="1"/>
  <c r="A232" i="1"/>
  <c r="Q231" i="1"/>
  <c r="P231" i="1"/>
  <c r="N231" i="1"/>
  <c r="J231" i="1"/>
  <c r="I231" i="1"/>
  <c r="E231" i="1"/>
  <c r="C231" i="1"/>
  <c r="A231" i="1"/>
  <c r="Q230" i="1"/>
  <c r="P230" i="1"/>
  <c r="A230" i="1" s="1"/>
  <c r="N230" i="1"/>
  <c r="J230" i="1"/>
  <c r="I230" i="1"/>
  <c r="E230" i="1"/>
  <c r="C230" i="1"/>
  <c r="Q229" i="1"/>
  <c r="P229" i="1"/>
  <c r="A229" i="1" s="1"/>
  <c r="N229" i="1"/>
  <c r="J229" i="1"/>
  <c r="I229" i="1"/>
  <c r="E229" i="1"/>
  <c r="C229" i="1"/>
  <c r="Q228" i="1"/>
  <c r="P228" i="1"/>
  <c r="A228" i="1" s="1"/>
  <c r="N228" i="1"/>
  <c r="J228" i="1"/>
  <c r="I228" i="1"/>
  <c r="E228" i="1"/>
  <c r="C228" i="1"/>
  <c r="Q227" i="1"/>
  <c r="P227" i="1"/>
  <c r="N227" i="1"/>
  <c r="J227" i="1"/>
  <c r="I227" i="1"/>
  <c r="E227" i="1"/>
  <c r="C227" i="1"/>
  <c r="A227" i="1"/>
  <c r="Q226" i="1"/>
  <c r="P226" i="1"/>
  <c r="A226" i="1" s="1"/>
  <c r="N226" i="1"/>
  <c r="J226" i="1"/>
  <c r="I226" i="1"/>
  <c r="E226" i="1"/>
  <c r="C226" i="1"/>
  <c r="Q225" i="1"/>
  <c r="P225" i="1"/>
  <c r="A225" i="1" s="1"/>
  <c r="N225" i="1"/>
  <c r="J225" i="1"/>
  <c r="I225" i="1"/>
  <c r="E225" i="1"/>
  <c r="C225" i="1"/>
  <c r="Q224" i="1"/>
  <c r="P224" i="1"/>
  <c r="N224" i="1"/>
  <c r="J224" i="1"/>
  <c r="I224" i="1"/>
  <c r="E224" i="1"/>
  <c r="C224" i="1"/>
  <c r="A224" i="1"/>
  <c r="Q223" i="1"/>
  <c r="P223" i="1"/>
  <c r="N223" i="1"/>
  <c r="J223" i="1"/>
  <c r="I223" i="1"/>
  <c r="E223" i="1"/>
  <c r="C223" i="1"/>
  <c r="A223" i="1"/>
  <c r="Q222" i="1"/>
  <c r="P222" i="1"/>
  <c r="A222" i="1" s="1"/>
  <c r="N222" i="1"/>
  <c r="J222" i="1"/>
  <c r="I222" i="1"/>
  <c r="E222" i="1"/>
  <c r="C222" i="1"/>
  <c r="Q221" i="1"/>
  <c r="P221" i="1"/>
  <c r="A221" i="1" s="1"/>
  <c r="N221" i="1"/>
  <c r="J221" i="1"/>
  <c r="I221" i="1"/>
  <c r="E221" i="1"/>
  <c r="C221" i="1"/>
  <c r="Q220" i="1"/>
  <c r="P220" i="1"/>
  <c r="A220" i="1" s="1"/>
  <c r="N220" i="1"/>
  <c r="J220" i="1"/>
  <c r="I220" i="1"/>
  <c r="E220" i="1"/>
  <c r="C220" i="1"/>
  <c r="Q219" i="1"/>
  <c r="P219" i="1"/>
  <c r="N219" i="1"/>
  <c r="J219" i="1"/>
  <c r="I219" i="1"/>
  <c r="E219" i="1"/>
  <c r="C219" i="1"/>
  <c r="A219" i="1"/>
  <c r="Q218" i="1"/>
  <c r="P218" i="1"/>
  <c r="A218" i="1" s="1"/>
  <c r="N218" i="1"/>
  <c r="J218" i="1"/>
  <c r="I218" i="1"/>
  <c r="E218" i="1"/>
  <c r="C218" i="1"/>
  <c r="Q217" i="1"/>
  <c r="P217" i="1"/>
  <c r="A217" i="1" s="1"/>
  <c r="N217" i="1"/>
  <c r="J217" i="1"/>
  <c r="I217" i="1"/>
  <c r="E217" i="1"/>
  <c r="C217" i="1"/>
  <c r="Q216" i="1"/>
  <c r="P216" i="1"/>
  <c r="N216" i="1"/>
  <c r="J216" i="1"/>
  <c r="I216" i="1"/>
  <c r="E216" i="1"/>
  <c r="C216" i="1"/>
  <c r="A216" i="1"/>
  <c r="Q215" i="1"/>
  <c r="P215" i="1"/>
  <c r="N215" i="1"/>
  <c r="J215" i="1"/>
  <c r="I215" i="1"/>
  <c r="E215" i="1"/>
  <c r="C215" i="1"/>
  <c r="A215" i="1"/>
  <c r="Q214" i="1"/>
  <c r="P214" i="1"/>
  <c r="A214" i="1" s="1"/>
  <c r="N214" i="1"/>
  <c r="J214" i="1"/>
  <c r="I214" i="1"/>
  <c r="E214" i="1"/>
  <c r="C214" i="1"/>
  <c r="Q213" i="1"/>
  <c r="P213" i="1"/>
  <c r="A213" i="1" s="1"/>
  <c r="N213" i="1"/>
  <c r="J213" i="1"/>
  <c r="I213" i="1"/>
  <c r="E213" i="1"/>
  <c r="C213" i="1"/>
  <c r="Q212" i="1"/>
  <c r="P212" i="1"/>
  <c r="A212" i="1" s="1"/>
  <c r="N212" i="1"/>
  <c r="J212" i="1"/>
  <c r="I212" i="1"/>
  <c r="E212" i="1"/>
  <c r="C212" i="1"/>
  <c r="Q211" i="1"/>
  <c r="P211" i="1"/>
  <c r="N211" i="1"/>
  <c r="J211" i="1"/>
  <c r="I211" i="1"/>
  <c r="E211" i="1"/>
  <c r="C211" i="1"/>
  <c r="A211" i="1"/>
  <c r="Q210" i="1"/>
  <c r="P210" i="1"/>
  <c r="A210" i="1" s="1"/>
  <c r="N210" i="1"/>
  <c r="J210" i="1"/>
  <c r="I210" i="1"/>
  <c r="E210" i="1"/>
  <c r="C210" i="1"/>
  <c r="Q209" i="1"/>
  <c r="P209" i="1"/>
  <c r="A209" i="1" s="1"/>
  <c r="N209" i="1"/>
  <c r="J209" i="1"/>
  <c r="I209" i="1"/>
  <c r="E209" i="1"/>
  <c r="C209" i="1"/>
  <c r="Q208" i="1"/>
  <c r="P208" i="1"/>
  <c r="N208" i="1"/>
  <c r="J208" i="1"/>
  <c r="I208" i="1"/>
  <c r="E208" i="1"/>
  <c r="C208" i="1"/>
  <c r="A208" i="1"/>
  <c r="Q207" i="1"/>
  <c r="P207" i="1"/>
  <c r="N207" i="1"/>
  <c r="J207" i="1"/>
  <c r="I207" i="1"/>
  <c r="E207" i="1"/>
  <c r="C207" i="1"/>
  <c r="A207" i="1"/>
  <c r="Q206" i="1"/>
  <c r="P206" i="1"/>
  <c r="A206" i="1" s="1"/>
  <c r="N206" i="1"/>
  <c r="J206" i="1"/>
  <c r="I206" i="1"/>
  <c r="E206" i="1"/>
  <c r="C206" i="1"/>
  <c r="Q205" i="1"/>
  <c r="P205" i="1"/>
  <c r="A205" i="1" s="1"/>
  <c r="N205" i="1"/>
  <c r="J205" i="1"/>
  <c r="I205" i="1"/>
  <c r="E205" i="1"/>
  <c r="C205" i="1"/>
  <c r="Q204" i="1"/>
  <c r="P204" i="1"/>
  <c r="A204" i="1" s="1"/>
  <c r="N204" i="1"/>
  <c r="J204" i="1"/>
  <c r="I204" i="1"/>
  <c r="E204" i="1"/>
  <c r="C204" i="1"/>
  <c r="Q203" i="1"/>
  <c r="P203" i="1"/>
  <c r="N203" i="1"/>
  <c r="J203" i="1"/>
  <c r="I203" i="1"/>
  <c r="E203" i="1"/>
  <c r="C203" i="1"/>
  <c r="A203" i="1"/>
  <c r="Q202" i="1"/>
  <c r="P202" i="1"/>
  <c r="A202" i="1" s="1"/>
  <c r="N202" i="1"/>
  <c r="J202" i="1"/>
  <c r="I202" i="1"/>
  <c r="E202" i="1"/>
  <c r="C202" i="1"/>
  <c r="Q201" i="1"/>
  <c r="P201" i="1"/>
  <c r="A201" i="1" s="1"/>
  <c r="N201" i="1"/>
  <c r="J201" i="1"/>
  <c r="I201" i="1"/>
  <c r="E201" i="1"/>
  <c r="C201" i="1"/>
  <c r="Q200" i="1"/>
  <c r="P200" i="1"/>
  <c r="N200" i="1"/>
  <c r="J200" i="1"/>
  <c r="I200" i="1"/>
  <c r="E200" i="1"/>
  <c r="C200" i="1"/>
  <c r="A200" i="1"/>
  <c r="Q199" i="1"/>
  <c r="P199" i="1"/>
  <c r="N199" i="1"/>
  <c r="J199" i="1"/>
  <c r="I199" i="1"/>
  <c r="E199" i="1"/>
  <c r="C199" i="1"/>
  <c r="A199" i="1"/>
  <c r="Q198" i="1"/>
  <c r="P198" i="1"/>
  <c r="A198" i="1" s="1"/>
  <c r="N198" i="1"/>
  <c r="J198" i="1"/>
  <c r="I198" i="1"/>
  <c r="E198" i="1"/>
  <c r="C198" i="1"/>
  <c r="Q197" i="1"/>
  <c r="P197" i="1"/>
  <c r="A197" i="1" s="1"/>
  <c r="N197" i="1"/>
  <c r="J197" i="1"/>
  <c r="I197" i="1"/>
  <c r="E197" i="1"/>
  <c r="C197" i="1"/>
  <c r="Q196" i="1"/>
  <c r="P196" i="1"/>
  <c r="A196" i="1" s="1"/>
  <c r="N196" i="1"/>
  <c r="J196" i="1"/>
  <c r="I196" i="1"/>
  <c r="E196" i="1"/>
  <c r="C196" i="1"/>
  <c r="Q195" i="1"/>
  <c r="P195" i="1"/>
  <c r="N195" i="1"/>
  <c r="J195" i="1"/>
  <c r="I195" i="1"/>
  <c r="E195" i="1"/>
  <c r="C195" i="1"/>
  <c r="A195" i="1"/>
  <c r="Q194" i="1"/>
  <c r="P194" i="1"/>
  <c r="A194" i="1" s="1"/>
  <c r="N194" i="1"/>
  <c r="J194" i="1"/>
  <c r="I194" i="1"/>
  <c r="E194" i="1"/>
  <c r="C194" i="1"/>
  <c r="Q193" i="1"/>
  <c r="P193" i="1"/>
  <c r="A193" i="1" s="1"/>
  <c r="N193" i="1"/>
  <c r="J193" i="1"/>
  <c r="I193" i="1"/>
  <c r="E193" i="1"/>
  <c r="C193" i="1"/>
  <c r="Q192" i="1"/>
  <c r="P192" i="1"/>
  <c r="N192" i="1"/>
  <c r="J192" i="1"/>
  <c r="I192" i="1"/>
  <c r="E192" i="1"/>
  <c r="C192" i="1"/>
  <c r="A192" i="1"/>
  <c r="Q191" i="1"/>
  <c r="P191" i="1"/>
  <c r="N191" i="1"/>
  <c r="J191" i="1"/>
  <c r="I191" i="1"/>
  <c r="E191" i="1"/>
  <c r="C191" i="1"/>
  <c r="A191" i="1"/>
  <c r="Q190" i="1"/>
  <c r="P190" i="1"/>
  <c r="A190" i="1" s="1"/>
  <c r="N190" i="1"/>
  <c r="J190" i="1"/>
  <c r="I190" i="1"/>
  <c r="E190" i="1"/>
  <c r="C190" i="1"/>
  <c r="Q189" i="1"/>
  <c r="P189" i="1"/>
  <c r="A189" i="1" s="1"/>
  <c r="N189" i="1"/>
  <c r="J189" i="1"/>
  <c r="I189" i="1"/>
  <c r="E189" i="1"/>
  <c r="C189" i="1"/>
  <c r="Q188" i="1"/>
  <c r="P188" i="1"/>
  <c r="A188" i="1" s="1"/>
  <c r="N188" i="1"/>
  <c r="J188" i="1"/>
  <c r="I188" i="1"/>
  <c r="E188" i="1"/>
  <c r="C188" i="1"/>
  <c r="Q187" i="1"/>
  <c r="P187" i="1"/>
  <c r="N187" i="1"/>
  <c r="J187" i="1"/>
  <c r="I187" i="1"/>
  <c r="E187" i="1"/>
  <c r="C187" i="1"/>
  <c r="A187" i="1"/>
  <c r="Q186" i="1"/>
  <c r="P186" i="1"/>
  <c r="A186" i="1" s="1"/>
  <c r="N186" i="1"/>
  <c r="J186" i="1"/>
  <c r="I186" i="1"/>
  <c r="E186" i="1"/>
  <c r="C186" i="1"/>
  <c r="Q185" i="1"/>
  <c r="P185" i="1"/>
  <c r="A185" i="1" s="1"/>
  <c r="N185" i="1"/>
  <c r="J185" i="1"/>
  <c r="I185" i="1"/>
  <c r="E185" i="1"/>
  <c r="C185" i="1"/>
  <c r="Q184" i="1"/>
  <c r="P184" i="1"/>
  <c r="N184" i="1"/>
  <c r="J184" i="1"/>
  <c r="I184" i="1"/>
  <c r="E184" i="1"/>
  <c r="C184" i="1"/>
  <c r="A184" i="1"/>
  <c r="Q183" i="1"/>
  <c r="P183" i="1"/>
  <c r="N183" i="1"/>
  <c r="J183" i="1"/>
  <c r="I183" i="1"/>
  <c r="E183" i="1"/>
  <c r="C183" i="1"/>
  <c r="A183" i="1"/>
  <c r="Q182" i="1"/>
  <c r="P182" i="1"/>
  <c r="A182" i="1" s="1"/>
  <c r="N182" i="1"/>
  <c r="J182" i="1"/>
  <c r="I182" i="1"/>
  <c r="E182" i="1"/>
  <c r="C182" i="1"/>
  <c r="Q181" i="1"/>
  <c r="P181" i="1"/>
  <c r="A181" i="1" s="1"/>
  <c r="N181" i="1"/>
  <c r="J181" i="1"/>
  <c r="I181" i="1"/>
  <c r="E181" i="1"/>
  <c r="C181" i="1"/>
  <c r="Q180" i="1"/>
  <c r="P180" i="1"/>
  <c r="A180" i="1" s="1"/>
  <c r="N180" i="1"/>
  <c r="J180" i="1"/>
  <c r="I180" i="1"/>
  <c r="E180" i="1"/>
  <c r="C180" i="1"/>
  <c r="Q179" i="1"/>
  <c r="P179" i="1"/>
  <c r="N179" i="1"/>
  <c r="J179" i="1"/>
  <c r="I179" i="1"/>
  <c r="E179" i="1"/>
  <c r="C179" i="1"/>
  <c r="A179" i="1"/>
  <c r="Q178" i="1"/>
  <c r="P178" i="1"/>
  <c r="A178" i="1" s="1"/>
  <c r="N178" i="1"/>
  <c r="J178" i="1"/>
  <c r="I178" i="1"/>
  <c r="E178" i="1"/>
  <c r="C178" i="1"/>
  <c r="Q177" i="1"/>
  <c r="P177" i="1"/>
  <c r="A177" i="1" s="1"/>
  <c r="N177" i="1"/>
  <c r="J177" i="1"/>
  <c r="I177" i="1"/>
  <c r="E177" i="1"/>
  <c r="C177" i="1"/>
  <c r="Q176" i="1"/>
  <c r="P176" i="1"/>
  <c r="N176" i="1"/>
  <c r="J176" i="1"/>
  <c r="I176" i="1"/>
  <c r="E176" i="1"/>
  <c r="C176" i="1"/>
  <c r="A176" i="1"/>
  <c r="Q175" i="1"/>
  <c r="P175" i="1"/>
  <c r="N175" i="1"/>
  <c r="J175" i="1"/>
  <c r="I175" i="1"/>
  <c r="E175" i="1"/>
  <c r="C175" i="1"/>
  <c r="A175" i="1"/>
  <c r="Q174" i="1"/>
  <c r="P174" i="1"/>
  <c r="A174" i="1" s="1"/>
  <c r="N174" i="1"/>
  <c r="J174" i="1"/>
  <c r="I174" i="1"/>
  <c r="E174" i="1"/>
  <c r="C174" i="1"/>
  <c r="Q173" i="1"/>
  <c r="P173" i="1"/>
  <c r="A173" i="1" s="1"/>
  <c r="N173" i="1"/>
  <c r="J173" i="1"/>
  <c r="I173" i="1"/>
  <c r="E173" i="1"/>
  <c r="C173" i="1"/>
  <c r="Q172" i="1"/>
  <c r="P172" i="1"/>
  <c r="A172" i="1" s="1"/>
  <c r="N172" i="1"/>
  <c r="J172" i="1"/>
  <c r="I172" i="1"/>
  <c r="E172" i="1"/>
  <c r="C172" i="1"/>
  <c r="Q171" i="1"/>
  <c r="P171" i="1"/>
  <c r="N171" i="1"/>
  <c r="J171" i="1"/>
  <c r="I171" i="1"/>
  <c r="E171" i="1"/>
  <c r="C171" i="1"/>
  <c r="A171" i="1"/>
  <c r="Q170" i="1"/>
  <c r="P170" i="1"/>
  <c r="A170" i="1" s="1"/>
  <c r="N170" i="1"/>
  <c r="J170" i="1"/>
  <c r="I170" i="1"/>
  <c r="E170" i="1"/>
  <c r="C170" i="1"/>
  <c r="Q169" i="1"/>
  <c r="P169" i="1"/>
  <c r="A169" i="1" s="1"/>
  <c r="N169" i="1"/>
  <c r="J169" i="1"/>
  <c r="I169" i="1"/>
  <c r="E169" i="1"/>
  <c r="C169" i="1"/>
  <c r="Q168" i="1"/>
  <c r="P168" i="1"/>
  <c r="N168" i="1"/>
  <c r="J168" i="1"/>
  <c r="I168" i="1"/>
  <c r="E168" i="1"/>
  <c r="C168" i="1"/>
  <c r="A168" i="1"/>
  <c r="Q167" i="1"/>
  <c r="P167" i="1"/>
  <c r="N167" i="1"/>
  <c r="J167" i="1"/>
  <c r="I167" i="1"/>
  <c r="E167" i="1"/>
  <c r="C167" i="1"/>
  <c r="A167" i="1"/>
  <c r="Q166" i="1"/>
  <c r="P166" i="1"/>
  <c r="A166" i="1" s="1"/>
  <c r="N166" i="1"/>
  <c r="J166" i="1"/>
  <c r="I166" i="1"/>
  <c r="E166" i="1"/>
  <c r="C166" i="1"/>
  <c r="Q165" i="1"/>
  <c r="P165" i="1"/>
  <c r="A165" i="1" s="1"/>
  <c r="N165" i="1"/>
  <c r="J165" i="1"/>
  <c r="I165" i="1"/>
  <c r="E165" i="1"/>
  <c r="C165" i="1"/>
  <c r="Q164" i="1"/>
  <c r="P164" i="1"/>
  <c r="A164" i="1" s="1"/>
  <c r="N164" i="1"/>
  <c r="J164" i="1"/>
  <c r="I164" i="1"/>
  <c r="E164" i="1"/>
  <c r="C164" i="1"/>
  <c r="Q163" i="1"/>
  <c r="P163" i="1"/>
  <c r="N163" i="1"/>
  <c r="J163" i="1"/>
  <c r="I163" i="1"/>
  <c r="E163" i="1"/>
  <c r="C163" i="1"/>
  <c r="A163" i="1"/>
  <c r="Q162" i="1"/>
  <c r="P162" i="1"/>
  <c r="A162" i="1" s="1"/>
  <c r="N162" i="1"/>
  <c r="J162" i="1"/>
  <c r="I162" i="1"/>
  <c r="E162" i="1"/>
  <c r="C162" i="1"/>
  <c r="Q161" i="1"/>
  <c r="P161" i="1"/>
  <c r="A161" i="1" s="1"/>
  <c r="N161" i="1"/>
  <c r="J161" i="1"/>
  <c r="I161" i="1"/>
  <c r="E161" i="1"/>
  <c r="C161" i="1"/>
  <c r="Q160" i="1"/>
  <c r="P160" i="1"/>
  <c r="N160" i="1"/>
  <c r="J160" i="1"/>
  <c r="I160" i="1"/>
  <c r="E160" i="1"/>
  <c r="C160" i="1"/>
  <c r="A160" i="1"/>
  <c r="Q159" i="1"/>
  <c r="P159" i="1"/>
  <c r="N159" i="1"/>
  <c r="J159" i="1"/>
  <c r="I159" i="1"/>
  <c r="E159" i="1"/>
  <c r="C159" i="1"/>
  <c r="A159" i="1"/>
  <c r="Q158" i="1"/>
  <c r="P158" i="1"/>
  <c r="A158" i="1" s="1"/>
  <c r="N158" i="1"/>
  <c r="J158" i="1"/>
  <c r="I158" i="1"/>
  <c r="E158" i="1"/>
  <c r="C158" i="1"/>
  <c r="Q157" i="1"/>
  <c r="P157" i="1"/>
  <c r="A157" i="1" s="1"/>
  <c r="N157" i="1"/>
  <c r="J157" i="1"/>
  <c r="I157" i="1"/>
  <c r="E157" i="1"/>
  <c r="C157" i="1"/>
  <c r="Q156" i="1"/>
  <c r="P156" i="1"/>
  <c r="A156" i="1" s="1"/>
  <c r="N156" i="1"/>
  <c r="J156" i="1"/>
  <c r="I156" i="1"/>
  <c r="E156" i="1"/>
  <c r="C156" i="1"/>
  <c r="Q155" i="1"/>
  <c r="P155" i="1"/>
  <c r="N155" i="1"/>
  <c r="J155" i="1"/>
  <c r="I155" i="1"/>
  <c r="E155" i="1"/>
  <c r="C155" i="1"/>
  <c r="A155" i="1"/>
  <c r="Q154" i="1"/>
  <c r="P154" i="1"/>
  <c r="A154" i="1" s="1"/>
  <c r="N154" i="1"/>
  <c r="J154" i="1"/>
  <c r="I154" i="1"/>
  <c r="E154" i="1"/>
  <c r="C154" i="1"/>
  <c r="Q153" i="1"/>
  <c r="P153" i="1"/>
  <c r="A153" i="1" s="1"/>
  <c r="N153" i="1"/>
  <c r="J153" i="1"/>
  <c r="I153" i="1"/>
  <c r="E153" i="1"/>
  <c r="C153" i="1"/>
  <c r="Q152" i="1"/>
  <c r="P152" i="1"/>
  <c r="N152" i="1"/>
  <c r="J152" i="1"/>
  <c r="I152" i="1"/>
  <c r="E152" i="1"/>
  <c r="C152" i="1"/>
  <c r="A152" i="1"/>
  <c r="Q151" i="1"/>
  <c r="P151" i="1"/>
  <c r="N151" i="1"/>
  <c r="J151" i="1"/>
  <c r="I151" i="1"/>
  <c r="E151" i="1"/>
  <c r="C151" i="1"/>
  <c r="A151" i="1"/>
  <c r="Q150" i="1"/>
  <c r="P150" i="1"/>
  <c r="A150" i="1" s="1"/>
  <c r="N150" i="1"/>
  <c r="J150" i="1"/>
  <c r="I150" i="1"/>
  <c r="E150" i="1"/>
  <c r="C150" i="1"/>
  <c r="Q149" i="1"/>
  <c r="P149" i="1"/>
  <c r="A149" i="1" s="1"/>
  <c r="N149" i="1"/>
  <c r="J149" i="1"/>
  <c r="I149" i="1"/>
  <c r="E149" i="1"/>
  <c r="C149" i="1"/>
  <c r="Q148" i="1"/>
  <c r="P148" i="1"/>
  <c r="A148" i="1" s="1"/>
  <c r="N148" i="1"/>
  <c r="J148" i="1"/>
  <c r="I148" i="1"/>
  <c r="E148" i="1"/>
  <c r="C148" i="1"/>
  <c r="Q147" i="1"/>
  <c r="P147" i="1"/>
  <c r="N147" i="1"/>
  <c r="J147" i="1"/>
  <c r="I147" i="1"/>
  <c r="E147" i="1"/>
  <c r="C147" i="1"/>
  <c r="A147" i="1"/>
  <c r="Q146" i="1"/>
  <c r="P146" i="1"/>
  <c r="A146" i="1" s="1"/>
  <c r="N146" i="1"/>
  <c r="J146" i="1"/>
  <c r="I146" i="1"/>
  <c r="E146" i="1"/>
  <c r="C146" i="1"/>
  <c r="Q145" i="1"/>
  <c r="P145" i="1"/>
  <c r="A145" i="1" s="1"/>
  <c r="N145" i="1"/>
  <c r="J145" i="1"/>
  <c r="I145" i="1"/>
  <c r="E145" i="1"/>
  <c r="C145" i="1"/>
  <c r="Q144" i="1"/>
  <c r="P144" i="1"/>
  <c r="N144" i="1"/>
  <c r="J144" i="1"/>
  <c r="I144" i="1"/>
  <c r="E144" i="1"/>
  <c r="C144" i="1"/>
  <c r="A144" i="1"/>
  <c r="Q143" i="1"/>
  <c r="P143" i="1"/>
  <c r="N143" i="1"/>
  <c r="J143" i="1"/>
  <c r="I143" i="1"/>
  <c r="E143" i="1"/>
  <c r="C143" i="1"/>
  <c r="A143" i="1"/>
  <c r="Q142" i="1"/>
  <c r="P142" i="1"/>
  <c r="A142" i="1" s="1"/>
  <c r="N142" i="1"/>
  <c r="J142" i="1"/>
  <c r="I142" i="1"/>
  <c r="E142" i="1"/>
  <c r="C142" i="1"/>
  <c r="Q141" i="1"/>
  <c r="P141" i="1"/>
  <c r="A141" i="1" s="1"/>
  <c r="N141" i="1"/>
  <c r="J141" i="1"/>
  <c r="I141" i="1"/>
  <c r="E141" i="1"/>
  <c r="C141" i="1"/>
  <c r="Q140" i="1"/>
  <c r="P140" i="1"/>
  <c r="A140" i="1" s="1"/>
  <c r="N140" i="1"/>
  <c r="J140" i="1"/>
  <c r="I140" i="1"/>
  <c r="E140" i="1"/>
  <c r="C140" i="1"/>
  <c r="Q139" i="1"/>
  <c r="P139" i="1"/>
  <c r="N139" i="1"/>
  <c r="J139" i="1"/>
  <c r="I139" i="1"/>
  <c r="E139" i="1"/>
  <c r="C139" i="1"/>
  <c r="A139" i="1"/>
  <c r="Q138" i="1"/>
  <c r="P138" i="1"/>
  <c r="A138" i="1" s="1"/>
  <c r="N138" i="1"/>
  <c r="J138" i="1"/>
  <c r="I138" i="1"/>
  <c r="E138" i="1"/>
  <c r="C138" i="1"/>
  <c r="Q137" i="1"/>
  <c r="P137" i="1"/>
  <c r="A137" i="1" s="1"/>
  <c r="N137" i="1"/>
  <c r="J137" i="1"/>
  <c r="I137" i="1"/>
  <c r="E137" i="1"/>
  <c r="C137" i="1"/>
  <c r="Q136" i="1"/>
  <c r="P136" i="1"/>
  <c r="N136" i="1"/>
  <c r="J136" i="1"/>
  <c r="I136" i="1"/>
  <c r="E136" i="1"/>
  <c r="C136" i="1"/>
  <c r="A136" i="1"/>
  <c r="Q135" i="1"/>
  <c r="P135" i="1"/>
  <c r="N135" i="1"/>
  <c r="J135" i="1"/>
  <c r="I135" i="1"/>
  <c r="E135" i="1"/>
  <c r="C135" i="1"/>
  <c r="A135" i="1"/>
  <c r="Q134" i="1"/>
  <c r="P134" i="1"/>
  <c r="A134" i="1" s="1"/>
  <c r="N134" i="1"/>
  <c r="J134" i="1"/>
  <c r="I134" i="1"/>
  <c r="E134" i="1"/>
  <c r="C134" i="1"/>
  <c r="Q133" i="1"/>
  <c r="P133" i="1"/>
  <c r="A133" i="1" s="1"/>
  <c r="N133" i="1"/>
  <c r="J133" i="1"/>
  <c r="I133" i="1"/>
  <c r="E133" i="1"/>
  <c r="C133" i="1"/>
  <c r="Q132" i="1"/>
  <c r="P132" i="1"/>
  <c r="A132" i="1" s="1"/>
  <c r="N132" i="1"/>
  <c r="J132" i="1"/>
  <c r="I132" i="1"/>
  <c r="E132" i="1"/>
  <c r="C132" i="1"/>
  <c r="Q131" i="1"/>
  <c r="P131" i="1"/>
  <c r="N131" i="1"/>
  <c r="J131" i="1"/>
  <c r="I131" i="1"/>
  <c r="E131" i="1"/>
  <c r="C131" i="1"/>
  <c r="A131" i="1"/>
  <c r="Q130" i="1"/>
  <c r="P130" i="1"/>
  <c r="A130" i="1" s="1"/>
  <c r="N130" i="1"/>
  <c r="J130" i="1"/>
  <c r="I130" i="1"/>
  <c r="E130" i="1"/>
  <c r="C130" i="1"/>
  <c r="Q129" i="1"/>
  <c r="P129" i="1"/>
  <c r="A129" i="1" s="1"/>
  <c r="N129" i="1"/>
  <c r="J129" i="1"/>
  <c r="I129" i="1"/>
  <c r="E129" i="1"/>
  <c r="C129" i="1"/>
  <c r="Q128" i="1"/>
  <c r="P128" i="1"/>
  <c r="N128" i="1"/>
  <c r="J128" i="1"/>
  <c r="I128" i="1"/>
  <c r="E128" i="1"/>
  <c r="C128" i="1"/>
  <c r="A128" i="1"/>
  <c r="Q127" i="1"/>
  <c r="P127" i="1"/>
  <c r="N127" i="1"/>
  <c r="J127" i="1"/>
  <c r="I127" i="1"/>
  <c r="E127" i="1"/>
  <c r="C127" i="1"/>
  <c r="A127" i="1"/>
  <c r="Q126" i="1"/>
  <c r="P126" i="1"/>
  <c r="A126" i="1" s="1"/>
  <c r="N126" i="1"/>
  <c r="J126" i="1"/>
  <c r="I126" i="1"/>
  <c r="E126" i="1"/>
  <c r="C126" i="1"/>
  <c r="Q125" i="1"/>
  <c r="P125" i="1"/>
  <c r="A125" i="1" s="1"/>
  <c r="N125" i="1"/>
  <c r="J125" i="1"/>
  <c r="I125" i="1"/>
  <c r="E125" i="1"/>
  <c r="C125" i="1"/>
  <c r="Q124" i="1"/>
  <c r="P124" i="1"/>
  <c r="A124" i="1" s="1"/>
  <c r="N124" i="1"/>
  <c r="J124" i="1"/>
  <c r="I124" i="1"/>
  <c r="E124" i="1"/>
  <c r="C124" i="1"/>
  <c r="Q123" i="1"/>
  <c r="P123" i="1"/>
  <c r="N123" i="1"/>
  <c r="J123" i="1"/>
  <c r="I123" i="1"/>
  <c r="E123" i="1"/>
  <c r="C123" i="1"/>
  <c r="A123" i="1"/>
  <c r="Q122" i="1"/>
  <c r="P122" i="1"/>
  <c r="A122" i="1" s="1"/>
  <c r="N122" i="1"/>
  <c r="J122" i="1"/>
  <c r="I122" i="1"/>
  <c r="E122" i="1"/>
  <c r="C122" i="1"/>
  <c r="Q121" i="1"/>
  <c r="P121" i="1"/>
  <c r="A121" i="1" s="1"/>
  <c r="N121" i="1"/>
  <c r="J121" i="1"/>
  <c r="I121" i="1"/>
  <c r="E121" i="1"/>
  <c r="C121" i="1"/>
  <c r="Q120" i="1"/>
  <c r="P120" i="1"/>
  <c r="N120" i="1"/>
  <c r="J120" i="1"/>
  <c r="I120" i="1"/>
  <c r="E120" i="1"/>
  <c r="C120" i="1"/>
  <c r="A120" i="1"/>
  <c r="Q119" i="1"/>
  <c r="P119" i="1"/>
  <c r="N119" i="1"/>
  <c r="J119" i="1"/>
  <c r="I119" i="1"/>
  <c r="E119" i="1"/>
  <c r="C119" i="1"/>
  <c r="A119" i="1"/>
  <c r="Q118" i="1"/>
  <c r="P118" i="1"/>
  <c r="A118" i="1" s="1"/>
  <c r="N118" i="1"/>
  <c r="J118" i="1"/>
  <c r="I118" i="1"/>
  <c r="E118" i="1"/>
  <c r="C118" i="1"/>
  <c r="Q117" i="1"/>
  <c r="P117" i="1"/>
  <c r="A117" i="1" s="1"/>
  <c r="N117" i="1"/>
  <c r="J117" i="1"/>
  <c r="I117" i="1"/>
  <c r="E117" i="1"/>
  <c r="C117" i="1"/>
  <c r="Q116" i="1"/>
  <c r="P116" i="1"/>
  <c r="A116" i="1" s="1"/>
  <c r="N116" i="1"/>
  <c r="J116" i="1"/>
  <c r="I116" i="1"/>
  <c r="E116" i="1"/>
  <c r="C116" i="1"/>
  <c r="Q115" i="1"/>
  <c r="P115" i="1"/>
  <c r="N115" i="1"/>
  <c r="J115" i="1"/>
  <c r="I115" i="1"/>
  <c r="E115" i="1"/>
  <c r="C115" i="1"/>
  <c r="A115" i="1"/>
  <c r="Q114" i="1"/>
  <c r="P114" i="1"/>
  <c r="A114" i="1" s="1"/>
  <c r="N114" i="1"/>
  <c r="J114" i="1"/>
  <c r="I114" i="1"/>
  <c r="E114" i="1"/>
  <c r="C114" i="1"/>
  <c r="Q113" i="1"/>
  <c r="P113" i="1"/>
  <c r="A113" i="1" s="1"/>
  <c r="N113" i="1"/>
  <c r="J113" i="1"/>
  <c r="I113" i="1"/>
  <c r="E113" i="1"/>
  <c r="C113" i="1"/>
  <c r="Q112" i="1"/>
  <c r="P112" i="1"/>
  <c r="N112" i="1"/>
  <c r="J112" i="1"/>
  <c r="I112" i="1"/>
  <c r="E112" i="1"/>
  <c r="C112" i="1"/>
  <c r="A112" i="1"/>
  <c r="Q111" i="1"/>
  <c r="P111" i="1"/>
  <c r="N111" i="1"/>
  <c r="J111" i="1"/>
  <c r="I111" i="1"/>
  <c r="E111" i="1"/>
  <c r="C111" i="1"/>
  <c r="A111" i="1"/>
  <c r="Q110" i="1"/>
  <c r="P110" i="1"/>
  <c r="A110" i="1" s="1"/>
  <c r="N110" i="1"/>
  <c r="J110" i="1"/>
  <c r="I110" i="1"/>
  <c r="E110" i="1"/>
  <c r="C110" i="1"/>
  <c r="Q109" i="1"/>
  <c r="P109" i="1"/>
  <c r="A109" i="1" s="1"/>
  <c r="N109" i="1"/>
  <c r="J109" i="1"/>
  <c r="I109" i="1"/>
  <c r="E109" i="1"/>
  <c r="C109" i="1"/>
  <c r="Q108" i="1"/>
  <c r="P108" i="1"/>
  <c r="A108" i="1" s="1"/>
  <c r="N108" i="1"/>
  <c r="J108" i="1"/>
  <c r="I108" i="1"/>
  <c r="E108" i="1"/>
  <c r="C108" i="1"/>
  <c r="Q107" i="1"/>
  <c r="P107" i="1"/>
  <c r="N107" i="1"/>
  <c r="J107" i="1"/>
  <c r="I107" i="1"/>
  <c r="E107" i="1"/>
  <c r="C107" i="1"/>
  <c r="A107" i="1"/>
  <c r="Q106" i="1"/>
  <c r="P106" i="1"/>
  <c r="A106" i="1" s="1"/>
  <c r="N106" i="1"/>
  <c r="J106" i="1"/>
  <c r="I106" i="1"/>
  <c r="E106" i="1"/>
  <c r="C106" i="1"/>
  <c r="Q105" i="1"/>
  <c r="P105" i="1"/>
  <c r="A105" i="1" s="1"/>
  <c r="N105" i="1"/>
  <c r="J105" i="1"/>
  <c r="I105" i="1"/>
  <c r="E105" i="1"/>
  <c r="C105" i="1"/>
  <c r="Q104" i="1"/>
  <c r="P104" i="1"/>
  <c r="N104" i="1"/>
  <c r="J104" i="1"/>
  <c r="I104" i="1"/>
  <c r="E104" i="1"/>
  <c r="C104" i="1"/>
  <c r="A104" i="1"/>
  <c r="Q103" i="1"/>
  <c r="P103" i="1"/>
  <c r="N103" i="1"/>
  <c r="J103" i="1"/>
  <c r="I103" i="1"/>
  <c r="E103" i="1"/>
  <c r="C103" i="1"/>
  <c r="A103" i="1"/>
  <c r="Q102" i="1"/>
  <c r="P102" i="1"/>
  <c r="A102" i="1" s="1"/>
  <c r="N102" i="1"/>
  <c r="J102" i="1"/>
  <c r="I102" i="1"/>
  <c r="E102" i="1"/>
  <c r="C102" i="1"/>
  <c r="Q101" i="1"/>
  <c r="P101" i="1"/>
  <c r="A101" i="1" s="1"/>
  <c r="N101" i="1"/>
  <c r="J101" i="1"/>
  <c r="I101" i="1"/>
  <c r="E101" i="1"/>
  <c r="C101" i="1"/>
  <c r="Q100" i="1"/>
  <c r="P100" i="1"/>
  <c r="A100" i="1" s="1"/>
  <c r="N100" i="1"/>
  <c r="J100" i="1"/>
  <c r="I100" i="1"/>
  <c r="E100" i="1"/>
  <c r="C100" i="1"/>
  <c r="Q99" i="1"/>
  <c r="P99" i="1"/>
  <c r="N99" i="1"/>
  <c r="J99" i="1"/>
  <c r="I99" i="1"/>
  <c r="E99" i="1"/>
  <c r="C99" i="1"/>
  <c r="A99" i="1"/>
  <c r="Q98" i="1"/>
  <c r="P98" i="1"/>
  <c r="A98" i="1" s="1"/>
  <c r="N98" i="1"/>
  <c r="J98" i="1"/>
  <c r="I98" i="1"/>
  <c r="E98" i="1"/>
  <c r="C98" i="1"/>
  <c r="Q97" i="1"/>
  <c r="P97" i="1"/>
  <c r="A97" i="1" s="1"/>
  <c r="N97" i="1"/>
  <c r="J97" i="1"/>
  <c r="I97" i="1"/>
  <c r="E97" i="1"/>
  <c r="C97" i="1"/>
  <c r="Q96" i="1"/>
  <c r="P96" i="1"/>
  <c r="N96" i="1"/>
  <c r="J96" i="1"/>
  <c r="I96" i="1"/>
  <c r="E96" i="1"/>
  <c r="C96" i="1"/>
  <c r="A96" i="1"/>
  <c r="Q95" i="1"/>
  <c r="P95" i="1"/>
  <c r="N95" i="1"/>
  <c r="J95" i="1"/>
  <c r="I95" i="1"/>
  <c r="E95" i="1"/>
  <c r="C95" i="1"/>
  <c r="A95" i="1"/>
  <c r="Q94" i="1"/>
  <c r="P94" i="1"/>
  <c r="A94" i="1" s="1"/>
  <c r="N94" i="1"/>
  <c r="J94" i="1"/>
  <c r="I94" i="1"/>
  <c r="E94" i="1"/>
  <c r="C94" i="1"/>
  <c r="Q93" i="1"/>
  <c r="P93" i="1"/>
  <c r="A93" i="1" s="1"/>
  <c r="N93" i="1"/>
  <c r="J93" i="1"/>
  <c r="I93" i="1"/>
  <c r="E93" i="1"/>
  <c r="C93" i="1"/>
  <c r="Q92" i="1"/>
  <c r="P92" i="1"/>
  <c r="A92" i="1" s="1"/>
  <c r="N92" i="1"/>
  <c r="J92" i="1"/>
  <c r="I92" i="1"/>
  <c r="E92" i="1"/>
  <c r="C92" i="1"/>
  <c r="Q91" i="1"/>
  <c r="P91" i="1"/>
  <c r="N91" i="1"/>
  <c r="J91" i="1"/>
  <c r="I91" i="1"/>
  <c r="E91" i="1"/>
  <c r="C91" i="1"/>
  <c r="A91" i="1"/>
  <c r="Q90" i="1"/>
  <c r="P90" i="1"/>
  <c r="A90" i="1" s="1"/>
  <c r="N90" i="1"/>
  <c r="J90" i="1"/>
  <c r="I90" i="1"/>
  <c r="E90" i="1"/>
  <c r="C90" i="1"/>
  <c r="Q89" i="1"/>
  <c r="P89" i="1"/>
  <c r="A89" i="1" s="1"/>
  <c r="N89" i="1"/>
  <c r="J89" i="1"/>
  <c r="I89" i="1"/>
  <c r="E89" i="1"/>
  <c r="C89" i="1"/>
  <c r="Q88" i="1"/>
  <c r="P88" i="1"/>
  <c r="N88" i="1"/>
  <c r="J88" i="1"/>
  <c r="I88" i="1"/>
  <c r="E88" i="1"/>
  <c r="C88" i="1"/>
  <c r="A88" i="1"/>
  <c r="Q87" i="1"/>
  <c r="P87" i="1"/>
  <c r="N87" i="1"/>
  <c r="J87" i="1"/>
  <c r="I87" i="1"/>
  <c r="E87" i="1"/>
  <c r="C87" i="1"/>
  <c r="A87" i="1"/>
  <c r="Q86" i="1"/>
  <c r="P86" i="1"/>
  <c r="A86" i="1" s="1"/>
  <c r="N86" i="1"/>
  <c r="J86" i="1"/>
  <c r="I86" i="1"/>
  <c r="E86" i="1"/>
  <c r="C86" i="1"/>
  <c r="Q85" i="1"/>
  <c r="P85" i="1"/>
  <c r="A85" i="1" s="1"/>
  <c r="N85" i="1"/>
  <c r="J85" i="1"/>
  <c r="I85" i="1"/>
  <c r="E85" i="1"/>
  <c r="C85" i="1"/>
  <c r="Q84" i="1"/>
  <c r="P84" i="1"/>
  <c r="A84" i="1" s="1"/>
  <c r="N84" i="1"/>
  <c r="J84" i="1"/>
  <c r="I84" i="1"/>
  <c r="E84" i="1"/>
  <c r="C84" i="1"/>
  <c r="Q83" i="1"/>
  <c r="P83" i="1"/>
  <c r="N83" i="1"/>
  <c r="J83" i="1"/>
  <c r="I83" i="1"/>
  <c r="E83" i="1"/>
  <c r="C83" i="1"/>
  <c r="A83" i="1"/>
  <c r="Q82" i="1"/>
  <c r="P82" i="1"/>
  <c r="A82" i="1" s="1"/>
  <c r="N82" i="1"/>
  <c r="J82" i="1"/>
  <c r="I82" i="1"/>
  <c r="E82" i="1"/>
  <c r="C82" i="1"/>
  <c r="Q81" i="1"/>
  <c r="P81" i="1"/>
  <c r="A81" i="1" s="1"/>
  <c r="N81" i="1"/>
  <c r="J81" i="1"/>
  <c r="I81" i="1"/>
  <c r="E81" i="1"/>
  <c r="C81" i="1"/>
  <c r="Q80" i="1"/>
  <c r="P80" i="1"/>
  <c r="N80" i="1"/>
  <c r="J80" i="1"/>
  <c r="I80" i="1"/>
  <c r="E80" i="1"/>
  <c r="C80" i="1"/>
  <c r="A80" i="1"/>
  <c r="Q79" i="1"/>
  <c r="P79" i="1"/>
  <c r="N79" i="1"/>
  <c r="J79" i="1"/>
  <c r="I79" i="1"/>
  <c r="E79" i="1"/>
  <c r="C79" i="1"/>
  <c r="A79" i="1"/>
  <c r="Q78" i="1"/>
  <c r="P78" i="1"/>
  <c r="A78" i="1" s="1"/>
  <c r="N78" i="1"/>
  <c r="J78" i="1"/>
  <c r="I78" i="1"/>
  <c r="E78" i="1"/>
  <c r="C78" i="1"/>
  <c r="Q77" i="1"/>
  <c r="P77" i="1"/>
  <c r="A77" i="1" s="1"/>
  <c r="N77" i="1"/>
  <c r="J77" i="1"/>
  <c r="I77" i="1"/>
  <c r="E77" i="1"/>
  <c r="C77" i="1"/>
  <c r="Q76" i="1"/>
  <c r="P76" i="1"/>
  <c r="A76" i="1" s="1"/>
  <c r="N76" i="1"/>
  <c r="J76" i="1"/>
  <c r="I76" i="1"/>
  <c r="E76" i="1"/>
  <c r="C76" i="1"/>
  <c r="Q75" i="1"/>
  <c r="P75" i="1"/>
  <c r="N75" i="1"/>
  <c r="J75" i="1"/>
  <c r="I75" i="1"/>
  <c r="E75" i="1"/>
  <c r="C75" i="1"/>
  <c r="A75" i="1"/>
  <c r="Q74" i="1"/>
  <c r="P74" i="1"/>
  <c r="A74" i="1" s="1"/>
  <c r="N74" i="1"/>
  <c r="J74" i="1"/>
  <c r="I74" i="1"/>
  <c r="E74" i="1"/>
  <c r="C74" i="1"/>
  <c r="Q73" i="1"/>
  <c r="P73" i="1"/>
  <c r="A73" i="1" s="1"/>
  <c r="N73" i="1"/>
  <c r="J73" i="1"/>
  <c r="I73" i="1"/>
  <c r="E73" i="1"/>
  <c r="C73" i="1"/>
  <c r="Q72" i="1"/>
  <c r="P72" i="1"/>
  <c r="N72" i="1"/>
  <c r="J72" i="1"/>
  <c r="I72" i="1"/>
  <c r="E72" i="1"/>
  <c r="C72" i="1"/>
  <c r="A72" i="1"/>
  <c r="Q71" i="1"/>
  <c r="P71" i="1"/>
  <c r="N71" i="1"/>
  <c r="J71" i="1"/>
  <c r="I71" i="1"/>
  <c r="E71" i="1"/>
  <c r="C71" i="1"/>
  <c r="A71" i="1"/>
  <c r="Q70" i="1"/>
  <c r="P70" i="1"/>
  <c r="A70" i="1" s="1"/>
  <c r="N70" i="1"/>
  <c r="J70" i="1"/>
  <c r="I70" i="1"/>
  <c r="E70" i="1"/>
  <c r="C70" i="1"/>
  <c r="Q69" i="1"/>
  <c r="P69" i="1"/>
  <c r="A69" i="1" s="1"/>
  <c r="N69" i="1"/>
  <c r="J69" i="1"/>
  <c r="I69" i="1"/>
  <c r="E69" i="1"/>
  <c r="C69" i="1"/>
  <c r="Q68" i="1"/>
  <c r="P68" i="1"/>
  <c r="A68" i="1" s="1"/>
  <c r="N68" i="1"/>
  <c r="J68" i="1"/>
  <c r="I68" i="1"/>
  <c r="E68" i="1"/>
  <c r="C68" i="1"/>
  <c r="Q67" i="1"/>
  <c r="P67" i="1"/>
  <c r="N67" i="1"/>
  <c r="J67" i="1"/>
  <c r="I67" i="1"/>
  <c r="E67" i="1"/>
  <c r="C67" i="1"/>
  <c r="A67" i="1"/>
  <c r="Q66" i="1"/>
  <c r="P66" i="1"/>
  <c r="A66" i="1" s="1"/>
  <c r="N66" i="1"/>
  <c r="J66" i="1"/>
  <c r="I66" i="1"/>
  <c r="E66" i="1"/>
  <c r="C66" i="1"/>
  <c r="Q65" i="1"/>
  <c r="P65" i="1"/>
  <c r="A65" i="1" s="1"/>
  <c r="N65" i="1"/>
  <c r="J65" i="1"/>
  <c r="I65" i="1"/>
  <c r="E65" i="1"/>
  <c r="C65" i="1"/>
  <c r="Q64" i="1"/>
  <c r="P64" i="1"/>
  <c r="N64" i="1"/>
  <c r="J64" i="1"/>
  <c r="I64" i="1"/>
  <c r="E64" i="1"/>
  <c r="C64" i="1"/>
  <c r="A64" i="1"/>
  <c r="Q63" i="1"/>
  <c r="P63" i="1"/>
  <c r="N63" i="1"/>
  <c r="J63" i="1"/>
  <c r="I63" i="1"/>
  <c r="E63" i="1"/>
  <c r="C63" i="1"/>
  <c r="A63" i="1"/>
  <c r="Q62" i="1"/>
  <c r="P62" i="1"/>
  <c r="A62" i="1" s="1"/>
  <c r="N62" i="1"/>
  <c r="J62" i="1"/>
  <c r="I62" i="1"/>
  <c r="E62" i="1"/>
  <c r="C62" i="1"/>
  <c r="Q61" i="1"/>
  <c r="P61" i="1"/>
  <c r="A61" i="1" s="1"/>
  <c r="N61" i="1"/>
  <c r="J61" i="1"/>
  <c r="I61" i="1"/>
  <c r="E61" i="1"/>
  <c r="C61" i="1"/>
  <c r="Q60" i="1"/>
  <c r="P60" i="1"/>
  <c r="A60" i="1" s="1"/>
  <c r="N60" i="1"/>
  <c r="J60" i="1"/>
  <c r="I60" i="1"/>
  <c r="E60" i="1"/>
  <c r="C60" i="1"/>
  <c r="Q59" i="1"/>
  <c r="P59" i="1"/>
  <c r="N59" i="1"/>
  <c r="J59" i="1"/>
  <c r="I59" i="1"/>
  <c r="E59" i="1"/>
  <c r="C59" i="1"/>
  <c r="A59" i="1"/>
  <c r="Q58" i="1"/>
  <c r="P58" i="1"/>
  <c r="A58" i="1" s="1"/>
  <c r="N58" i="1"/>
  <c r="J58" i="1"/>
  <c r="I58" i="1"/>
  <c r="E58" i="1"/>
  <c r="C58" i="1"/>
  <c r="Q57" i="1"/>
  <c r="P57" i="1"/>
  <c r="A57" i="1" s="1"/>
  <c r="N57" i="1"/>
  <c r="J57" i="1"/>
  <c r="I57" i="1"/>
  <c r="E57" i="1"/>
  <c r="C57" i="1"/>
  <c r="Q56" i="1"/>
  <c r="P56" i="1"/>
  <c r="N56" i="1"/>
  <c r="J56" i="1"/>
  <c r="I56" i="1"/>
  <c r="E56" i="1"/>
  <c r="C56" i="1"/>
  <c r="A56" i="1"/>
  <c r="Q55" i="1"/>
  <c r="P55" i="1"/>
  <c r="N55" i="1"/>
  <c r="J55" i="1"/>
  <c r="I55" i="1"/>
  <c r="E55" i="1"/>
  <c r="C55" i="1"/>
  <c r="A55" i="1"/>
  <c r="Q54" i="1"/>
  <c r="P54" i="1"/>
  <c r="A54" i="1" s="1"/>
  <c r="N54" i="1"/>
  <c r="J54" i="1"/>
  <c r="I54" i="1"/>
  <c r="E54" i="1"/>
  <c r="C54" i="1"/>
  <c r="Q53" i="1"/>
  <c r="P53" i="1"/>
  <c r="A53" i="1" s="1"/>
  <c r="N53" i="1"/>
  <c r="J53" i="1"/>
  <c r="I53" i="1"/>
  <c r="E53" i="1"/>
  <c r="C53" i="1"/>
  <c r="Q52" i="1"/>
  <c r="P52" i="1"/>
  <c r="A52" i="1" s="1"/>
  <c r="N52" i="1"/>
  <c r="J52" i="1"/>
  <c r="I52" i="1"/>
  <c r="E52" i="1"/>
  <c r="C52" i="1"/>
  <c r="Q51" i="1"/>
  <c r="P51" i="1"/>
  <c r="N51" i="1"/>
  <c r="J51" i="1"/>
  <c r="I51" i="1"/>
  <c r="E51" i="1"/>
  <c r="C51" i="1"/>
  <c r="A51" i="1"/>
  <c r="Q50" i="1"/>
  <c r="P50" i="1"/>
  <c r="A50" i="1" s="1"/>
  <c r="N50" i="1"/>
  <c r="J50" i="1"/>
  <c r="I50" i="1"/>
  <c r="E50" i="1"/>
  <c r="C50" i="1"/>
  <c r="Q49" i="1"/>
  <c r="P49" i="1"/>
  <c r="A49" i="1" s="1"/>
  <c r="N49" i="1"/>
  <c r="J49" i="1"/>
  <c r="I49" i="1"/>
  <c r="E49" i="1"/>
  <c r="C49" i="1"/>
  <c r="Q48" i="1"/>
  <c r="P48" i="1"/>
  <c r="N48" i="1"/>
  <c r="J48" i="1"/>
  <c r="I48" i="1"/>
  <c r="E48" i="1"/>
  <c r="C48" i="1"/>
  <c r="A48" i="1"/>
  <c r="Q47" i="1"/>
  <c r="P47" i="1"/>
  <c r="N47" i="1"/>
  <c r="J47" i="1"/>
  <c r="I47" i="1"/>
  <c r="E47" i="1"/>
  <c r="C47" i="1"/>
  <c r="A47" i="1"/>
  <c r="Q46" i="1"/>
  <c r="P46" i="1"/>
  <c r="A46" i="1" s="1"/>
  <c r="N46" i="1"/>
  <c r="J46" i="1"/>
  <c r="I46" i="1"/>
  <c r="E46" i="1"/>
  <c r="C46" i="1"/>
  <c r="Q45" i="1"/>
  <c r="P45" i="1"/>
  <c r="A45" i="1" s="1"/>
  <c r="N45" i="1"/>
  <c r="J45" i="1"/>
  <c r="I45" i="1"/>
  <c r="E45" i="1"/>
  <c r="C45" i="1"/>
  <c r="Q44" i="1"/>
  <c r="P44" i="1"/>
  <c r="A44" i="1" s="1"/>
  <c r="N44" i="1"/>
  <c r="J44" i="1"/>
  <c r="I44" i="1"/>
  <c r="E44" i="1"/>
  <c r="C44" i="1"/>
  <c r="Q43" i="1"/>
  <c r="P43" i="1"/>
  <c r="N43" i="1"/>
  <c r="J43" i="1"/>
  <c r="I43" i="1"/>
  <c r="E43" i="1"/>
  <c r="C43" i="1"/>
  <c r="A43" i="1"/>
  <c r="Q42" i="1"/>
  <c r="P42" i="1"/>
  <c r="A42" i="1" s="1"/>
  <c r="N42" i="1"/>
  <c r="J42" i="1"/>
  <c r="I42" i="1"/>
  <c r="E42" i="1"/>
  <c r="C42" i="1"/>
  <c r="Q41" i="1"/>
  <c r="P41" i="1"/>
  <c r="A41" i="1" s="1"/>
  <c r="N41" i="1"/>
  <c r="J41" i="1"/>
  <c r="I41" i="1"/>
  <c r="E41" i="1"/>
  <c r="C41" i="1"/>
  <c r="Q40" i="1"/>
  <c r="P40" i="1"/>
  <c r="N40" i="1"/>
  <c r="J40" i="1"/>
  <c r="I40" i="1"/>
  <c r="E40" i="1"/>
  <c r="C40" i="1"/>
  <c r="A40" i="1"/>
  <c r="Q39" i="1"/>
  <c r="P39" i="1"/>
  <c r="N39" i="1"/>
  <c r="J39" i="1"/>
  <c r="I39" i="1"/>
  <c r="E39" i="1"/>
  <c r="C39" i="1"/>
  <c r="A39" i="1"/>
  <c r="Q38" i="1"/>
  <c r="P38" i="1"/>
  <c r="A38" i="1" s="1"/>
  <c r="N38" i="1"/>
  <c r="J38" i="1"/>
  <c r="I38" i="1"/>
  <c r="E38" i="1"/>
  <c r="C38" i="1"/>
  <c r="Q37" i="1"/>
  <c r="P37" i="1"/>
  <c r="A37" i="1" s="1"/>
  <c r="N37" i="1"/>
  <c r="J37" i="1"/>
  <c r="I37" i="1"/>
  <c r="E37" i="1"/>
  <c r="C37" i="1"/>
  <c r="Q36" i="1"/>
  <c r="P36" i="1"/>
  <c r="A36" i="1" s="1"/>
  <c r="N36" i="1"/>
  <c r="J36" i="1"/>
  <c r="I36" i="1"/>
  <c r="E36" i="1"/>
  <c r="C36" i="1"/>
  <c r="Q35" i="1"/>
  <c r="P35" i="1"/>
  <c r="N35" i="1"/>
  <c r="J35" i="1"/>
  <c r="I35" i="1"/>
  <c r="E35" i="1"/>
  <c r="C35" i="1"/>
  <c r="A35" i="1"/>
  <c r="Q34" i="1"/>
  <c r="P34" i="1"/>
  <c r="A34" i="1" s="1"/>
  <c r="N34" i="1"/>
  <c r="J34" i="1"/>
  <c r="I34" i="1"/>
  <c r="E34" i="1"/>
  <c r="C34" i="1"/>
  <c r="Q33" i="1"/>
  <c r="P33" i="1"/>
  <c r="A33" i="1" s="1"/>
  <c r="N33" i="1"/>
  <c r="J33" i="1"/>
  <c r="I33" i="1"/>
  <c r="E33" i="1"/>
  <c r="C33" i="1"/>
  <c r="Q32" i="1"/>
  <c r="P32" i="1"/>
  <c r="N32" i="1"/>
  <c r="J32" i="1"/>
  <c r="I32" i="1"/>
  <c r="E32" i="1"/>
  <c r="C32" i="1"/>
  <c r="A32" i="1"/>
  <c r="Q31" i="1"/>
  <c r="P31" i="1"/>
  <c r="N31" i="1"/>
  <c r="J31" i="1"/>
  <c r="I31" i="1"/>
  <c r="E31" i="1"/>
  <c r="C31" i="1"/>
  <c r="A31" i="1"/>
  <c r="Q30" i="1"/>
  <c r="P30" i="1"/>
  <c r="A30" i="1" s="1"/>
  <c r="N30" i="1"/>
  <c r="J30" i="1"/>
  <c r="I30" i="1"/>
  <c r="E30" i="1"/>
  <c r="C30" i="1"/>
  <c r="Q29" i="1"/>
  <c r="P29" i="1"/>
  <c r="A29" i="1" s="1"/>
  <c r="N29" i="1"/>
  <c r="J29" i="1"/>
  <c r="I29" i="1"/>
  <c r="E29" i="1"/>
  <c r="C29" i="1"/>
  <c r="Q28" i="1"/>
  <c r="P28" i="1"/>
  <c r="A28" i="1" s="1"/>
  <c r="N28" i="1"/>
  <c r="J28" i="1"/>
  <c r="I28" i="1"/>
  <c r="E28" i="1"/>
  <c r="C28" i="1"/>
  <c r="Q27" i="1"/>
  <c r="P27" i="1"/>
  <c r="N27" i="1"/>
  <c r="J27" i="1"/>
  <c r="I27" i="1"/>
  <c r="E27" i="1"/>
  <c r="C27" i="1"/>
  <c r="A27" i="1"/>
  <c r="Q26" i="1"/>
  <c r="P26" i="1"/>
  <c r="A26" i="1" s="1"/>
  <c r="N26" i="1"/>
  <c r="J26" i="1"/>
  <c r="I26" i="1"/>
  <c r="E26" i="1"/>
  <c r="C26" i="1"/>
  <c r="Q25" i="1"/>
  <c r="P25" i="1"/>
  <c r="A25" i="1" s="1"/>
  <c r="N25" i="1"/>
  <c r="J25" i="1"/>
  <c r="I25" i="1"/>
  <c r="E25" i="1"/>
  <c r="C25" i="1"/>
  <c r="Q24" i="1"/>
  <c r="P24" i="1"/>
  <c r="N24" i="1"/>
  <c r="J24" i="1"/>
  <c r="I24" i="1"/>
  <c r="E24" i="1"/>
  <c r="C24" i="1"/>
  <c r="A24" i="1"/>
  <c r="Q23" i="1"/>
  <c r="P23" i="1"/>
  <c r="N23" i="1"/>
  <c r="J23" i="1"/>
  <c r="I23" i="1"/>
  <c r="E23" i="1"/>
  <c r="C23" i="1"/>
  <c r="A23" i="1"/>
  <c r="Q22" i="1"/>
  <c r="P22" i="1"/>
  <c r="A22" i="1" s="1"/>
  <c r="N22" i="1"/>
  <c r="J22" i="1"/>
  <c r="I22" i="1"/>
  <c r="E22" i="1"/>
  <c r="C22" i="1"/>
  <c r="Q21" i="1"/>
  <c r="P21" i="1"/>
  <c r="A21" i="1" s="1"/>
  <c r="N21" i="1"/>
  <c r="J21" i="1"/>
  <c r="I21" i="1"/>
  <c r="E21" i="1"/>
  <c r="C21" i="1"/>
  <c r="Q20" i="1"/>
  <c r="P20" i="1"/>
  <c r="A20" i="1" s="1"/>
  <c r="N20" i="1"/>
  <c r="J20" i="1"/>
  <c r="I20" i="1"/>
  <c r="E20" i="1"/>
  <c r="C20" i="1"/>
  <c r="Q19" i="1"/>
  <c r="P19" i="1"/>
  <c r="N19" i="1"/>
  <c r="J19" i="1"/>
  <c r="I19" i="1"/>
  <c r="E19" i="1"/>
  <c r="C19" i="1"/>
  <c r="A19" i="1"/>
  <c r="Q18" i="1"/>
  <c r="P18" i="1"/>
  <c r="A18" i="1" s="1"/>
  <c r="N18" i="1"/>
  <c r="J18" i="1"/>
  <c r="I18" i="1"/>
  <c r="E18" i="1"/>
  <c r="C18" i="1"/>
  <c r="Q17" i="1"/>
  <c r="P17" i="1"/>
  <c r="A17" i="1" s="1"/>
  <c r="N17" i="1"/>
  <c r="J17" i="1"/>
  <c r="I17" i="1"/>
  <c r="E17" i="1"/>
  <c r="C17" i="1"/>
  <c r="Q16" i="1"/>
  <c r="P16" i="1"/>
  <c r="N16" i="1"/>
  <c r="J16" i="1"/>
  <c r="I16" i="1"/>
  <c r="E16" i="1"/>
  <c r="C16" i="1"/>
  <c r="A16" i="1"/>
  <c r="Q15" i="1"/>
  <c r="P15" i="1"/>
  <c r="N15" i="1"/>
  <c r="J15" i="1"/>
  <c r="I15" i="1"/>
  <c r="E15" i="1"/>
  <c r="C15" i="1"/>
  <c r="A15" i="1"/>
  <c r="Q14" i="1"/>
  <c r="P14" i="1"/>
  <c r="A14" i="1" s="1"/>
  <c r="N14" i="1"/>
  <c r="J14" i="1"/>
  <c r="I14" i="1"/>
  <c r="E14" i="1"/>
  <c r="C14" i="1"/>
  <c r="Q13" i="1"/>
  <c r="P13" i="1"/>
  <c r="A13" i="1" s="1"/>
  <c r="N13" i="1"/>
  <c r="J13" i="1"/>
  <c r="I13" i="1"/>
  <c r="E13" i="1"/>
  <c r="C13" i="1"/>
  <c r="Q12" i="1"/>
  <c r="P12" i="1"/>
  <c r="A12" i="1" s="1"/>
  <c r="N12" i="1"/>
  <c r="J12" i="1"/>
  <c r="I12" i="1"/>
  <c r="E12" i="1"/>
  <c r="C12" i="1"/>
  <c r="Q11" i="1"/>
  <c r="P11" i="1"/>
  <c r="N11" i="1"/>
  <c r="J11" i="1"/>
  <c r="I11" i="1"/>
  <c r="E11" i="1"/>
  <c r="C11" i="1"/>
  <c r="A11" i="1"/>
  <c r="Q10" i="1"/>
  <c r="P10" i="1"/>
  <c r="A10" i="1" s="1"/>
  <c r="N10" i="1"/>
  <c r="J10" i="1"/>
  <c r="I10" i="1"/>
  <c r="E10" i="1"/>
  <c r="C10" i="1"/>
  <c r="Q9" i="1"/>
  <c r="P9" i="1"/>
  <c r="A9" i="1" s="1"/>
  <c r="N9" i="1"/>
  <c r="J9" i="1"/>
  <c r="I9" i="1"/>
  <c r="E9" i="1"/>
  <c r="C9" i="1"/>
  <c r="Q8" i="1"/>
  <c r="P8" i="1"/>
  <c r="N8" i="1"/>
  <c r="J8" i="1"/>
  <c r="I8" i="1"/>
  <c r="E8" i="1"/>
  <c r="C8" i="1"/>
  <c r="A8" i="1"/>
  <c r="Q7" i="1"/>
  <c r="P7" i="1"/>
  <c r="A7" i="1" s="1"/>
  <c r="N7" i="1"/>
  <c r="J7" i="1"/>
  <c r="I7" i="1"/>
  <c r="E7" i="1"/>
  <c r="C7" i="1"/>
  <c r="Q6" i="1"/>
  <c r="P6" i="1"/>
  <c r="A6" i="1" s="1"/>
  <c r="N6" i="1"/>
  <c r="J6" i="1"/>
  <c r="I6" i="1"/>
  <c r="E6" i="1"/>
  <c r="C6" i="1"/>
  <c r="Q5" i="1"/>
  <c r="P5" i="1"/>
  <c r="N5" i="1"/>
  <c r="J5" i="1"/>
  <c r="I5" i="1"/>
  <c r="A5" i="1"/>
  <c r="Q4" i="1"/>
  <c r="P4" i="1"/>
  <c r="N4" i="1"/>
  <c r="B4" i="1" s="1"/>
  <c r="J4" i="1"/>
  <c r="I4" i="1"/>
  <c r="A4" i="1"/>
  <c r="Q3" i="1"/>
  <c r="P3" i="1"/>
  <c r="D8" i="6" s="1"/>
  <c r="N3" i="1"/>
  <c r="E14" i="6" s="1"/>
  <c r="J3" i="1"/>
  <c r="I3" i="1"/>
  <c r="C3" i="1"/>
  <c r="A1" i="1" l="1"/>
  <c r="B3" i="1"/>
  <c r="A3" i="4" s="1" a="1"/>
  <c r="A3" i="4" s="1"/>
  <c r="A3" i="1"/>
  <c r="A89" i="5" s="1" a="1"/>
  <c r="A89" i="5" s="1"/>
  <c r="H4" i="6"/>
  <c r="K19" i="3"/>
  <c r="K18" i="3"/>
  <c r="K17" i="3"/>
  <c r="K20" i="3"/>
  <c r="K24" i="3"/>
  <c r="K23" i="3"/>
  <c r="K22" i="3"/>
  <c r="K21" i="3"/>
  <c r="C17" i="3"/>
  <c r="A98" i="5" a="1"/>
  <c r="A98" i="5" s="1"/>
  <c r="A94" i="5" a="1"/>
  <c r="A94" i="5" s="1"/>
  <c r="A82" i="5" a="1"/>
  <c r="A82" i="5" s="1"/>
  <c r="A80" i="5" a="1"/>
  <c r="A80" i="5" s="1"/>
  <c r="A76" i="5" a="1"/>
  <c r="A76" i="5" s="1"/>
  <c r="A72" i="5" a="1"/>
  <c r="A72" i="5" s="1"/>
  <c r="A68" i="5" a="1"/>
  <c r="A68" i="5" s="1"/>
  <c r="A64" i="5" a="1"/>
  <c r="A64" i="5" s="1"/>
  <c r="A60" i="5" a="1"/>
  <c r="A60" i="5" s="1"/>
  <c r="A56" i="5" a="1"/>
  <c r="A56" i="5" s="1"/>
  <c r="A73" i="5" a="1"/>
  <c r="A73" i="5" s="1"/>
  <c r="A69" i="5" a="1"/>
  <c r="A69" i="5" s="1"/>
  <c r="A65" i="5" a="1"/>
  <c r="A65" i="5" s="1"/>
  <c r="A61" i="5" a="1"/>
  <c r="A61" i="5" s="1"/>
  <c r="A57" i="5" a="1"/>
  <c r="A57" i="5" s="1"/>
  <c r="A53" i="5" a="1"/>
  <c r="A53" i="5" s="1"/>
  <c r="A49" i="5" a="1"/>
  <c r="A49" i="5" s="1"/>
  <c r="A45" i="5" a="1"/>
  <c r="A45" i="5" s="1"/>
  <c r="A70" i="5" a="1"/>
  <c r="A70" i="5" s="1"/>
  <c r="A66" i="5" a="1"/>
  <c r="A66" i="5" s="1"/>
  <c r="A62" i="5" a="1"/>
  <c r="A62" i="5" s="1"/>
  <c r="A58" i="5" a="1"/>
  <c r="A58" i="5" s="1"/>
  <c r="A54" i="5" a="1"/>
  <c r="A54" i="5" s="1"/>
  <c r="A50" i="5" a="1"/>
  <c r="A50" i="5" s="1"/>
  <c r="A46" i="5" a="1"/>
  <c r="A46" i="5" s="1"/>
  <c r="A74" i="5" a="1"/>
  <c r="A74" i="5" s="1"/>
  <c r="A71" i="5" a="1"/>
  <c r="A71" i="5" s="1"/>
  <c r="A67" i="5" a="1"/>
  <c r="A67" i="5" s="1"/>
  <c r="A63" i="5" a="1"/>
  <c r="A63" i="5" s="1"/>
  <c r="A59" i="5" a="1"/>
  <c r="A59" i="5" s="1"/>
  <c r="A55" i="5" a="1"/>
  <c r="A55" i="5" s="1"/>
  <c r="A51" i="5" a="1"/>
  <c r="A51" i="5" s="1"/>
  <c r="A48" i="5" a="1"/>
  <c r="A48" i="5" s="1"/>
  <c r="A44" i="5" a="1"/>
  <c r="A44" i="5" s="1"/>
  <c r="A41" i="5" a="1"/>
  <c r="A41" i="5" s="1"/>
  <c r="A37" i="5" a="1"/>
  <c r="A37" i="5" s="1"/>
  <c r="A33" i="5" a="1"/>
  <c r="A33" i="5" s="1"/>
  <c r="A29" i="5" a="1"/>
  <c r="A29" i="5" s="1"/>
  <c r="A25" i="5" a="1"/>
  <c r="A25" i="5" s="1"/>
  <c r="A52" i="5" a="1"/>
  <c r="A52" i="5" s="1"/>
  <c r="A47" i="5" a="1"/>
  <c r="A47" i="5" s="1"/>
  <c r="A42" i="5" a="1"/>
  <c r="A42" i="5" s="1"/>
  <c r="A38" i="5" a="1"/>
  <c r="A38" i="5" s="1"/>
  <c r="A34" i="5" a="1"/>
  <c r="A34" i="5" s="1"/>
  <c r="A30" i="5" a="1"/>
  <c r="A30" i="5" s="1"/>
  <c r="A26" i="5" a="1"/>
  <c r="A26" i="5" s="1"/>
  <c r="A43" i="5" a="1"/>
  <c r="A43" i="5" s="1"/>
  <c r="A39" i="5" a="1"/>
  <c r="A39" i="5" s="1"/>
  <c r="A35" i="5" a="1"/>
  <c r="A35" i="5" s="1"/>
  <c r="A31" i="5" a="1"/>
  <c r="A31" i="5" s="1"/>
  <c r="A27" i="5" a="1"/>
  <c r="A27" i="5" s="1"/>
  <c r="A23" i="5" a="1"/>
  <c r="A23" i="5" s="1"/>
  <c r="A19" i="5" a="1"/>
  <c r="A19" i="5" s="1"/>
  <c r="A15" i="5" a="1"/>
  <c r="A15" i="5" s="1"/>
  <c r="A40" i="5" a="1"/>
  <c r="A40" i="5" s="1"/>
  <c r="A36" i="5" a="1"/>
  <c r="A36" i="5" s="1"/>
  <c r="A32" i="5" a="1"/>
  <c r="A32" i="5" s="1"/>
  <c r="A28" i="5" a="1"/>
  <c r="A28" i="5" s="1"/>
  <c r="A24" i="5" a="1"/>
  <c r="A24" i="5" s="1"/>
  <c r="A20" i="5" a="1"/>
  <c r="A20" i="5" s="1"/>
  <c r="A14" i="5" a="1"/>
  <c r="A14" i="5" s="1"/>
  <c r="A13" i="5" a="1"/>
  <c r="A13" i="5" s="1"/>
  <c r="A12" i="5" a="1"/>
  <c r="A12" i="5" s="1"/>
  <c r="A8" i="5" a="1"/>
  <c r="A8" i="5" s="1"/>
  <c r="A4" i="5" a="1"/>
  <c r="A4" i="5" s="1"/>
  <c r="A22" i="5" a="1"/>
  <c r="A22" i="5" s="1"/>
  <c r="A21" i="5" a="1"/>
  <c r="A21" i="5" s="1"/>
  <c r="A10" i="5" a="1"/>
  <c r="A10" i="5" s="1"/>
  <c r="A6" i="5" a="1"/>
  <c r="A6" i="5" s="1"/>
  <c r="A18" i="5" a="1"/>
  <c r="A18" i="5" s="1"/>
  <c r="A17" i="5" a="1"/>
  <c r="A17" i="5" s="1"/>
  <c r="A16" i="5" a="1"/>
  <c r="A16" i="5" s="1"/>
  <c r="A11" i="5" a="1"/>
  <c r="A11" i="5" s="1"/>
  <c r="A7" i="5" a="1"/>
  <c r="A7" i="5" s="1"/>
  <c r="A9" i="5" a="1"/>
  <c r="A9" i="5" s="1"/>
  <c r="A5" i="5" a="1"/>
  <c r="A5" i="5" s="1"/>
  <c r="D11" i="6"/>
  <c r="B13" i="3"/>
  <c r="A72" i="4" a="1"/>
  <c r="A72" i="4" s="1"/>
  <c r="A68" i="4" a="1"/>
  <c r="A68" i="4" s="1"/>
  <c r="A64" i="4" a="1"/>
  <c r="A64" i="4" s="1"/>
  <c r="A74" i="4" a="1"/>
  <c r="A74" i="4" s="1"/>
  <c r="A70" i="4" a="1"/>
  <c r="A70" i="4" s="1"/>
  <c r="A66" i="4" a="1"/>
  <c r="A66" i="4" s="1"/>
  <c r="A62" i="4" a="1"/>
  <c r="A62" i="4" s="1"/>
  <c r="A58" i="4" a="1"/>
  <c r="A58" i="4" s="1"/>
  <c r="A54" i="4" a="1"/>
  <c r="A54" i="4" s="1"/>
  <c r="A50" i="4" a="1"/>
  <c r="A50" i="4" s="1"/>
  <c r="A75" i="4" a="1"/>
  <c r="A75" i="4" s="1"/>
  <c r="A71" i="4" a="1"/>
  <c r="A71" i="4" s="1"/>
  <c r="A67" i="4" a="1"/>
  <c r="A67" i="4" s="1"/>
  <c r="A63" i="4" a="1"/>
  <c r="A63" i="4" s="1"/>
  <c r="A59" i="4" a="1"/>
  <c r="A59" i="4" s="1"/>
  <c r="A73" i="4" a="1"/>
  <c r="A73" i="4" s="1"/>
  <c r="A60" i="4" a="1"/>
  <c r="A60" i="4" s="1"/>
  <c r="A53" i="4" a="1"/>
  <c r="A53" i="4" s="1"/>
  <c r="A51" i="4" a="1"/>
  <c r="A51" i="4" s="1"/>
  <c r="A46" i="4" a="1"/>
  <c r="A46" i="4" s="1"/>
  <c r="A65" i="4" a="1"/>
  <c r="A65" i="4" s="1"/>
  <c r="A56" i="4" a="1"/>
  <c r="A56" i="4" s="1"/>
  <c r="A47" i="4" a="1"/>
  <c r="A47" i="4" s="1"/>
  <c r="A69" i="4" a="1"/>
  <c r="A69" i="4" s="1"/>
  <c r="A61" i="4" a="1"/>
  <c r="A61" i="4" s="1"/>
  <c r="A52" i="4" a="1"/>
  <c r="A52" i="4" s="1"/>
  <c r="A48" i="4" a="1"/>
  <c r="A48" i="4" s="1"/>
  <c r="A43" i="4" a="1"/>
  <c r="A43" i="4" s="1"/>
  <c r="A39" i="4" a="1"/>
  <c r="A39" i="4" s="1"/>
  <c r="A35" i="4" a="1"/>
  <c r="A35" i="4" s="1"/>
  <c r="A31" i="4" a="1"/>
  <c r="A31" i="4" s="1"/>
  <c r="A27" i="4" a="1"/>
  <c r="A27" i="4" s="1"/>
  <c r="A23" i="4" a="1"/>
  <c r="A23" i="4" s="1"/>
  <c r="A19" i="4" a="1"/>
  <c r="A19" i="4" s="1"/>
  <c r="A57" i="4" a="1"/>
  <c r="A57" i="4" s="1"/>
  <c r="A44" i="4" a="1"/>
  <c r="A44" i="4" s="1"/>
  <c r="A40" i="4" a="1"/>
  <c r="A40" i="4" s="1"/>
  <c r="A36" i="4" a="1"/>
  <c r="A36" i="4" s="1"/>
  <c r="A32" i="4" a="1"/>
  <c r="A32" i="4" s="1"/>
  <c r="A28" i="4" a="1"/>
  <c r="A28" i="4" s="1"/>
  <c r="A24" i="4" a="1"/>
  <c r="A24" i="4" s="1"/>
  <c r="A20" i="4" a="1"/>
  <c r="A20" i="4" s="1"/>
  <c r="A16" i="4" a="1"/>
  <c r="A16" i="4" s="1"/>
  <c r="A45" i="4" a="1"/>
  <c r="A45" i="4" s="1"/>
  <c r="A41" i="4" a="1"/>
  <c r="A41" i="4" s="1"/>
  <c r="A37" i="4" a="1"/>
  <c r="A37" i="4" s="1"/>
  <c r="A33" i="4" a="1"/>
  <c r="A33" i="4" s="1"/>
  <c r="A29" i="4" a="1"/>
  <c r="A29" i="4" s="1"/>
  <c r="A25" i="4" a="1"/>
  <c r="A25" i="4" s="1"/>
  <c r="A21" i="4" a="1"/>
  <c r="A21" i="4" s="1"/>
  <c r="A17" i="4" a="1"/>
  <c r="A17" i="4" s="1"/>
  <c r="A13" i="4" a="1"/>
  <c r="A13" i="4" s="1"/>
  <c r="A55" i="4" a="1"/>
  <c r="A55" i="4" s="1"/>
  <c r="A49" i="4" a="1"/>
  <c r="A49" i="4" s="1"/>
  <c r="A42" i="4" a="1"/>
  <c r="A42" i="4" s="1"/>
  <c r="A38" i="4" a="1"/>
  <c r="A38" i="4" s="1"/>
  <c r="A34" i="4" a="1"/>
  <c r="A34" i="4" s="1"/>
  <c r="A30" i="4" a="1"/>
  <c r="A30" i="4" s="1"/>
  <c r="A26" i="4" a="1"/>
  <c r="A26" i="4" s="1"/>
  <c r="A22" i="4" a="1"/>
  <c r="A22" i="4" s="1"/>
  <c r="A18" i="4" a="1"/>
  <c r="A18" i="4" s="1"/>
  <c r="A12" i="4" a="1"/>
  <c r="A12" i="4" s="1"/>
  <c r="A10" i="4" a="1"/>
  <c r="A10" i="4" s="1"/>
  <c r="A8" i="4" a="1"/>
  <c r="A8" i="4" s="1"/>
  <c r="A15" i="4" a="1"/>
  <c r="A15" i="4" s="1"/>
  <c r="A9" i="4" a="1"/>
  <c r="A9" i="4" s="1"/>
  <c r="A5" i="4" a="1"/>
  <c r="A5" i="4" s="1"/>
  <c r="A11" i="4" a="1"/>
  <c r="A11" i="4" s="1"/>
  <c r="A6" i="4" a="1"/>
  <c r="A6" i="4" s="1"/>
  <c r="A14" i="4" a="1"/>
  <c r="A14" i="4" s="1"/>
  <c r="A7" i="4" a="1"/>
  <c r="A7" i="4" s="1"/>
  <c r="A4" i="4" a="1"/>
  <c r="A4" i="4" s="1"/>
  <c r="F11" i="6"/>
  <c r="B9" i="3"/>
  <c r="B11" i="3"/>
  <c r="B10" i="3"/>
  <c r="B12" i="3"/>
  <c r="K6" i="3"/>
  <c r="G5" i="3"/>
  <c r="K8" i="3"/>
  <c r="K13" i="3"/>
  <c r="C18" i="3"/>
  <c r="C22" i="3"/>
  <c r="F4" i="6"/>
  <c r="B4" i="3"/>
  <c r="G7" i="3"/>
  <c r="G12" i="3"/>
  <c r="G10" i="3"/>
  <c r="G4" i="3"/>
  <c r="G11" i="3"/>
  <c r="C21" i="3"/>
  <c r="B5" i="3"/>
  <c r="K7" i="3"/>
  <c r="K11" i="3"/>
  <c r="C20" i="3"/>
  <c r="C24" i="3"/>
  <c r="G6" i="3"/>
  <c r="G8" i="3"/>
  <c r="G13" i="3"/>
  <c r="C19" i="3"/>
  <c r="C23" i="3"/>
  <c r="K12" i="3"/>
  <c r="K5" i="3"/>
  <c r="G9" i="3"/>
  <c r="K4" i="3"/>
  <c r="A84" i="5" l="1" a="1"/>
  <c r="A84" i="5" s="1"/>
  <c r="A88" i="5" a="1"/>
  <c r="A88" i="5" s="1"/>
  <c r="A92" i="5" a="1"/>
  <c r="A92" i="5" s="1"/>
  <c r="A96" i="5" a="1"/>
  <c r="A96" i="5" s="1"/>
  <c r="A100" i="5" a="1"/>
  <c r="A100" i="5" s="1"/>
  <c r="A75" i="5" a="1"/>
  <c r="A75" i="5" s="1"/>
  <c r="A79" i="5" a="1"/>
  <c r="A79" i="5" s="1"/>
  <c r="A83" i="5" a="1"/>
  <c r="A83" i="5" s="1"/>
  <c r="A87" i="5" a="1"/>
  <c r="A87" i="5" s="1"/>
  <c r="A91" i="5" a="1"/>
  <c r="A91" i="5" s="1"/>
  <c r="A95" i="5" a="1"/>
  <c r="A95" i="5" s="1"/>
  <c r="A99" i="5" a="1"/>
  <c r="A99" i="5" s="1"/>
  <c r="A103" i="5" a="1"/>
  <c r="A103" i="5" s="1"/>
  <c r="A78" i="5" a="1"/>
  <c r="A78" i="5" s="1"/>
  <c r="A85" i="5" a="1"/>
  <c r="A85" i="5" s="1"/>
  <c r="A86" i="5" a="1"/>
  <c r="A86" i="5" s="1"/>
  <c r="A90" i="5" a="1"/>
  <c r="A90" i="5" s="1"/>
  <c r="A93" i="5" a="1"/>
  <c r="A93" i="5" s="1"/>
  <c r="A102" i="5" a="1"/>
  <c r="A102" i="5" s="1"/>
  <c r="A77" i="5" a="1"/>
  <c r="A77" i="5" s="1"/>
  <c r="A97" i="5" a="1"/>
  <c r="A97" i="5" s="1"/>
  <c r="A81" i="5" a="1"/>
  <c r="A81" i="5" s="1"/>
  <c r="A101" i="5" a="1"/>
  <c r="A101" i="5" s="1"/>
  <c r="C4" i="3"/>
  <c r="C10" i="3"/>
  <c r="C12" i="3"/>
  <c r="R14" i="4"/>
  <c r="N14" i="4"/>
  <c r="J14" i="4"/>
  <c r="F14" i="4"/>
  <c r="B14" i="4"/>
  <c r="P14" i="4"/>
  <c r="K14" i="4"/>
  <c r="E14" i="4"/>
  <c r="O14" i="4"/>
  <c r="I14" i="4"/>
  <c r="D14" i="4"/>
  <c r="M14" i="4"/>
  <c r="H14" i="4"/>
  <c r="C14" i="4"/>
  <c r="Q14" i="4"/>
  <c r="L14" i="4"/>
  <c r="G14" i="4"/>
  <c r="Q9" i="4"/>
  <c r="M9" i="4"/>
  <c r="O9" i="4"/>
  <c r="J9" i="4"/>
  <c r="F9" i="4"/>
  <c r="B9" i="4"/>
  <c r="N9" i="4"/>
  <c r="I9" i="4"/>
  <c r="E9" i="4"/>
  <c r="R9" i="4"/>
  <c r="L9" i="4"/>
  <c r="H9" i="4"/>
  <c r="D9" i="4"/>
  <c r="P9" i="4"/>
  <c r="K9" i="4"/>
  <c r="G9" i="4"/>
  <c r="C9" i="4"/>
  <c r="P12" i="4"/>
  <c r="L12" i="4"/>
  <c r="H12" i="4"/>
  <c r="D12" i="4"/>
  <c r="Q12" i="4"/>
  <c r="K12" i="4"/>
  <c r="F12" i="4"/>
  <c r="O12" i="4"/>
  <c r="J12" i="4"/>
  <c r="E12" i="4"/>
  <c r="N12" i="4"/>
  <c r="I12" i="4"/>
  <c r="C12" i="4"/>
  <c r="R12" i="4"/>
  <c r="M12" i="4"/>
  <c r="G12" i="4"/>
  <c r="B12" i="4"/>
  <c r="P30" i="4"/>
  <c r="L30" i="4"/>
  <c r="H30" i="4"/>
  <c r="D30" i="4"/>
  <c r="O30" i="4"/>
  <c r="K30" i="4"/>
  <c r="G30" i="4"/>
  <c r="C30" i="4"/>
  <c r="R30" i="4"/>
  <c r="N30" i="4"/>
  <c r="J30" i="4"/>
  <c r="F30" i="4"/>
  <c r="B30" i="4"/>
  <c r="Q30" i="4"/>
  <c r="M30" i="4"/>
  <c r="I30" i="4"/>
  <c r="E30" i="4"/>
  <c r="P49" i="4"/>
  <c r="L49" i="4"/>
  <c r="R49" i="4"/>
  <c r="M49" i="4"/>
  <c r="H49" i="4"/>
  <c r="D49" i="4"/>
  <c r="Q49" i="4"/>
  <c r="K49" i="4"/>
  <c r="G49" i="4"/>
  <c r="C49" i="4"/>
  <c r="O49" i="4"/>
  <c r="F49" i="4"/>
  <c r="N49" i="4"/>
  <c r="E49" i="4"/>
  <c r="J49" i="4"/>
  <c r="B49" i="4"/>
  <c r="I49" i="4"/>
  <c r="O21" i="4"/>
  <c r="K21" i="4"/>
  <c r="G21" i="4"/>
  <c r="C21" i="4"/>
  <c r="R21" i="4"/>
  <c r="N21" i="4"/>
  <c r="J21" i="4"/>
  <c r="F21" i="4"/>
  <c r="B21" i="4"/>
  <c r="Q21" i="4"/>
  <c r="M21" i="4"/>
  <c r="I21" i="4"/>
  <c r="E21" i="4"/>
  <c r="P21" i="4"/>
  <c r="L21" i="4"/>
  <c r="H21" i="4"/>
  <c r="D21" i="4"/>
  <c r="O37" i="4"/>
  <c r="K37" i="4"/>
  <c r="G37" i="4"/>
  <c r="C37" i="4"/>
  <c r="R37" i="4"/>
  <c r="N37" i="4"/>
  <c r="J37" i="4"/>
  <c r="F37" i="4"/>
  <c r="B37" i="4"/>
  <c r="Q37" i="4"/>
  <c r="M37" i="4"/>
  <c r="I37" i="4"/>
  <c r="E37" i="4"/>
  <c r="P37" i="4"/>
  <c r="L37" i="4"/>
  <c r="H37" i="4"/>
  <c r="D37" i="4"/>
  <c r="R20" i="4"/>
  <c r="N20" i="4"/>
  <c r="J20" i="4"/>
  <c r="F20" i="4"/>
  <c r="B20" i="4"/>
  <c r="Q20" i="4"/>
  <c r="M20" i="4"/>
  <c r="I20" i="4"/>
  <c r="E20" i="4"/>
  <c r="P20" i="4"/>
  <c r="L20" i="4"/>
  <c r="H20" i="4"/>
  <c r="D20" i="4"/>
  <c r="O20" i="4"/>
  <c r="K20" i="4"/>
  <c r="G20" i="4"/>
  <c r="C20" i="4"/>
  <c r="R36" i="4"/>
  <c r="N36" i="4"/>
  <c r="J36" i="4"/>
  <c r="F36" i="4"/>
  <c r="B36" i="4"/>
  <c r="Q36" i="4"/>
  <c r="M36" i="4"/>
  <c r="I36" i="4"/>
  <c r="E36" i="4"/>
  <c r="P36" i="4"/>
  <c r="L36" i="4"/>
  <c r="H36" i="4"/>
  <c r="D36" i="4"/>
  <c r="O36" i="4"/>
  <c r="K36" i="4"/>
  <c r="G36" i="4"/>
  <c r="C36" i="4"/>
  <c r="Q19" i="4"/>
  <c r="M19" i="4"/>
  <c r="I19" i="4"/>
  <c r="E19" i="4"/>
  <c r="P19" i="4"/>
  <c r="L19" i="4"/>
  <c r="H19" i="4"/>
  <c r="D19" i="4"/>
  <c r="O19" i="4"/>
  <c r="K19" i="4"/>
  <c r="G19" i="4"/>
  <c r="C19" i="4"/>
  <c r="R19" i="4"/>
  <c r="N19" i="4"/>
  <c r="J19" i="4"/>
  <c r="F19" i="4"/>
  <c r="B19" i="4"/>
  <c r="Q35" i="4"/>
  <c r="M35" i="4"/>
  <c r="I35" i="4"/>
  <c r="E35" i="4"/>
  <c r="P35" i="4"/>
  <c r="L35" i="4"/>
  <c r="H35" i="4"/>
  <c r="D35" i="4"/>
  <c r="O35" i="4"/>
  <c r="K35" i="4"/>
  <c r="G35" i="4"/>
  <c r="C35" i="4"/>
  <c r="R35" i="4"/>
  <c r="N35" i="4"/>
  <c r="J35" i="4"/>
  <c r="F35" i="4"/>
  <c r="B35" i="4"/>
  <c r="O52" i="4"/>
  <c r="K52" i="4"/>
  <c r="G52" i="4"/>
  <c r="C52" i="4"/>
  <c r="N52" i="4"/>
  <c r="I52" i="4"/>
  <c r="D52" i="4"/>
  <c r="R52" i="4"/>
  <c r="M52" i="4"/>
  <c r="H52" i="4"/>
  <c r="B52" i="4"/>
  <c r="L52" i="4"/>
  <c r="J52" i="4"/>
  <c r="Q52" i="4"/>
  <c r="F52" i="4"/>
  <c r="P52" i="4"/>
  <c r="E52" i="4"/>
  <c r="O56" i="4"/>
  <c r="K56" i="4"/>
  <c r="G56" i="4"/>
  <c r="C56" i="4"/>
  <c r="R56" i="4"/>
  <c r="M56" i="4"/>
  <c r="H56" i="4"/>
  <c r="B56" i="4"/>
  <c r="Q56" i="4"/>
  <c r="L56" i="4"/>
  <c r="F56" i="4"/>
  <c r="J56" i="4"/>
  <c r="I56" i="4"/>
  <c r="P56" i="4"/>
  <c r="E56" i="4"/>
  <c r="N56" i="4"/>
  <c r="D56" i="4"/>
  <c r="P53" i="4"/>
  <c r="L53" i="4"/>
  <c r="H53" i="4"/>
  <c r="D53" i="4"/>
  <c r="Q53" i="4"/>
  <c r="K53" i="4"/>
  <c r="F53" i="4"/>
  <c r="O53" i="4"/>
  <c r="J53" i="4"/>
  <c r="E53" i="4"/>
  <c r="N53" i="4"/>
  <c r="C53" i="4"/>
  <c r="M53" i="4"/>
  <c r="B53" i="4"/>
  <c r="I53" i="4"/>
  <c r="R53" i="4"/>
  <c r="G53" i="4"/>
  <c r="R63" i="4"/>
  <c r="N63" i="4"/>
  <c r="J63" i="4"/>
  <c r="F63" i="4"/>
  <c r="B63" i="4"/>
  <c r="Q63" i="4"/>
  <c r="M63" i="4"/>
  <c r="I63" i="4"/>
  <c r="E63" i="4"/>
  <c r="P63" i="4"/>
  <c r="H63" i="4"/>
  <c r="O63" i="4"/>
  <c r="G63" i="4"/>
  <c r="L63" i="4"/>
  <c r="D63" i="4"/>
  <c r="K63" i="4"/>
  <c r="C63" i="4"/>
  <c r="Q50" i="4"/>
  <c r="M50" i="4"/>
  <c r="I50" i="4"/>
  <c r="E50" i="4"/>
  <c r="O50" i="4"/>
  <c r="J50" i="4"/>
  <c r="D50" i="4"/>
  <c r="N50" i="4"/>
  <c r="H50" i="4"/>
  <c r="C50" i="4"/>
  <c r="R50" i="4"/>
  <c r="G50" i="4"/>
  <c r="P50" i="4"/>
  <c r="F50" i="4"/>
  <c r="L50" i="4"/>
  <c r="B50" i="4"/>
  <c r="K50" i="4"/>
  <c r="O66" i="4"/>
  <c r="K66" i="4"/>
  <c r="G66" i="4"/>
  <c r="C66" i="4"/>
  <c r="Q66" i="4"/>
  <c r="M66" i="4"/>
  <c r="I66" i="4"/>
  <c r="E66" i="4"/>
  <c r="P66" i="4"/>
  <c r="L66" i="4"/>
  <c r="H66" i="4"/>
  <c r="D66" i="4"/>
  <c r="F66" i="4"/>
  <c r="R66" i="4"/>
  <c r="B66" i="4"/>
  <c r="N66" i="4"/>
  <c r="J66" i="4"/>
  <c r="Q68" i="4"/>
  <c r="M68" i="4"/>
  <c r="I68" i="4"/>
  <c r="E68" i="4"/>
  <c r="O68" i="4"/>
  <c r="K68" i="4"/>
  <c r="G68" i="4"/>
  <c r="C68" i="4"/>
  <c r="R68" i="4"/>
  <c r="N68" i="4"/>
  <c r="J68" i="4"/>
  <c r="F68" i="4"/>
  <c r="B68" i="4"/>
  <c r="P68" i="4"/>
  <c r="L68" i="4"/>
  <c r="H68" i="4"/>
  <c r="D68" i="4"/>
  <c r="J5" i="5"/>
  <c r="F5" i="5"/>
  <c r="B5" i="5"/>
  <c r="H5" i="5"/>
  <c r="D5" i="5"/>
  <c r="G5" i="5"/>
  <c r="C5" i="5"/>
  <c r="I5" i="5"/>
  <c r="E5" i="5"/>
  <c r="J16" i="5"/>
  <c r="F16" i="5"/>
  <c r="B16" i="5"/>
  <c r="E16" i="5"/>
  <c r="H16" i="5"/>
  <c r="C16" i="5"/>
  <c r="G16" i="5"/>
  <c r="I16" i="5"/>
  <c r="D16" i="5"/>
  <c r="G10" i="5"/>
  <c r="C10" i="5"/>
  <c r="I10" i="5"/>
  <c r="E10" i="5"/>
  <c r="H10" i="5"/>
  <c r="D10" i="5"/>
  <c r="F10" i="5"/>
  <c r="B10" i="5"/>
  <c r="J10" i="5"/>
  <c r="I8" i="5"/>
  <c r="E8" i="5"/>
  <c r="G8" i="5"/>
  <c r="C8" i="5"/>
  <c r="J8" i="5"/>
  <c r="F8" i="5"/>
  <c r="B8" i="5"/>
  <c r="H8" i="5"/>
  <c r="D8" i="5"/>
  <c r="J20" i="5"/>
  <c r="F20" i="5"/>
  <c r="B20" i="5"/>
  <c r="I20" i="5"/>
  <c r="E20" i="5"/>
  <c r="H20" i="5"/>
  <c r="D20" i="5"/>
  <c r="C20" i="5"/>
  <c r="G20" i="5"/>
  <c r="H36" i="5"/>
  <c r="D36" i="5"/>
  <c r="G36" i="5"/>
  <c r="C36" i="5"/>
  <c r="J36" i="5"/>
  <c r="F36" i="5"/>
  <c r="B36" i="5"/>
  <c r="I36" i="5"/>
  <c r="E36" i="5"/>
  <c r="I23" i="5"/>
  <c r="E23" i="5"/>
  <c r="H23" i="5"/>
  <c r="D23" i="5"/>
  <c r="G23" i="5"/>
  <c r="F23" i="5"/>
  <c r="C23" i="5"/>
  <c r="J23" i="5"/>
  <c r="B23" i="5"/>
  <c r="G39" i="5"/>
  <c r="C39" i="5"/>
  <c r="J39" i="5"/>
  <c r="F39" i="5"/>
  <c r="B39" i="5"/>
  <c r="I39" i="5"/>
  <c r="E39" i="5"/>
  <c r="H39" i="5"/>
  <c r="D39" i="5"/>
  <c r="J34" i="5"/>
  <c r="F34" i="5"/>
  <c r="B34" i="5"/>
  <c r="I34" i="5"/>
  <c r="E34" i="5"/>
  <c r="H34" i="5"/>
  <c r="D34" i="5"/>
  <c r="G34" i="5"/>
  <c r="C34" i="5"/>
  <c r="H52" i="5"/>
  <c r="D52" i="5"/>
  <c r="G52" i="5"/>
  <c r="C52" i="5"/>
  <c r="J52" i="5"/>
  <c r="F52" i="5"/>
  <c r="B52" i="5"/>
  <c r="E52" i="5"/>
  <c r="I52" i="5"/>
  <c r="I37" i="5"/>
  <c r="E37" i="5"/>
  <c r="H37" i="5"/>
  <c r="D37" i="5"/>
  <c r="G37" i="5"/>
  <c r="C37" i="5"/>
  <c r="J37" i="5"/>
  <c r="F37" i="5"/>
  <c r="B37" i="5"/>
  <c r="G51" i="5"/>
  <c r="C51" i="5"/>
  <c r="J51" i="5"/>
  <c r="F51" i="5"/>
  <c r="B51" i="5"/>
  <c r="I51" i="5"/>
  <c r="E51" i="5"/>
  <c r="H51" i="5"/>
  <c r="D51" i="5"/>
  <c r="H67" i="5"/>
  <c r="D67" i="5"/>
  <c r="G67" i="5"/>
  <c r="C67" i="5"/>
  <c r="J67" i="5"/>
  <c r="F67" i="5"/>
  <c r="B67" i="5"/>
  <c r="I67" i="5"/>
  <c r="E67" i="5"/>
  <c r="J50" i="5"/>
  <c r="F50" i="5"/>
  <c r="B50" i="5"/>
  <c r="I50" i="5"/>
  <c r="E50" i="5"/>
  <c r="C50" i="5"/>
  <c r="H50" i="5"/>
  <c r="G50" i="5"/>
  <c r="D50" i="5"/>
  <c r="G66" i="5"/>
  <c r="C66" i="5"/>
  <c r="J66" i="5"/>
  <c r="F66" i="5"/>
  <c r="B66" i="5"/>
  <c r="I66" i="5"/>
  <c r="E66" i="5"/>
  <c r="H66" i="5"/>
  <c r="D66" i="5"/>
  <c r="I53" i="5"/>
  <c r="E53" i="5"/>
  <c r="H53" i="5"/>
  <c r="D53" i="5"/>
  <c r="G53" i="5"/>
  <c r="C53" i="5"/>
  <c r="J53" i="5"/>
  <c r="F53" i="5"/>
  <c r="B53" i="5"/>
  <c r="J69" i="5"/>
  <c r="F69" i="5"/>
  <c r="B69" i="5"/>
  <c r="I69" i="5"/>
  <c r="E69" i="5"/>
  <c r="H69" i="5"/>
  <c r="D69" i="5"/>
  <c r="G69" i="5"/>
  <c r="C69" i="5"/>
  <c r="I64" i="5"/>
  <c r="E64" i="5"/>
  <c r="H64" i="5"/>
  <c r="D64" i="5"/>
  <c r="G64" i="5"/>
  <c r="C64" i="5"/>
  <c r="J64" i="5"/>
  <c r="F64" i="5"/>
  <c r="B64" i="5"/>
  <c r="H80" i="5"/>
  <c r="D80" i="5"/>
  <c r="G80" i="5"/>
  <c r="C80" i="5"/>
  <c r="J80" i="5"/>
  <c r="F80" i="5"/>
  <c r="B80" i="5"/>
  <c r="I80" i="5"/>
  <c r="E80" i="5"/>
  <c r="H96" i="5"/>
  <c r="D96" i="5"/>
  <c r="G96" i="5"/>
  <c r="C96" i="5"/>
  <c r="J96" i="5"/>
  <c r="F96" i="5"/>
  <c r="B96" i="5"/>
  <c r="I96" i="5"/>
  <c r="E96" i="5"/>
  <c r="G83" i="5"/>
  <c r="C83" i="5"/>
  <c r="J83" i="5"/>
  <c r="F83" i="5"/>
  <c r="B83" i="5"/>
  <c r="I83" i="5"/>
  <c r="E83" i="5"/>
  <c r="H83" i="5"/>
  <c r="D83" i="5"/>
  <c r="G99" i="5"/>
  <c r="C99" i="5"/>
  <c r="J99" i="5"/>
  <c r="F99" i="5"/>
  <c r="B99" i="5"/>
  <c r="I99" i="5"/>
  <c r="E99" i="5"/>
  <c r="H99" i="5"/>
  <c r="D99" i="5"/>
  <c r="J86" i="5"/>
  <c r="F86" i="5"/>
  <c r="B86" i="5"/>
  <c r="I86" i="5"/>
  <c r="E86" i="5"/>
  <c r="H86" i="5"/>
  <c r="D86" i="5"/>
  <c r="G86" i="5"/>
  <c r="C86" i="5"/>
  <c r="J102" i="5"/>
  <c r="F102" i="5"/>
  <c r="B102" i="5"/>
  <c r="I102" i="5"/>
  <c r="E102" i="5"/>
  <c r="H102" i="5"/>
  <c r="D102" i="5"/>
  <c r="G102" i="5"/>
  <c r="C102" i="5"/>
  <c r="I89" i="5"/>
  <c r="E89" i="5"/>
  <c r="H89" i="5"/>
  <c r="D89" i="5"/>
  <c r="G89" i="5"/>
  <c r="C89" i="5"/>
  <c r="J89" i="5"/>
  <c r="F89" i="5"/>
  <c r="B89" i="5"/>
  <c r="O4" i="4"/>
  <c r="K4" i="4"/>
  <c r="G4" i="4"/>
  <c r="C4" i="4"/>
  <c r="R4" i="4"/>
  <c r="N4" i="4"/>
  <c r="J4" i="4"/>
  <c r="F4" i="4"/>
  <c r="B4" i="4"/>
  <c r="L4" i="4"/>
  <c r="D4" i="4"/>
  <c r="Q4" i="4"/>
  <c r="I4" i="4"/>
  <c r="P4" i="4"/>
  <c r="H4" i="4"/>
  <c r="M4" i="4"/>
  <c r="E4" i="4"/>
  <c r="R6" i="4"/>
  <c r="N6" i="4"/>
  <c r="J6" i="4"/>
  <c r="F6" i="4"/>
  <c r="B6" i="4"/>
  <c r="Q6" i="4"/>
  <c r="M6" i="4"/>
  <c r="I6" i="4"/>
  <c r="E6" i="4"/>
  <c r="P6" i="4"/>
  <c r="L6" i="4"/>
  <c r="H6" i="4"/>
  <c r="D6" i="4"/>
  <c r="O6" i="4"/>
  <c r="K6" i="4"/>
  <c r="G6" i="4"/>
  <c r="C6" i="4"/>
  <c r="Q15" i="4"/>
  <c r="M15" i="4"/>
  <c r="I15" i="4"/>
  <c r="E15" i="4"/>
  <c r="P15" i="4"/>
  <c r="L15" i="4"/>
  <c r="H15" i="4"/>
  <c r="D15" i="4"/>
  <c r="O15" i="4"/>
  <c r="K15" i="4"/>
  <c r="G15" i="4"/>
  <c r="C15" i="4"/>
  <c r="R15" i="4"/>
  <c r="B15" i="4"/>
  <c r="N15" i="4"/>
  <c r="J15" i="4"/>
  <c r="F15" i="4"/>
  <c r="P18" i="4"/>
  <c r="L18" i="4"/>
  <c r="H18" i="4"/>
  <c r="D18" i="4"/>
  <c r="O18" i="4"/>
  <c r="K18" i="4"/>
  <c r="G18" i="4"/>
  <c r="C18" i="4"/>
  <c r="R18" i="4"/>
  <c r="N18" i="4"/>
  <c r="J18" i="4"/>
  <c r="F18" i="4"/>
  <c r="B18" i="4"/>
  <c r="Q18" i="4"/>
  <c r="M18" i="4"/>
  <c r="I18" i="4"/>
  <c r="E18" i="4"/>
  <c r="P34" i="4"/>
  <c r="L34" i="4"/>
  <c r="H34" i="4"/>
  <c r="D34" i="4"/>
  <c r="O34" i="4"/>
  <c r="K34" i="4"/>
  <c r="G34" i="4"/>
  <c r="C34" i="4"/>
  <c r="R34" i="4"/>
  <c r="N34" i="4"/>
  <c r="J34" i="4"/>
  <c r="F34" i="4"/>
  <c r="B34" i="4"/>
  <c r="Q34" i="4"/>
  <c r="M34" i="4"/>
  <c r="I34" i="4"/>
  <c r="E34" i="4"/>
  <c r="R55" i="4"/>
  <c r="N55" i="4"/>
  <c r="J55" i="4"/>
  <c r="F55" i="4"/>
  <c r="B55" i="4"/>
  <c r="P55" i="4"/>
  <c r="K55" i="4"/>
  <c r="E55" i="4"/>
  <c r="O55" i="4"/>
  <c r="I55" i="4"/>
  <c r="D55" i="4"/>
  <c r="H55" i="4"/>
  <c r="Q55" i="4"/>
  <c r="G55" i="4"/>
  <c r="M55" i="4"/>
  <c r="C55" i="4"/>
  <c r="L55" i="4"/>
  <c r="O25" i="4"/>
  <c r="K25" i="4"/>
  <c r="G25" i="4"/>
  <c r="C25" i="4"/>
  <c r="R25" i="4"/>
  <c r="N25" i="4"/>
  <c r="J25" i="4"/>
  <c r="F25" i="4"/>
  <c r="B25" i="4"/>
  <c r="Q25" i="4"/>
  <c r="M25" i="4"/>
  <c r="I25" i="4"/>
  <c r="E25" i="4"/>
  <c r="P25" i="4"/>
  <c r="L25" i="4"/>
  <c r="H25" i="4"/>
  <c r="D25" i="4"/>
  <c r="O41" i="4"/>
  <c r="K41" i="4"/>
  <c r="G41" i="4"/>
  <c r="C41" i="4"/>
  <c r="R41" i="4"/>
  <c r="N41" i="4"/>
  <c r="J41" i="4"/>
  <c r="F41" i="4"/>
  <c r="B41" i="4"/>
  <c r="Q41" i="4"/>
  <c r="M41" i="4"/>
  <c r="I41" i="4"/>
  <c r="E41" i="4"/>
  <c r="P41" i="4"/>
  <c r="L41" i="4"/>
  <c r="H41" i="4"/>
  <c r="D41" i="4"/>
  <c r="R24" i="4"/>
  <c r="N24" i="4"/>
  <c r="J24" i="4"/>
  <c r="F24" i="4"/>
  <c r="B24" i="4"/>
  <c r="Q24" i="4"/>
  <c r="M24" i="4"/>
  <c r="I24" i="4"/>
  <c r="E24" i="4"/>
  <c r="P24" i="4"/>
  <c r="L24" i="4"/>
  <c r="H24" i="4"/>
  <c r="D24" i="4"/>
  <c r="O24" i="4"/>
  <c r="K24" i="4"/>
  <c r="G24" i="4"/>
  <c r="C24" i="4"/>
  <c r="R40" i="4"/>
  <c r="N40" i="4"/>
  <c r="J40" i="4"/>
  <c r="F40" i="4"/>
  <c r="B40" i="4"/>
  <c r="Q40" i="4"/>
  <c r="M40" i="4"/>
  <c r="I40" i="4"/>
  <c r="E40" i="4"/>
  <c r="P40" i="4"/>
  <c r="L40" i="4"/>
  <c r="H40" i="4"/>
  <c r="D40" i="4"/>
  <c r="O40" i="4"/>
  <c r="K40" i="4"/>
  <c r="G40" i="4"/>
  <c r="C40" i="4"/>
  <c r="Q23" i="4"/>
  <c r="M23" i="4"/>
  <c r="I23" i="4"/>
  <c r="E23" i="4"/>
  <c r="P23" i="4"/>
  <c r="L23" i="4"/>
  <c r="H23" i="4"/>
  <c r="D23" i="4"/>
  <c r="O23" i="4"/>
  <c r="K23" i="4"/>
  <c r="G23" i="4"/>
  <c r="C23" i="4"/>
  <c r="R23" i="4"/>
  <c r="N23" i="4"/>
  <c r="J23" i="4"/>
  <c r="F23" i="4"/>
  <c r="B23" i="4"/>
  <c r="Q39" i="4"/>
  <c r="M39" i="4"/>
  <c r="I39" i="4"/>
  <c r="E39" i="4"/>
  <c r="P39" i="4"/>
  <c r="L39" i="4"/>
  <c r="H39" i="4"/>
  <c r="D39" i="4"/>
  <c r="O39" i="4"/>
  <c r="K39" i="4"/>
  <c r="G39" i="4"/>
  <c r="C39" i="4"/>
  <c r="R39" i="4"/>
  <c r="N39" i="4"/>
  <c r="J39" i="4"/>
  <c r="F39" i="4"/>
  <c r="B39" i="4"/>
  <c r="P61" i="4"/>
  <c r="L61" i="4"/>
  <c r="H61" i="4"/>
  <c r="D61" i="4"/>
  <c r="O61" i="4"/>
  <c r="K61" i="4"/>
  <c r="G61" i="4"/>
  <c r="C61" i="4"/>
  <c r="N61" i="4"/>
  <c r="F61" i="4"/>
  <c r="M61" i="4"/>
  <c r="E61" i="4"/>
  <c r="R61" i="4"/>
  <c r="J61" i="4"/>
  <c r="B61" i="4"/>
  <c r="Q61" i="4"/>
  <c r="I61" i="4"/>
  <c r="R65" i="4"/>
  <c r="N65" i="4"/>
  <c r="J65" i="4"/>
  <c r="F65" i="4"/>
  <c r="B65" i="4"/>
  <c r="P65" i="4"/>
  <c r="L65" i="4"/>
  <c r="H65" i="4"/>
  <c r="D65" i="4"/>
  <c r="O65" i="4"/>
  <c r="K65" i="4"/>
  <c r="G65" i="4"/>
  <c r="C65" i="4"/>
  <c r="I65" i="4"/>
  <c r="E65" i="4"/>
  <c r="Q65" i="4"/>
  <c r="M65" i="4"/>
  <c r="O60" i="4"/>
  <c r="K60" i="4"/>
  <c r="G60" i="4"/>
  <c r="C60" i="4"/>
  <c r="R60" i="4"/>
  <c r="N60" i="4"/>
  <c r="J60" i="4"/>
  <c r="F60" i="4"/>
  <c r="B60" i="4"/>
  <c r="Q60" i="4"/>
  <c r="I60" i="4"/>
  <c r="P60" i="4"/>
  <c r="H60" i="4"/>
  <c r="M60" i="4"/>
  <c r="E60" i="4"/>
  <c r="D60" i="4"/>
  <c r="L60" i="4"/>
  <c r="P67" i="4"/>
  <c r="L67" i="4"/>
  <c r="H67" i="4"/>
  <c r="D67" i="4"/>
  <c r="R67" i="4"/>
  <c r="N67" i="4"/>
  <c r="J67" i="4"/>
  <c r="F67" i="4"/>
  <c r="B67" i="4"/>
  <c r="Q67" i="4"/>
  <c r="M67" i="4"/>
  <c r="I67" i="4"/>
  <c r="E67" i="4"/>
  <c r="C67" i="4"/>
  <c r="O67" i="4"/>
  <c r="K67" i="4"/>
  <c r="G67" i="4"/>
  <c r="Q54" i="4"/>
  <c r="M54" i="4"/>
  <c r="I54" i="4"/>
  <c r="E54" i="4"/>
  <c r="N54" i="4"/>
  <c r="H54" i="4"/>
  <c r="C54" i="4"/>
  <c r="R54" i="4"/>
  <c r="L54" i="4"/>
  <c r="G54" i="4"/>
  <c r="B54" i="4"/>
  <c r="P54" i="4"/>
  <c r="F54" i="4"/>
  <c r="O54" i="4"/>
  <c r="D54" i="4"/>
  <c r="K54" i="4"/>
  <c r="J54" i="4"/>
  <c r="O70" i="4"/>
  <c r="K70" i="4"/>
  <c r="G70" i="4"/>
  <c r="C70" i="4"/>
  <c r="Q70" i="4"/>
  <c r="M70" i="4"/>
  <c r="I70" i="4"/>
  <c r="E70" i="4"/>
  <c r="P70" i="4"/>
  <c r="L70" i="4"/>
  <c r="H70" i="4"/>
  <c r="D70" i="4"/>
  <c r="J70" i="4"/>
  <c r="F70" i="4"/>
  <c r="R70" i="4"/>
  <c r="B70" i="4"/>
  <c r="N70" i="4"/>
  <c r="Q72" i="4"/>
  <c r="M72" i="4"/>
  <c r="I72" i="4"/>
  <c r="E72" i="4"/>
  <c r="O72" i="4"/>
  <c r="K72" i="4"/>
  <c r="G72" i="4"/>
  <c r="C72" i="4"/>
  <c r="R72" i="4"/>
  <c r="N72" i="4"/>
  <c r="J72" i="4"/>
  <c r="F72" i="4"/>
  <c r="B72" i="4"/>
  <c r="D72" i="4"/>
  <c r="P72" i="4"/>
  <c r="L72" i="4"/>
  <c r="H72" i="4"/>
  <c r="J9" i="5"/>
  <c r="F9" i="5"/>
  <c r="B9" i="5"/>
  <c r="H9" i="5"/>
  <c r="D9" i="5"/>
  <c r="G9" i="5"/>
  <c r="C9" i="5"/>
  <c r="I9" i="5"/>
  <c r="E9" i="5"/>
  <c r="G17" i="5"/>
  <c r="C17" i="5"/>
  <c r="J17" i="5"/>
  <c r="E17" i="5"/>
  <c r="H17" i="5"/>
  <c r="B17" i="5"/>
  <c r="F17" i="5"/>
  <c r="I17" i="5"/>
  <c r="D17" i="5"/>
  <c r="G21" i="5"/>
  <c r="C21" i="5"/>
  <c r="J21" i="5"/>
  <c r="F21" i="5"/>
  <c r="B21" i="5"/>
  <c r="E21" i="5"/>
  <c r="I21" i="5"/>
  <c r="H21" i="5"/>
  <c r="D21" i="5"/>
  <c r="J12" i="5"/>
  <c r="F12" i="5"/>
  <c r="B12" i="5"/>
  <c r="G12" i="5"/>
  <c r="I12" i="5"/>
  <c r="D12" i="5"/>
  <c r="H12" i="5"/>
  <c r="C12" i="5"/>
  <c r="E12" i="5"/>
  <c r="J24" i="5"/>
  <c r="F24" i="5"/>
  <c r="B24" i="5"/>
  <c r="I24" i="5"/>
  <c r="E24" i="5"/>
  <c r="D24" i="5"/>
  <c r="C24" i="5"/>
  <c r="H24" i="5"/>
  <c r="G24" i="5"/>
  <c r="H40" i="5"/>
  <c r="D40" i="5"/>
  <c r="G40" i="5"/>
  <c r="C40" i="5"/>
  <c r="J40" i="5"/>
  <c r="F40" i="5"/>
  <c r="B40" i="5"/>
  <c r="I40" i="5"/>
  <c r="E40" i="5"/>
  <c r="G27" i="5"/>
  <c r="C27" i="5"/>
  <c r="J27" i="5"/>
  <c r="F27" i="5"/>
  <c r="B27" i="5"/>
  <c r="I27" i="5"/>
  <c r="E27" i="5"/>
  <c r="H27" i="5"/>
  <c r="D27" i="5"/>
  <c r="J43" i="5"/>
  <c r="G43" i="5"/>
  <c r="C43" i="5"/>
  <c r="F43" i="5"/>
  <c r="B43" i="5"/>
  <c r="I43" i="5"/>
  <c r="E43" i="5"/>
  <c r="H43" i="5"/>
  <c r="D43" i="5"/>
  <c r="J38" i="5"/>
  <c r="F38" i="5"/>
  <c r="B38" i="5"/>
  <c r="I38" i="5"/>
  <c r="E38" i="5"/>
  <c r="H38" i="5"/>
  <c r="D38" i="5"/>
  <c r="G38" i="5"/>
  <c r="C38" i="5"/>
  <c r="I25" i="5"/>
  <c r="E25" i="5"/>
  <c r="G25" i="5"/>
  <c r="C25" i="5"/>
  <c r="J25" i="5"/>
  <c r="F25" i="5"/>
  <c r="B25" i="5"/>
  <c r="D25" i="5"/>
  <c r="H25" i="5"/>
  <c r="I41" i="5"/>
  <c r="E41" i="5"/>
  <c r="H41" i="5"/>
  <c r="D41" i="5"/>
  <c r="G41" i="5"/>
  <c r="C41" i="5"/>
  <c r="J41" i="5"/>
  <c r="F41" i="5"/>
  <c r="B41" i="5"/>
  <c r="G55" i="5"/>
  <c r="C55" i="5"/>
  <c r="J55" i="5"/>
  <c r="F55" i="5"/>
  <c r="B55" i="5"/>
  <c r="I55" i="5"/>
  <c r="E55" i="5"/>
  <c r="D55" i="5"/>
  <c r="H55" i="5"/>
  <c r="H71" i="5"/>
  <c r="D71" i="5"/>
  <c r="G71" i="5"/>
  <c r="C71" i="5"/>
  <c r="J71" i="5"/>
  <c r="F71" i="5"/>
  <c r="B71" i="5"/>
  <c r="I71" i="5"/>
  <c r="E71" i="5"/>
  <c r="J54" i="5"/>
  <c r="F54" i="5"/>
  <c r="B54" i="5"/>
  <c r="I54" i="5"/>
  <c r="E54" i="5"/>
  <c r="H54" i="5"/>
  <c r="D54" i="5"/>
  <c r="G54" i="5"/>
  <c r="C54" i="5"/>
  <c r="G70" i="5"/>
  <c r="C70" i="5"/>
  <c r="J70" i="5"/>
  <c r="F70" i="5"/>
  <c r="B70" i="5"/>
  <c r="I70" i="5"/>
  <c r="E70" i="5"/>
  <c r="H70" i="5"/>
  <c r="D70" i="5"/>
  <c r="J57" i="5"/>
  <c r="F57" i="5"/>
  <c r="B57" i="5"/>
  <c r="I57" i="5"/>
  <c r="E57" i="5"/>
  <c r="H57" i="5"/>
  <c r="D57" i="5"/>
  <c r="G57" i="5"/>
  <c r="C57" i="5"/>
  <c r="I73" i="5"/>
  <c r="F73" i="5"/>
  <c r="B73" i="5"/>
  <c r="J73" i="5"/>
  <c r="E73" i="5"/>
  <c r="H73" i="5"/>
  <c r="D73" i="5"/>
  <c r="G73" i="5"/>
  <c r="C73" i="5"/>
  <c r="I68" i="5"/>
  <c r="E68" i="5"/>
  <c r="H68" i="5"/>
  <c r="D68" i="5"/>
  <c r="G68" i="5"/>
  <c r="C68" i="5"/>
  <c r="J68" i="5"/>
  <c r="F68" i="5"/>
  <c r="B68" i="5"/>
  <c r="H84" i="5"/>
  <c r="D84" i="5"/>
  <c r="G84" i="5"/>
  <c r="C84" i="5"/>
  <c r="J84" i="5"/>
  <c r="F84" i="5"/>
  <c r="B84" i="5"/>
  <c r="I84" i="5"/>
  <c r="E84" i="5"/>
  <c r="H100" i="5"/>
  <c r="D100" i="5"/>
  <c r="G100" i="5"/>
  <c r="C100" i="5"/>
  <c r="J100" i="5"/>
  <c r="F100" i="5"/>
  <c r="B100" i="5"/>
  <c r="I100" i="5"/>
  <c r="E100" i="5"/>
  <c r="G87" i="5"/>
  <c r="C87" i="5"/>
  <c r="J87" i="5"/>
  <c r="F87" i="5"/>
  <c r="B87" i="5"/>
  <c r="I87" i="5"/>
  <c r="E87" i="5"/>
  <c r="H87" i="5"/>
  <c r="D87" i="5"/>
  <c r="G103" i="5"/>
  <c r="C103" i="5"/>
  <c r="J103" i="5"/>
  <c r="F103" i="5"/>
  <c r="B103" i="5"/>
  <c r="I103" i="5"/>
  <c r="E103" i="5"/>
  <c r="H103" i="5"/>
  <c r="D103" i="5"/>
  <c r="J90" i="5"/>
  <c r="F90" i="5"/>
  <c r="B90" i="5"/>
  <c r="I90" i="5"/>
  <c r="E90" i="5"/>
  <c r="H90" i="5"/>
  <c r="D90" i="5"/>
  <c r="G90" i="5"/>
  <c r="C90" i="5"/>
  <c r="I77" i="5"/>
  <c r="E77" i="5"/>
  <c r="H77" i="5"/>
  <c r="D77" i="5"/>
  <c r="G77" i="5"/>
  <c r="C77" i="5"/>
  <c r="J77" i="5"/>
  <c r="F77" i="5"/>
  <c r="B77" i="5"/>
  <c r="I93" i="5"/>
  <c r="E93" i="5"/>
  <c r="H93" i="5"/>
  <c r="D93" i="5"/>
  <c r="G93" i="5"/>
  <c r="C93" i="5"/>
  <c r="J93" i="5"/>
  <c r="F93" i="5"/>
  <c r="B93" i="5"/>
  <c r="C5" i="3"/>
  <c r="R3" i="4"/>
  <c r="N3" i="4"/>
  <c r="J3" i="4"/>
  <c r="F3" i="4"/>
  <c r="B3" i="4"/>
  <c r="Q3" i="4"/>
  <c r="M3" i="4"/>
  <c r="I3" i="4"/>
  <c r="E3" i="4"/>
  <c r="O3" i="4"/>
  <c r="G3" i="4"/>
  <c r="L3" i="4"/>
  <c r="D3" i="4"/>
  <c r="K3" i="4"/>
  <c r="C3" i="4"/>
  <c r="P3" i="4"/>
  <c r="H3" i="4"/>
  <c r="Q8" i="4"/>
  <c r="M8" i="4"/>
  <c r="I8" i="4"/>
  <c r="E8" i="4"/>
  <c r="P8" i="4"/>
  <c r="L8" i="4"/>
  <c r="H8" i="4"/>
  <c r="D8" i="4"/>
  <c r="O8" i="4"/>
  <c r="K8" i="4"/>
  <c r="G8" i="4"/>
  <c r="C8" i="4"/>
  <c r="R8" i="4"/>
  <c r="N8" i="4"/>
  <c r="J8" i="4"/>
  <c r="F8" i="4"/>
  <c r="B8" i="4"/>
  <c r="P22" i="4"/>
  <c r="L22" i="4"/>
  <c r="H22" i="4"/>
  <c r="D22" i="4"/>
  <c r="O22" i="4"/>
  <c r="K22" i="4"/>
  <c r="G22" i="4"/>
  <c r="C22" i="4"/>
  <c r="R22" i="4"/>
  <c r="N22" i="4"/>
  <c r="J22" i="4"/>
  <c r="F22" i="4"/>
  <c r="B22" i="4"/>
  <c r="Q22" i="4"/>
  <c r="M22" i="4"/>
  <c r="I22" i="4"/>
  <c r="E22" i="4"/>
  <c r="P38" i="4"/>
  <c r="L38" i="4"/>
  <c r="H38" i="4"/>
  <c r="D38" i="4"/>
  <c r="O38" i="4"/>
  <c r="K38" i="4"/>
  <c r="G38" i="4"/>
  <c r="C38" i="4"/>
  <c r="R38" i="4"/>
  <c r="N38" i="4"/>
  <c r="J38" i="4"/>
  <c r="F38" i="4"/>
  <c r="B38" i="4"/>
  <c r="Q38" i="4"/>
  <c r="M38" i="4"/>
  <c r="I38" i="4"/>
  <c r="E38" i="4"/>
  <c r="Q13" i="4"/>
  <c r="M13" i="4"/>
  <c r="I13" i="4"/>
  <c r="E13" i="4"/>
  <c r="N13" i="4"/>
  <c r="H13" i="4"/>
  <c r="C13" i="4"/>
  <c r="R13" i="4"/>
  <c r="L13" i="4"/>
  <c r="G13" i="4"/>
  <c r="B13" i="4"/>
  <c r="P13" i="4"/>
  <c r="K13" i="4"/>
  <c r="F13" i="4"/>
  <c r="O13" i="4"/>
  <c r="J13" i="4"/>
  <c r="D13" i="4"/>
  <c r="O29" i="4"/>
  <c r="K29" i="4"/>
  <c r="G29" i="4"/>
  <c r="C29" i="4"/>
  <c r="R29" i="4"/>
  <c r="N29" i="4"/>
  <c r="J29" i="4"/>
  <c r="F29" i="4"/>
  <c r="B29" i="4"/>
  <c r="Q29" i="4"/>
  <c r="M29" i="4"/>
  <c r="I29" i="4"/>
  <c r="E29" i="4"/>
  <c r="P29" i="4"/>
  <c r="L29" i="4"/>
  <c r="H29" i="4"/>
  <c r="D29" i="4"/>
  <c r="O45" i="4"/>
  <c r="K45" i="4"/>
  <c r="G45" i="4"/>
  <c r="R45" i="4"/>
  <c r="M45" i="4"/>
  <c r="H45" i="4"/>
  <c r="C45" i="4"/>
  <c r="Q45" i="4"/>
  <c r="L45" i="4"/>
  <c r="F45" i="4"/>
  <c r="B45" i="4"/>
  <c r="P45" i="4"/>
  <c r="J45" i="4"/>
  <c r="E45" i="4"/>
  <c r="N45" i="4"/>
  <c r="I45" i="4"/>
  <c r="D45" i="4"/>
  <c r="R28" i="4"/>
  <c r="N28" i="4"/>
  <c r="J28" i="4"/>
  <c r="F28" i="4"/>
  <c r="B28" i="4"/>
  <c r="Q28" i="4"/>
  <c r="M28" i="4"/>
  <c r="I28" i="4"/>
  <c r="E28" i="4"/>
  <c r="P28" i="4"/>
  <c r="L28" i="4"/>
  <c r="H28" i="4"/>
  <c r="D28" i="4"/>
  <c r="O28" i="4"/>
  <c r="K28" i="4"/>
  <c r="G28" i="4"/>
  <c r="C28" i="4"/>
  <c r="R44" i="4"/>
  <c r="N44" i="4"/>
  <c r="J44" i="4"/>
  <c r="F44" i="4"/>
  <c r="B44" i="4"/>
  <c r="Q44" i="4"/>
  <c r="M44" i="4"/>
  <c r="I44" i="4"/>
  <c r="E44" i="4"/>
  <c r="P44" i="4"/>
  <c r="L44" i="4"/>
  <c r="H44" i="4"/>
  <c r="D44" i="4"/>
  <c r="O44" i="4"/>
  <c r="K44" i="4"/>
  <c r="G44" i="4"/>
  <c r="C44" i="4"/>
  <c r="Q27" i="4"/>
  <c r="M27" i="4"/>
  <c r="I27" i="4"/>
  <c r="E27" i="4"/>
  <c r="P27" i="4"/>
  <c r="L27" i="4"/>
  <c r="H27" i="4"/>
  <c r="D27" i="4"/>
  <c r="O27" i="4"/>
  <c r="K27" i="4"/>
  <c r="G27" i="4"/>
  <c r="C27" i="4"/>
  <c r="R27" i="4"/>
  <c r="N27" i="4"/>
  <c r="J27" i="4"/>
  <c r="F27" i="4"/>
  <c r="B27" i="4"/>
  <c r="Q43" i="4"/>
  <c r="M43" i="4"/>
  <c r="I43" i="4"/>
  <c r="E43" i="4"/>
  <c r="P43" i="4"/>
  <c r="L43" i="4"/>
  <c r="H43" i="4"/>
  <c r="D43" i="4"/>
  <c r="O43" i="4"/>
  <c r="K43" i="4"/>
  <c r="G43" i="4"/>
  <c r="C43" i="4"/>
  <c r="R43" i="4"/>
  <c r="N43" i="4"/>
  <c r="J43" i="4"/>
  <c r="F43" i="4"/>
  <c r="B43" i="4"/>
  <c r="R69" i="4"/>
  <c r="N69" i="4"/>
  <c r="J69" i="4"/>
  <c r="F69" i="4"/>
  <c r="B69" i="4"/>
  <c r="P69" i="4"/>
  <c r="L69" i="4"/>
  <c r="H69" i="4"/>
  <c r="D69" i="4"/>
  <c r="O69" i="4"/>
  <c r="K69" i="4"/>
  <c r="G69" i="4"/>
  <c r="C69" i="4"/>
  <c r="M69" i="4"/>
  <c r="I69" i="4"/>
  <c r="E69" i="4"/>
  <c r="Q69" i="4"/>
  <c r="Q46" i="4"/>
  <c r="M46" i="4"/>
  <c r="I46" i="4"/>
  <c r="E46" i="4"/>
  <c r="P46" i="4"/>
  <c r="L46" i="4"/>
  <c r="H46" i="4"/>
  <c r="D46" i="4"/>
  <c r="O46" i="4"/>
  <c r="G46" i="4"/>
  <c r="N46" i="4"/>
  <c r="F46" i="4"/>
  <c r="K46" i="4"/>
  <c r="C46" i="4"/>
  <c r="R46" i="4"/>
  <c r="J46" i="4"/>
  <c r="B46" i="4"/>
  <c r="R73" i="4"/>
  <c r="N73" i="4"/>
  <c r="J73" i="4"/>
  <c r="F73" i="4"/>
  <c r="B73" i="4"/>
  <c r="P73" i="4"/>
  <c r="L73" i="4"/>
  <c r="H73" i="4"/>
  <c r="D73" i="4"/>
  <c r="O73" i="4"/>
  <c r="K73" i="4"/>
  <c r="G73" i="4"/>
  <c r="C73" i="4"/>
  <c r="Q73" i="4"/>
  <c r="M73" i="4"/>
  <c r="I73" i="4"/>
  <c r="E73" i="4"/>
  <c r="P71" i="4"/>
  <c r="L71" i="4"/>
  <c r="H71" i="4"/>
  <c r="D71" i="4"/>
  <c r="R71" i="4"/>
  <c r="N71" i="4"/>
  <c r="J71" i="4"/>
  <c r="F71" i="4"/>
  <c r="B71" i="4"/>
  <c r="Q71" i="4"/>
  <c r="M71" i="4"/>
  <c r="I71" i="4"/>
  <c r="E71" i="4"/>
  <c r="G71" i="4"/>
  <c r="C71" i="4"/>
  <c r="O71" i="4"/>
  <c r="K71" i="4"/>
  <c r="Q58" i="4"/>
  <c r="M58" i="4"/>
  <c r="I58" i="4"/>
  <c r="E58" i="4"/>
  <c r="P58" i="4"/>
  <c r="L58" i="4"/>
  <c r="H58" i="4"/>
  <c r="D58" i="4"/>
  <c r="O58" i="4"/>
  <c r="G58" i="4"/>
  <c r="N58" i="4"/>
  <c r="F58" i="4"/>
  <c r="K58" i="4"/>
  <c r="C58" i="4"/>
  <c r="J58" i="4"/>
  <c r="B58" i="4"/>
  <c r="R58" i="4"/>
  <c r="O74" i="4"/>
  <c r="K74" i="4"/>
  <c r="G74" i="4"/>
  <c r="C74" i="4"/>
  <c r="Q74" i="4"/>
  <c r="M74" i="4"/>
  <c r="I74" i="4"/>
  <c r="E74" i="4"/>
  <c r="P74" i="4"/>
  <c r="L74" i="4"/>
  <c r="H74" i="4"/>
  <c r="D74" i="4"/>
  <c r="N74" i="4"/>
  <c r="J74" i="4"/>
  <c r="F74" i="4"/>
  <c r="R74" i="4"/>
  <c r="B74" i="4"/>
  <c r="C13" i="3"/>
  <c r="H7" i="5"/>
  <c r="D7" i="5"/>
  <c r="J7" i="5"/>
  <c r="F7" i="5"/>
  <c r="B7" i="5"/>
  <c r="I7" i="5"/>
  <c r="E7" i="5"/>
  <c r="G7" i="5"/>
  <c r="C7" i="5"/>
  <c r="H18" i="5"/>
  <c r="D18" i="5"/>
  <c r="G18" i="5"/>
  <c r="C18" i="5"/>
  <c r="F18" i="5"/>
  <c r="J18" i="5"/>
  <c r="B18" i="5"/>
  <c r="I18" i="5"/>
  <c r="E18" i="5"/>
  <c r="H22" i="5"/>
  <c r="D22" i="5"/>
  <c r="G22" i="5"/>
  <c r="C22" i="5"/>
  <c r="J22" i="5"/>
  <c r="B22" i="5"/>
  <c r="I22" i="5"/>
  <c r="F22" i="5"/>
  <c r="E22" i="5"/>
  <c r="G13" i="5"/>
  <c r="C13" i="5"/>
  <c r="F13" i="5"/>
  <c r="I13" i="5"/>
  <c r="D13" i="5"/>
  <c r="H13" i="5"/>
  <c r="B13" i="5"/>
  <c r="J13" i="5"/>
  <c r="E13" i="5"/>
  <c r="H28" i="5"/>
  <c r="D28" i="5"/>
  <c r="G28" i="5"/>
  <c r="C28" i="5"/>
  <c r="J28" i="5"/>
  <c r="F28" i="5"/>
  <c r="B28" i="5"/>
  <c r="I28" i="5"/>
  <c r="E28" i="5"/>
  <c r="I15" i="5"/>
  <c r="E15" i="5"/>
  <c r="F15" i="5"/>
  <c r="H15" i="5"/>
  <c r="C15" i="5"/>
  <c r="G15" i="5"/>
  <c r="B15" i="5"/>
  <c r="J15" i="5"/>
  <c r="D15" i="5"/>
  <c r="G31" i="5"/>
  <c r="C31" i="5"/>
  <c r="J31" i="5"/>
  <c r="F31" i="5"/>
  <c r="B31" i="5"/>
  <c r="I31" i="5"/>
  <c r="E31" i="5"/>
  <c r="H31" i="5"/>
  <c r="D31" i="5"/>
  <c r="J26" i="5"/>
  <c r="F26" i="5"/>
  <c r="B26" i="5"/>
  <c r="I26" i="5"/>
  <c r="E26" i="5"/>
  <c r="H26" i="5"/>
  <c r="D26" i="5"/>
  <c r="G26" i="5"/>
  <c r="C26" i="5"/>
  <c r="J42" i="5"/>
  <c r="F42" i="5"/>
  <c r="B42" i="5"/>
  <c r="I42" i="5"/>
  <c r="E42" i="5"/>
  <c r="H42" i="5"/>
  <c r="D42" i="5"/>
  <c r="G42" i="5"/>
  <c r="C42" i="5"/>
  <c r="I29" i="5"/>
  <c r="E29" i="5"/>
  <c r="H29" i="5"/>
  <c r="D29" i="5"/>
  <c r="G29" i="5"/>
  <c r="C29" i="5"/>
  <c r="J29" i="5"/>
  <c r="F29" i="5"/>
  <c r="B29" i="5"/>
  <c r="G44" i="5"/>
  <c r="C44" i="5"/>
  <c r="F44" i="5"/>
  <c r="J44" i="5"/>
  <c r="E44" i="5"/>
  <c r="I44" i="5"/>
  <c r="D44" i="5"/>
  <c r="H44" i="5"/>
  <c r="B44" i="5"/>
  <c r="H59" i="5"/>
  <c r="D59" i="5"/>
  <c r="G59" i="5"/>
  <c r="C59" i="5"/>
  <c r="J59" i="5"/>
  <c r="F59" i="5"/>
  <c r="B59" i="5"/>
  <c r="I59" i="5"/>
  <c r="E59" i="5"/>
  <c r="J74" i="5"/>
  <c r="F74" i="5"/>
  <c r="B74" i="5"/>
  <c r="I74" i="5"/>
  <c r="E74" i="5"/>
  <c r="D74" i="5"/>
  <c r="H74" i="5"/>
  <c r="C74" i="5"/>
  <c r="G74" i="5"/>
  <c r="G58" i="5"/>
  <c r="C58" i="5"/>
  <c r="J58" i="5"/>
  <c r="F58" i="5"/>
  <c r="B58" i="5"/>
  <c r="I58" i="5"/>
  <c r="E58" i="5"/>
  <c r="H58" i="5"/>
  <c r="D58" i="5"/>
  <c r="I45" i="5"/>
  <c r="E45" i="5"/>
  <c r="H45" i="5"/>
  <c r="D45" i="5"/>
  <c r="J45" i="5"/>
  <c r="B45" i="5"/>
  <c r="G45" i="5"/>
  <c r="F45" i="5"/>
  <c r="C45" i="5"/>
  <c r="J61" i="5"/>
  <c r="F61" i="5"/>
  <c r="B61" i="5"/>
  <c r="I61" i="5"/>
  <c r="E61" i="5"/>
  <c r="H61" i="5"/>
  <c r="D61" i="5"/>
  <c r="G61" i="5"/>
  <c r="C61" i="5"/>
  <c r="I56" i="5"/>
  <c r="E56" i="5"/>
  <c r="H56" i="5"/>
  <c r="D56" i="5"/>
  <c r="G56" i="5"/>
  <c r="C56" i="5"/>
  <c r="J56" i="5"/>
  <c r="F56" i="5"/>
  <c r="B56" i="5"/>
  <c r="I72" i="5"/>
  <c r="E72" i="5"/>
  <c r="H72" i="5"/>
  <c r="D72" i="5"/>
  <c r="G72" i="5"/>
  <c r="C72" i="5"/>
  <c r="J72" i="5"/>
  <c r="F72" i="5"/>
  <c r="B72" i="5"/>
  <c r="H88" i="5"/>
  <c r="D88" i="5"/>
  <c r="G88" i="5"/>
  <c r="C88" i="5"/>
  <c r="J88" i="5"/>
  <c r="F88" i="5"/>
  <c r="B88" i="5"/>
  <c r="I88" i="5"/>
  <c r="E88" i="5"/>
  <c r="G75" i="5"/>
  <c r="C75" i="5"/>
  <c r="J75" i="5"/>
  <c r="F75" i="5"/>
  <c r="B75" i="5"/>
  <c r="I75" i="5"/>
  <c r="E75" i="5"/>
  <c r="D75" i="5"/>
  <c r="H75" i="5"/>
  <c r="G91" i="5"/>
  <c r="C91" i="5"/>
  <c r="J91" i="5"/>
  <c r="F91" i="5"/>
  <c r="B91" i="5"/>
  <c r="I91" i="5"/>
  <c r="E91" i="5"/>
  <c r="H91" i="5"/>
  <c r="D91" i="5"/>
  <c r="J78" i="5"/>
  <c r="F78" i="5"/>
  <c r="B78" i="5"/>
  <c r="I78" i="5"/>
  <c r="E78" i="5"/>
  <c r="H78" i="5"/>
  <c r="D78" i="5"/>
  <c r="G78" i="5"/>
  <c r="C78" i="5"/>
  <c r="J94" i="5"/>
  <c r="F94" i="5"/>
  <c r="B94" i="5"/>
  <c r="I94" i="5"/>
  <c r="E94" i="5"/>
  <c r="H94" i="5"/>
  <c r="D94" i="5"/>
  <c r="G94" i="5"/>
  <c r="C94" i="5"/>
  <c r="I81" i="5"/>
  <c r="E81" i="5"/>
  <c r="H81" i="5"/>
  <c r="D81" i="5"/>
  <c r="G81" i="5"/>
  <c r="C81" i="5"/>
  <c r="J81" i="5"/>
  <c r="F81" i="5"/>
  <c r="B81" i="5"/>
  <c r="I97" i="5"/>
  <c r="E97" i="5"/>
  <c r="H97" i="5"/>
  <c r="D97" i="5"/>
  <c r="G97" i="5"/>
  <c r="C97" i="5"/>
  <c r="J97" i="5"/>
  <c r="F97" i="5"/>
  <c r="B97" i="5"/>
  <c r="C11" i="3"/>
  <c r="O11" i="4"/>
  <c r="K11" i="4"/>
  <c r="G11" i="4"/>
  <c r="C11" i="4"/>
  <c r="N11" i="4"/>
  <c r="I11" i="4"/>
  <c r="D11" i="4"/>
  <c r="R11" i="4"/>
  <c r="M11" i="4"/>
  <c r="H11" i="4"/>
  <c r="B11" i="4"/>
  <c r="Q11" i="4"/>
  <c r="L11" i="4"/>
  <c r="F11" i="4"/>
  <c r="P11" i="4"/>
  <c r="J11" i="4"/>
  <c r="E11" i="4"/>
  <c r="C9" i="3"/>
  <c r="O7" i="4"/>
  <c r="K7" i="4"/>
  <c r="G7" i="4"/>
  <c r="C7" i="4"/>
  <c r="R7" i="4"/>
  <c r="N7" i="4"/>
  <c r="J7" i="4"/>
  <c r="F7" i="4"/>
  <c r="B7" i="4"/>
  <c r="Q7" i="4"/>
  <c r="M7" i="4"/>
  <c r="I7" i="4"/>
  <c r="E7" i="4"/>
  <c r="L7" i="4"/>
  <c r="H7" i="4"/>
  <c r="D7" i="4"/>
  <c r="P7" i="4"/>
  <c r="Q5" i="4"/>
  <c r="M5" i="4"/>
  <c r="I5" i="4"/>
  <c r="E5" i="4"/>
  <c r="P5" i="4"/>
  <c r="L5" i="4"/>
  <c r="H5" i="4"/>
  <c r="D5" i="4"/>
  <c r="O5" i="4"/>
  <c r="K5" i="4"/>
  <c r="G5" i="4"/>
  <c r="C5" i="4"/>
  <c r="R5" i="4"/>
  <c r="B5" i="4"/>
  <c r="N5" i="4"/>
  <c r="J5" i="4"/>
  <c r="F5" i="4"/>
  <c r="R10" i="4"/>
  <c r="N10" i="4"/>
  <c r="J10" i="4"/>
  <c r="F10" i="4"/>
  <c r="B10" i="4"/>
  <c r="Q10" i="4"/>
  <c r="L10" i="4"/>
  <c r="G10" i="4"/>
  <c r="P10" i="4"/>
  <c r="K10" i="4"/>
  <c r="E10" i="4"/>
  <c r="O10" i="4"/>
  <c r="I10" i="4"/>
  <c r="D10" i="4"/>
  <c r="M10" i="4"/>
  <c r="H10" i="4"/>
  <c r="C10" i="4"/>
  <c r="P26" i="4"/>
  <c r="L26" i="4"/>
  <c r="H26" i="4"/>
  <c r="D26" i="4"/>
  <c r="O26" i="4"/>
  <c r="K26" i="4"/>
  <c r="G26" i="4"/>
  <c r="C26" i="4"/>
  <c r="R26" i="4"/>
  <c r="N26" i="4"/>
  <c r="J26" i="4"/>
  <c r="F26" i="4"/>
  <c r="B26" i="4"/>
  <c r="Q26" i="4"/>
  <c r="M26" i="4"/>
  <c r="I26" i="4"/>
  <c r="E26" i="4"/>
  <c r="P42" i="4"/>
  <c r="L42" i="4"/>
  <c r="H42" i="4"/>
  <c r="D42" i="4"/>
  <c r="O42" i="4"/>
  <c r="K42" i="4"/>
  <c r="G42" i="4"/>
  <c r="C42" i="4"/>
  <c r="R42" i="4"/>
  <c r="N42" i="4"/>
  <c r="J42" i="4"/>
  <c r="F42" i="4"/>
  <c r="B42" i="4"/>
  <c r="Q42" i="4"/>
  <c r="M42" i="4"/>
  <c r="I42" i="4"/>
  <c r="E42" i="4"/>
  <c r="O17" i="4"/>
  <c r="K17" i="4"/>
  <c r="G17" i="4"/>
  <c r="C17" i="4"/>
  <c r="R17" i="4"/>
  <c r="N17" i="4"/>
  <c r="J17" i="4"/>
  <c r="F17" i="4"/>
  <c r="B17" i="4"/>
  <c r="Q17" i="4"/>
  <c r="M17" i="4"/>
  <c r="I17" i="4"/>
  <c r="E17" i="4"/>
  <c r="L17" i="4"/>
  <c r="H17" i="4"/>
  <c r="D17" i="4"/>
  <c r="P17" i="4"/>
  <c r="O33" i="4"/>
  <c r="K33" i="4"/>
  <c r="G33" i="4"/>
  <c r="C33" i="4"/>
  <c r="R33" i="4"/>
  <c r="N33" i="4"/>
  <c r="J33" i="4"/>
  <c r="F33" i="4"/>
  <c r="B33" i="4"/>
  <c r="Q33" i="4"/>
  <c r="M33" i="4"/>
  <c r="I33" i="4"/>
  <c r="E33" i="4"/>
  <c r="P33" i="4"/>
  <c r="L33" i="4"/>
  <c r="H33" i="4"/>
  <c r="D33" i="4"/>
  <c r="R16" i="4"/>
  <c r="N16" i="4"/>
  <c r="J16" i="4"/>
  <c r="F16" i="4"/>
  <c r="B16" i="4"/>
  <c r="Q16" i="4"/>
  <c r="M16" i="4"/>
  <c r="I16" i="4"/>
  <c r="E16" i="4"/>
  <c r="P16" i="4"/>
  <c r="L16" i="4"/>
  <c r="H16" i="4"/>
  <c r="D16" i="4"/>
  <c r="O16" i="4"/>
  <c r="K16" i="4"/>
  <c r="G16" i="4"/>
  <c r="C16" i="4"/>
  <c r="R32" i="4"/>
  <c r="N32" i="4"/>
  <c r="J32" i="4"/>
  <c r="F32" i="4"/>
  <c r="B32" i="4"/>
  <c r="Q32" i="4"/>
  <c r="M32" i="4"/>
  <c r="I32" i="4"/>
  <c r="E32" i="4"/>
  <c r="P32" i="4"/>
  <c r="L32" i="4"/>
  <c r="H32" i="4"/>
  <c r="D32" i="4"/>
  <c r="O32" i="4"/>
  <c r="K32" i="4"/>
  <c r="G32" i="4"/>
  <c r="C32" i="4"/>
  <c r="P57" i="4"/>
  <c r="L57" i="4"/>
  <c r="H57" i="4"/>
  <c r="D57" i="4"/>
  <c r="O57" i="4"/>
  <c r="R57" i="4"/>
  <c r="K57" i="4"/>
  <c r="F57" i="4"/>
  <c r="Q57" i="4"/>
  <c r="J57" i="4"/>
  <c r="E57" i="4"/>
  <c r="N57" i="4"/>
  <c r="I57" i="4"/>
  <c r="C57" i="4"/>
  <c r="B57" i="4"/>
  <c r="M57" i="4"/>
  <c r="G57" i="4"/>
  <c r="Q31" i="4"/>
  <c r="M31" i="4"/>
  <c r="I31" i="4"/>
  <c r="E31" i="4"/>
  <c r="P31" i="4"/>
  <c r="L31" i="4"/>
  <c r="H31" i="4"/>
  <c r="D31" i="4"/>
  <c r="O31" i="4"/>
  <c r="K31" i="4"/>
  <c r="G31" i="4"/>
  <c r="C31" i="4"/>
  <c r="R31" i="4"/>
  <c r="N31" i="4"/>
  <c r="J31" i="4"/>
  <c r="F31" i="4"/>
  <c r="B31" i="4"/>
  <c r="O48" i="4"/>
  <c r="K48" i="4"/>
  <c r="G48" i="4"/>
  <c r="C48" i="4"/>
  <c r="R48" i="4"/>
  <c r="N48" i="4"/>
  <c r="J48" i="4"/>
  <c r="F48" i="4"/>
  <c r="B48" i="4"/>
  <c r="Q48" i="4"/>
  <c r="I48" i="4"/>
  <c r="P48" i="4"/>
  <c r="H48" i="4"/>
  <c r="M48" i="4"/>
  <c r="E48" i="4"/>
  <c r="L48" i="4"/>
  <c r="D48" i="4"/>
  <c r="R47" i="4"/>
  <c r="N47" i="4"/>
  <c r="J47" i="4"/>
  <c r="F47" i="4"/>
  <c r="B47" i="4"/>
  <c r="Q47" i="4"/>
  <c r="M47" i="4"/>
  <c r="I47" i="4"/>
  <c r="E47" i="4"/>
  <c r="L47" i="4"/>
  <c r="D47" i="4"/>
  <c r="K47" i="4"/>
  <c r="C47" i="4"/>
  <c r="P47" i="4"/>
  <c r="H47" i="4"/>
  <c r="O47" i="4"/>
  <c r="G47" i="4"/>
  <c r="R51" i="4"/>
  <c r="N51" i="4"/>
  <c r="J51" i="4"/>
  <c r="F51" i="4"/>
  <c r="B51" i="4"/>
  <c r="Q51" i="4"/>
  <c r="L51" i="4"/>
  <c r="G51" i="4"/>
  <c r="P51" i="4"/>
  <c r="K51" i="4"/>
  <c r="E51" i="4"/>
  <c r="I51" i="4"/>
  <c r="H51" i="4"/>
  <c r="O51" i="4"/>
  <c r="D51" i="4"/>
  <c r="M51" i="4"/>
  <c r="C51" i="4"/>
  <c r="R59" i="4"/>
  <c r="N59" i="4"/>
  <c r="J59" i="4"/>
  <c r="F59" i="4"/>
  <c r="B59" i="4"/>
  <c r="Q59" i="4"/>
  <c r="M59" i="4"/>
  <c r="I59" i="4"/>
  <c r="E59" i="4"/>
  <c r="L59" i="4"/>
  <c r="D59" i="4"/>
  <c r="K59" i="4"/>
  <c r="C59" i="4"/>
  <c r="P59" i="4"/>
  <c r="H59" i="4"/>
  <c r="O59" i="4"/>
  <c r="G59" i="4"/>
  <c r="P75" i="4"/>
  <c r="L75" i="4"/>
  <c r="H75" i="4"/>
  <c r="D75" i="4"/>
  <c r="R75" i="4"/>
  <c r="N75" i="4"/>
  <c r="J75" i="4"/>
  <c r="F75" i="4"/>
  <c r="B75" i="4"/>
  <c r="Q75" i="4"/>
  <c r="M75" i="4"/>
  <c r="I75" i="4"/>
  <c r="E75" i="4"/>
  <c r="K75" i="4"/>
  <c r="G75" i="4"/>
  <c r="C75" i="4"/>
  <c r="O75" i="4"/>
  <c r="Q62" i="4"/>
  <c r="M62" i="4"/>
  <c r="I62" i="4"/>
  <c r="E62" i="4"/>
  <c r="P62" i="4"/>
  <c r="L62" i="4"/>
  <c r="H62" i="4"/>
  <c r="D62" i="4"/>
  <c r="K62" i="4"/>
  <c r="C62" i="4"/>
  <c r="R62" i="4"/>
  <c r="J62" i="4"/>
  <c r="B62" i="4"/>
  <c r="O62" i="4"/>
  <c r="G62" i="4"/>
  <c r="N62" i="4"/>
  <c r="F62" i="4"/>
  <c r="Q64" i="4"/>
  <c r="M64" i="4"/>
  <c r="I64" i="4"/>
  <c r="E64" i="4"/>
  <c r="O64" i="4"/>
  <c r="K64" i="4"/>
  <c r="G64" i="4"/>
  <c r="C64" i="4"/>
  <c r="R64" i="4"/>
  <c r="N64" i="4"/>
  <c r="J64" i="4"/>
  <c r="F64" i="4"/>
  <c r="B64" i="4"/>
  <c r="L64" i="4"/>
  <c r="H64" i="4"/>
  <c r="D64" i="4"/>
  <c r="P64" i="4"/>
  <c r="H11" i="5"/>
  <c r="D11" i="5"/>
  <c r="J11" i="5"/>
  <c r="F11" i="5"/>
  <c r="B11" i="5"/>
  <c r="I11" i="5"/>
  <c r="E11" i="5"/>
  <c r="G11" i="5"/>
  <c r="C11" i="5"/>
  <c r="G6" i="5"/>
  <c r="C6" i="5"/>
  <c r="I6" i="5"/>
  <c r="E6" i="5"/>
  <c r="H6" i="5"/>
  <c r="D6" i="5"/>
  <c r="B6" i="5"/>
  <c r="J6" i="5"/>
  <c r="F6" i="5"/>
  <c r="I4" i="5"/>
  <c r="E4" i="5"/>
  <c r="G4" i="5"/>
  <c r="C4" i="5"/>
  <c r="J4" i="5"/>
  <c r="F4" i="5"/>
  <c r="B4" i="5"/>
  <c r="H4" i="5"/>
  <c r="D4" i="5"/>
  <c r="H14" i="5"/>
  <c r="D14" i="5"/>
  <c r="F14" i="5"/>
  <c r="I14" i="5"/>
  <c r="C14" i="5"/>
  <c r="G14" i="5"/>
  <c r="B14" i="5"/>
  <c r="J14" i="5"/>
  <c r="E14" i="5"/>
  <c r="H32" i="5"/>
  <c r="D32" i="5"/>
  <c r="G32" i="5"/>
  <c r="C32" i="5"/>
  <c r="J32" i="5"/>
  <c r="F32" i="5"/>
  <c r="B32" i="5"/>
  <c r="I32" i="5"/>
  <c r="E32" i="5"/>
  <c r="I19" i="5"/>
  <c r="E19" i="5"/>
  <c r="H19" i="5"/>
  <c r="D19" i="5"/>
  <c r="C19" i="5"/>
  <c r="G19" i="5"/>
  <c r="F19" i="5"/>
  <c r="J19" i="5"/>
  <c r="B19" i="5"/>
  <c r="G35" i="5"/>
  <c r="C35" i="5"/>
  <c r="J35" i="5"/>
  <c r="F35" i="5"/>
  <c r="B35" i="5"/>
  <c r="I35" i="5"/>
  <c r="E35" i="5"/>
  <c r="H35" i="5"/>
  <c r="D35" i="5"/>
  <c r="J30" i="5"/>
  <c r="F30" i="5"/>
  <c r="B30" i="5"/>
  <c r="I30" i="5"/>
  <c r="E30" i="5"/>
  <c r="H30" i="5"/>
  <c r="D30" i="5"/>
  <c r="G30" i="5"/>
  <c r="C30" i="5"/>
  <c r="G47" i="5"/>
  <c r="C47" i="5"/>
  <c r="J47" i="5"/>
  <c r="F47" i="5"/>
  <c r="B47" i="5"/>
  <c r="D47" i="5"/>
  <c r="I47" i="5"/>
  <c r="H47" i="5"/>
  <c r="E47" i="5"/>
  <c r="I33" i="5"/>
  <c r="E33" i="5"/>
  <c r="H33" i="5"/>
  <c r="D33" i="5"/>
  <c r="G33" i="5"/>
  <c r="C33" i="5"/>
  <c r="J33" i="5"/>
  <c r="F33" i="5"/>
  <c r="B33" i="5"/>
  <c r="H48" i="5"/>
  <c r="D48" i="5"/>
  <c r="G48" i="5"/>
  <c r="C48" i="5"/>
  <c r="I48" i="5"/>
  <c r="F48" i="5"/>
  <c r="E48" i="5"/>
  <c r="J48" i="5"/>
  <c r="B48" i="5"/>
  <c r="H63" i="5"/>
  <c r="D63" i="5"/>
  <c r="G63" i="5"/>
  <c r="C63" i="5"/>
  <c r="J63" i="5"/>
  <c r="F63" i="5"/>
  <c r="B63" i="5"/>
  <c r="I63" i="5"/>
  <c r="E63" i="5"/>
  <c r="J46" i="5"/>
  <c r="F46" i="5"/>
  <c r="B46" i="5"/>
  <c r="I46" i="5"/>
  <c r="E46" i="5"/>
  <c r="G46" i="5"/>
  <c r="D46" i="5"/>
  <c r="C46" i="5"/>
  <c r="H46" i="5"/>
  <c r="G62" i="5"/>
  <c r="C62" i="5"/>
  <c r="J62" i="5"/>
  <c r="F62" i="5"/>
  <c r="B62" i="5"/>
  <c r="I62" i="5"/>
  <c r="E62" i="5"/>
  <c r="H62" i="5"/>
  <c r="D62" i="5"/>
  <c r="I49" i="5"/>
  <c r="E49" i="5"/>
  <c r="H49" i="5"/>
  <c r="D49" i="5"/>
  <c r="F49" i="5"/>
  <c r="C49" i="5"/>
  <c r="J49" i="5"/>
  <c r="B49" i="5"/>
  <c r="G49" i="5"/>
  <c r="J65" i="5"/>
  <c r="F65" i="5"/>
  <c r="B65" i="5"/>
  <c r="I65" i="5"/>
  <c r="E65" i="5"/>
  <c r="H65" i="5"/>
  <c r="D65" i="5"/>
  <c r="G65" i="5"/>
  <c r="C65" i="5"/>
  <c r="I60" i="5"/>
  <c r="E60" i="5"/>
  <c r="H60" i="5"/>
  <c r="D60" i="5"/>
  <c r="G60" i="5"/>
  <c r="C60" i="5"/>
  <c r="J60" i="5"/>
  <c r="F60" i="5"/>
  <c r="B60" i="5"/>
  <c r="H76" i="5"/>
  <c r="D76" i="5"/>
  <c r="G76" i="5"/>
  <c r="C76" i="5"/>
  <c r="J76" i="5"/>
  <c r="F76" i="5"/>
  <c r="B76" i="5"/>
  <c r="I76" i="5"/>
  <c r="E76" i="5"/>
  <c r="H92" i="5"/>
  <c r="D92" i="5"/>
  <c r="G92" i="5"/>
  <c r="C92" i="5"/>
  <c r="J92" i="5"/>
  <c r="F92" i="5"/>
  <c r="B92" i="5"/>
  <c r="I92" i="5"/>
  <c r="E92" i="5"/>
  <c r="G79" i="5"/>
  <c r="C79" i="5"/>
  <c r="J79" i="5"/>
  <c r="F79" i="5"/>
  <c r="B79" i="5"/>
  <c r="I79" i="5"/>
  <c r="E79" i="5"/>
  <c r="H79" i="5"/>
  <c r="D79" i="5"/>
  <c r="G95" i="5"/>
  <c r="C95" i="5"/>
  <c r="J95" i="5"/>
  <c r="F95" i="5"/>
  <c r="B95" i="5"/>
  <c r="I95" i="5"/>
  <c r="E95" i="5"/>
  <c r="H95" i="5"/>
  <c r="D95" i="5"/>
  <c r="J82" i="5"/>
  <c r="F82" i="5"/>
  <c r="B82" i="5"/>
  <c r="I82" i="5"/>
  <c r="E82" i="5"/>
  <c r="H82" i="5"/>
  <c r="D82" i="5"/>
  <c r="G82" i="5"/>
  <c r="C82" i="5"/>
  <c r="J98" i="5"/>
  <c r="F98" i="5"/>
  <c r="B98" i="5"/>
  <c r="I98" i="5"/>
  <c r="E98" i="5"/>
  <c r="H98" i="5"/>
  <c r="D98" i="5"/>
  <c r="G98" i="5"/>
  <c r="C98" i="5"/>
  <c r="I85" i="5"/>
  <c r="E85" i="5"/>
  <c r="H85" i="5"/>
  <c r="D85" i="5"/>
  <c r="G85" i="5"/>
  <c r="C85" i="5"/>
  <c r="J85" i="5"/>
  <c r="F85" i="5"/>
  <c r="B85" i="5"/>
  <c r="I101" i="5"/>
  <c r="E101" i="5"/>
  <c r="H101" i="5"/>
  <c r="D101" i="5"/>
  <c r="G101" i="5"/>
  <c r="C101" i="5"/>
  <c r="J101" i="5"/>
  <c r="F101" i="5"/>
  <c r="B101" i="5"/>
</calcChain>
</file>

<file path=xl/sharedStrings.xml><?xml version="1.0" encoding="utf-8"?>
<sst xmlns="http://schemas.openxmlformats.org/spreadsheetml/2006/main" count="219" uniqueCount="118">
  <si>
    <t>生日</t>
  </si>
  <si>
    <t>姓名</t>
  </si>
  <si>
    <t>合同年限</t>
  </si>
  <si>
    <t>合同到期日期</t>
  </si>
  <si>
    <t>出生日期</t>
  </si>
  <si>
    <t>民族</t>
  </si>
  <si>
    <t>政治面貌</t>
  </si>
  <si>
    <t>110110199006063698</t>
  </si>
  <si>
    <t>北京</t>
  </si>
  <si>
    <t>本科</t>
  </si>
  <si>
    <t>已婚</t>
  </si>
  <si>
    <t>李四</t>
  </si>
  <si>
    <t>女</t>
  </si>
  <si>
    <t>411156198203154692</t>
  </si>
  <si>
    <t>回族</t>
  </si>
  <si>
    <t>行政管理</t>
  </si>
  <si>
    <t>博士</t>
  </si>
  <si>
    <t>男</t>
  </si>
  <si>
    <r>
      <rPr>
        <sz val="11"/>
        <color theme="1"/>
        <rFont val="黑体"/>
        <charset val="134"/>
      </rPr>
      <t>1101101972</t>
    </r>
    <r>
      <rPr>
        <sz val="11"/>
        <color theme="1"/>
        <rFont val="黑体"/>
        <charset val="134"/>
      </rPr>
      <t>0</t>
    </r>
    <r>
      <rPr>
        <sz val="11"/>
        <color theme="1"/>
        <rFont val="黑体"/>
        <charset val="134"/>
      </rPr>
      <t>7</t>
    </r>
    <r>
      <rPr>
        <sz val="11"/>
        <color theme="1"/>
        <rFont val="黑体"/>
        <charset val="134"/>
      </rPr>
      <t>06</t>
    </r>
    <r>
      <rPr>
        <sz val="11"/>
        <color theme="1"/>
        <rFont val="黑体"/>
        <charset val="134"/>
      </rPr>
      <t>4</t>
    </r>
    <r>
      <rPr>
        <sz val="11"/>
        <color theme="1"/>
        <rFont val="黑体"/>
        <charset val="134"/>
      </rPr>
      <t>6</t>
    </r>
    <r>
      <rPr>
        <sz val="11"/>
        <color theme="1"/>
        <rFont val="黑体"/>
        <charset val="134"/>
      </rPr>
      <t>1</t>
    </r>
    <r>
      <rPr>
        <sz val="11"/>
        <color theme="1"/>
        <rFont val="黑体"/>
        <charset val="134"/>
      </rPr>
      <t>8</t>
    </r>
  </si>
  <si>
    <t>百分比</t>
  </si>
  <si>
    <t>≤20</t>
  </si>
  <si>
    <t>20-30</t>
  </si>
  <si>
    <t>30-40</t>
  </si>
  <si>
    <t>40-50</t>
  </si>
  <si>
    <t>50-60</t>
  </si>
  <si>
    <t>1年及其以下</t>
  </si>
  <si>
    <t>1年以上3年以下</t>
  </si>
  <si>
    <t>3年以上5年以下</t>
  </si>
  <si>
    <t>5年以上10年以下</t>
  </si>
  <si>
    <t>10年以上</t>
  </si>
  <si>
    <t>行政人事部</t>
  </si>
  <si>
    <t>未婚</t>
  </si>
  <si>
    <t>高中</t>
  </si>
  <si>
    <t>初中</t>
  </si>
  <si>
    <t>人事檔案管理</t>
    <phoneticPr fontId="14" type="noConversion"/>
  </si>
  <si>
    <t>員工資訊表</t>
    <phoneticPr fontId="14" type="noConversion"/>
  </si>
  <si>
    <t>輔助列</t>
    <phoneticPr fontId="14" type="noConversion"/>
  </si>
  <si>
    <t>序號</t>
    <phoneticPr fontId="14" type="noConversion"/>
  </si>
  <si>
    <t>性別</t>
    <phoneticPr fontId="14" type="noConversion"/>
  </si>
  <si>
    <t>部門</t>
    <phoneticPr fontId="14" type="noConversion"/>
  </si>
  <si>
    <t>職務</t>
    <phoneticPr fontId="14" type="noConversion"/>
  </si>
  <si>
    <t>入職日期</t>
    <phoneticPr fontId="14" type="noConversion"/>
  </si>
  <si>
    <t>工齡（年）</t>
    <phoneticPr fontId="14" type="noConversion"/>
  </si>
  <si>
    <t>工齡(月)</t>
    <phoneticPr fontId="14" type="noConversion"/>
  </si>
  <si>
    <t>第幾次簽訂合同</t>
    <phoneticPr fontId="14" type="noConversion"/>
  </si>
  <si>
    <t>最近一次合同簽訂日期</t>
    <phoneticPr fontId="14" type="noConversion"/>
  </si>
  <si>
    <t>身份證號</t>
    <phoneticPr fontId="14" type="noConversion"/>
  </si>
  <si>
    <t>年齡</t>
    <phoneticPr fontId="14" type="noConversion"/>
  </si>
  <si>
    <t>籍貫</t>
    <phoneticPr fontId="14" type="noConversion"/>
  </si>
  <si>
    <t>戶籍所在地</t>
    <phoneticPr fontId="14" type="noConversion"/>
  </si>
  <si>
    <t>畢業院校</t>
    <phoneticPr fontId="14" type="noConversion"/>
  </si>
  <si>
    <t>專業</t>
    <phoneticPr fontId="14" type="noConversion"/>
  </si>
  <si>
    <t>學歷</t>
    <phoneticPr fontId="14" type="noConversion"/>
  </si>
  <si>
    <t>婚姻狀況</t>
    <phoneticPr fontId="14" type="noConversion"/>
  </si>
  <si>
    <t>聯繫電話</t>
    <phoneticPr fontId="14" type="noConversion"/>
  </si>
  <si>
    <t>備用聯繫方式</t>
    <phoneticPr fontId="14" type="noConversion"/>
  </si>
  <si>
    <t>備註</t>
    <phoneticPr fontId="14" type="noConversion"/>
  </si>
  <si>
    <t>張三</t>
    <phoneticPr fontId="14" type="noConversion"/>
  </si>
  <si>
    <t>財務部</t>
  </si>
  <si>
    <t>財務部</t>
    <phoneticPr fontId="14" type="noConversion"/>
  </si>
  <si>
    <t>部門主管</t>
  </si>
  <si>
    <t>部門主管</t>
    <phoneticPr fontId="14" type="noConversion"/>
  </si>
  <si>
    <t>北京市朝陽區</t>
    <phoneticPr fontId="14" type="noConversion"/>
  </si>
  <si>
    <t>漢族</t>
    <phoneticPr fontId="14" type="noConversion"/>
  </si>
  <si>
    <t>北京大學</t>
    <phoneticPr fontId="14" type="noConversion"/>
  </si>
  <si>
    <t>會計</t>
    <phoneticPr fontId="14" type="noConversion"/>
  </si>
  <si>
    <t>黨員</t>
  </si>
  <si>
    <t>黨員</t>
    <phoneticPr fontId="14" type="noConversion"/>
  </si>
  <si>
    <t>採購部</t>
  </si>
  <si>
    <t>採購部</t>
    <phoneticPr fontId="14" type="noConversion"/>
  </si>
  <si>
    <t>副總經理</t>
  </si>
  <si>
    <t>副總經理</t>
    <phoneticPr fontId="14" type="noConversion"/>
  </si>
  <si>
    <t>南開大學</t>
    <phoneticPr fontId="14" type="noConversion"/>
  </si>
  <si>
    <t>李銘</t>
    <phoneticPr fontId="14" type="noConversion"/>
  </si>
  <si>
    <t>銷售部</t>
  </si>
  <si>
    <t>銷售部</t>
    <phoneticPr fontId="14" type="noConversion"/>
  </si>
  <si>
    <t>無固定期限</t>
    <phoneticPr fontId="14" type="noConversion"/>
  </si>
  <si>
    <t>性別分佈</t>
    <phoneticPr fontId="14" type="noConversion"/>
  </si>
  <si>
    <t>部門分佈</t>
    <phoneticPr fontId="14" type="noConversion"/>
  </si>
  <si>
    <t>年齡分佈</t>
    <phoneticPr fontId="14" type="noConversion"/>
  </si>
  <si>
    <t>人數</t>
    <phoneticPr fontId="14" type="noConversion"/>
  </si>
  <si>
    <t>年齡區間</t>
    <phoneticPr fontId="14" type="noConversion"/>
  </si>
  <si>
    <t>工齡分佈（年）</t>
    <phoneticPr fontId="14" type="noConversion"/>
  </si>
  <si>
    <t>工齡年限</t>
    <phoneticPr fontId="14" type="noConversion"/>
  </si>
  <si>
    <t>職務分佈</t>
    <phoneticPr fontId="14" type="noConversion"/>
  </si>
  <si>
    <t>學歷分佈</t>
    <phoneticPr fontId="14" type="noConversion"/>
  </si>
  <si>
    <t>政治面貌分佈</t>
    <phoneticPr fontId="14" type="noConversion"/>
  </si>
  <si>
    <t>總經理</t>
  </si>
  <si>
    <t>碩士</t>
  </si>
  <si>
    <t>團員</t>
  </si>
  <si>
    <t>群眾</t>
  </si>
  <si>
    <t>職員</t>
  </si>
  <si>
    <t>大專</t>
  </si>
  <si>
    <t>中專</t>
  </si>
  <si>
    <t>續簽合同提醒</t>
    <phoneticPr fontId="14" type="noConversion"/>
  </si>
  <si>
    <t>員工生日提醒</t>
    <phoneticPr fontId="14" type="noConversion"/>
  </si>
  <si>
    <t>請輸入員工姓名：</t>
    <phoneticPr fontId="14" type="noConversion"/>
  </si>
  <si>
    <t>個人基本資料</t>
    <phoneticPr fontId="14" type="noConversion"/>
  </si>
  <si>
    <t>任職信息</t>
    <phoneticPr fontId="14" type="noConversion"/>
  </si>
  <si>
    <t>其他資訊</t>
    <phoneticPr fontId="14" type="noConversion"/>
  </si>
  <si>
    <t>下拉信息清單</t>
    <phoneticPr fontId="14" type="noConversion"/>
  </si>
  <si>
    <t>1、本表中的部門、職務、民族、專業、學歷、婚姻狀況、政治面貌均可在下拉式功能表中選擇</t>
    <phoneticPr fontId="14" type="noConversion"/>
  </si>
  <si>
    <t>2、表中的序號、性別、出生日期、年齡、工齡、合同到期日期均有公式自動計算</t>
    <phoneticPr fontId="14" type="noConversion"/>
  </si>
  <si>
    <t>3、有公式的儲存格若行數預留不夠，公式自行下拉</t>
    <phoneticPr fontId="14" type="noConversion"/>
  </si>
  <si>
    <t>4、下拉資訊清單自行補充修改即可</t>
    <phoneticPr fontId="14" type="noConversion"/>
  </si>
  <si>
    <t>5、結構分析表完全自動生成無需錄入任何內容</t>
    <phoneticPr fontId="14" type="noConversion"/>
  </si>
  <si>
    <t>6、續簽合同提醒：自動生成5天內合同即將到期的員工的資訊，無需錄入任何內容</t>
    <phoneticPr fontId="14" type="noConversion"/>
  </si>
  <si>
    <t>7、員工生日提醒：自動生成本月生日的員工資訊，無需錄入任何內容</t>
    <phoneticPr fontId="14" type="noConversion"/>
  </si>
  <si>
    <t>8、員工查詢：輸入姓名後所有內容自動生成</t>
    <phoneticPr fontId="14" type="noConversion"/>
  </si>
  <si>
    <t>總經理</t>
    <phoneticPr fontId="14" type="noConversion"/>
  </si>
  <si>
    <t>碩士</t>
    <phoneticPr fontId="14" type="noConversion"/>
  </si>
  <si>
    <t>團員</t>
    <phoneticPr fontId="14" type="noConversion"/>
  </si>
  <si>
    <t>維吾爾族</t>
    <phoneticPr fontId="14" type="noConversion"/>
  </si>
  <si>
    <t>離異</t>
    <phoneticPr fontId="14" type="noConversion"/>
  </si>
  <si>
    <t>群眾</t>
    <phoneticPr fontId="14" type="noConversion"/>
  </si>
  <si>
    <t>職員</t>
    <phoneticPr fontId="14" type="noConversion"/>
  </si>
  <si>
    <t>大專</t>
    <phoneticPr fontId="14" type="noConversion"/>
  </si>
  <si>
    <t>中專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</si>
</sst>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17">
    <font>
      <sz val="11"/>
      <color theme="1"/>
      <name val="新細明體"/>
      <charset val="134"/>
      <scheme val="minor"/>
    </font>
    <font>
      <sz val="11"/>
      <color theme="1"/>
      <name val="黑体"/>
      <charset val="134"/>
    </font>
    <font>
      <sz val="14"/>
      <color theme="1"/>
      <name val="黑体"/>
      <charset val="134"/>
    </font>
    <font>
      <b/>
      <sz val="11"/>
      <color theme="0"/>
      <name val="黑体"/>
      <charset val="134"/>
    </font>
    <font>
      <sz val="10"/>
      <color theme="1"/>
      <name val="微软雅黑"/>
      <charset val="134"/>
    </font>
    <font>
      <sz val="11"/>
      <name val="黑体"/>
      <charset val="134"/>
    </font>
    <font>
      <sz val="11"/>
      <name val="新細明體"/>
      <charset val="134"/>
      <scheme val="minor"/>
    </font>
    <font>
      <b/>
      <sz val="12"/>
      <name val="黑体"/>
      <charset val="134"/>
    </font>
    <font>
      <b/>
      <sz val="11"/>
      <name val="黑体"/>
      <charset val="134"/>
    </font>
    <font>
      <sz val="16"/>
      <color theme="1"/>
      <name val="黑体"/>
      <charset val="134"/>
    </font>
    <font>
      <sz val="11"/>
      <color theme="0"/>
      <name val="黑体"/>
      <charset val="134"/>
    </font>
    <font>
      <sz val="11"/>
      <color theme="1"/>
      <name val="新細明體"/>
      <charset val="134"/>
      <scheme val="minor"/>
    </font>
    <font>
      <sz val="11"/>
      <color theme="1"/>
      <name val="微软雅黑"/>
      <charset val="134"/>
    </font>
    <font>
      <sz val="48"/>
      <color theme="0"/>
      <name val="微软雅黑"/>
      <charset val="134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黑体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178" fontId="8" fillId="3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4" fontId="3" fillId="2" borderId="13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178" fontId="1" fillId="0" borderId="17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4" fontId="1" fillId="3" borderId="17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/>
    </xf>
    <xf numFmtId="178" fontId="3" fillId="2" borderId="17" xfId="0" applyNumberFormat="1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14" fontId="1" fillId="4" borderId="17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178" fontId="1" fillId="3" borderId="17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5" borderId="0" xfId="0" applyFont="1" applyFill="1">
      <alignment vertical="center"/>
    </xf>
    <xf numFmtId="0" fontId="12" fillId="6" borderId="0" xfId="0" applyFont="1" applyFill="1">
      <alignment vertical="center"/>
    </xf>
    <xf numFmtId="49" fontId="1" fillId="0" borderId="17" xfId="0" quotePrefix="1" applyNumberFormat="1" applyFont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49" fontId="15" fillId="3" borderId="17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/>
  <colors>
    <mruColors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&#32396;&#31805;&#21512;&#21516;&#25552;&#37266;!A1"/><Relationship Id="rId7" Type="http://schemas.openxmlformats.org/officeDocument/2006/relationships/image" Target="../media/image1.png"/><Relationship Id="rId12" Type="http://schemas.openxmlformats.org/officeDocument/2006/relationships/image" Target="../media/image6.png"/><Relationship Id="rId2" Type="http://schemas.openxmlformats.org/officeDocument/2006/relationships/hyperlink" Target="#&#20154;&#21729;&#32080;&#27083;&#20998;&#26512;&#34920;!A1"/><Relationship Id="rId1" Type="http://schemas.openxmlformats.org/officeDocument/2006/relationships/hyperlink" Target="#&#21729;&#24037;&#36039;&#35338;&#34920;!A1"/><Relationship Id="rId6" Type="http://schemas.openxmlformats.org/officeDocument/2006/relationships/hyperlink" Target="#&#22522;&#30990;&#36039;&#35338;&#34920;!A1"/><Relationship Id="rId11" Type="http://schemas.openxmlformats.org/officeDocument/2006/relationships/image" Target="../media/image5.png"/><Relationship Id="rId5" Type="http://schemas.openxmlformats.org/officeDocument/2006/relationships/hyperlink" Target="#&#21729;&#24037;&#26597;&#35426;!A1"/><Relationship Id="rId10" Type="http://schemas.openxmlformats.org/officeDocument/2006/relationships/image" Target="../media/image4.png"/><Relationship Id="rId4" Type="http://schemas.openxmlformats.org/officeDocument/2006/relationships/hyperlink" Target="#&#21729;&#24037;&#29983;&#26085;&#25552;&#37266;!A1"/><Relationship Id="rId9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8913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8913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8913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8913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8913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8913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9</xdr:row>
      <xdr:rowOff>152400</xdr:rowOff>
    </xdr:from>
    <xdr:to>
      <xdr:col>4</xdr:col>
      <xdr:colOff>194071</xdr:colOff>
      <xdr:row>12</xdr:row>
      <xdr:rowOff>97393</xdr:rowOff>
    </xdr:to>
    <xdr:grpSp>
      <xdr:nvGrpSpPr>
        <xdr:cNvPr id="3" name="组合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619250" y="2381250"/>
          <a:ext cx="975121" cy="687943"/>
          <a:chOff x="0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34" name="圆角矩形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0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5" name="圆角矩形 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0149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員工資訊表</a:t>
            </a:r>
          </a:p>
        </xdr:txBody>
      </xdr:sp>
    </xdr:grpSp>
    <xdr:clientData/>
  </xdr:twoCellAnchor>
  <xdr:twoCellAnchor>
    <xdr:from>
      <xdr:col>4</xdr:col>
      <xdr:colOff>308729</xdr:colOff>
      <xdr:row>10</xdr:row>
      <xdr:rowOff>106547</xdr:rowOff>
    </xdr:from>
    <xdr:to>
      <xdr:col>4</xdr:col>
      <xdr:colOff>551802</xdr:colOff>
      <xdr:row>11</xdr:row>
      <xdr:rowOff>143246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2709029" y="2583047"/>
          <a:ext cx="243073" cy="284349"/>
          <a:chOff x="1261229" y="1362775"/>
          <a:chExt cx="243073" cy="284349"/>
        </a:xfrm>
      </xdr:grpSpPr>
      <xdr:sp macro="" textlink="">
        <xdr:nvSpPr>
          <xdr:cNvPr id="32" name="右箭头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261229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3" name="右箭头 6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261229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4</xdr:col>
      <xdr:colOff>652700</xdr:colOff>
      <xdr:row>9</xdr:row>
      <xdr:rowOff>152400</xdr:rowOff>
    </xdr:from>
    <xdr:to>
      <xdr:col>6</xdr:col>
      <xdr:colOff>427671</xdr:colOff>
      <xdr:row>12</xdr:row>
      <xdr:rowOff>97393</xdr:rowOff>
    </xdr:to>
    <xdr:grpSp>
      <xdr:nvGrpSpPr>
        <xdr:cNvPr id="5" name="组合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995850" y="2381250"/>
          <a:ext cx="1032271" cy="687943"/>
          <a:chOff x="1605200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30" name="圆角矩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605200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1" name="圆角矩形 8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625349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人員結構</a:t>
            </a:r>
            <a:br>
              <a:rPr lang="en-US" altLang="zh-CN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</a:b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分析表</a:t>
            </a:r>
          </a:p>
        </xdr:txBody>
      </xdr:sp>
    </xdr:grpSp>
    <xdr:clientData/>
  </xdr:twoCellAnchor>
  <xdr:twoCellAnchor>
    <xdr:from>
      <xdr:col>6</xdr:col>
      <xdr:colOff>542329</xdr:colOff>
      <xdr:row>10</xdr:row>
      <xdr:rowOff>106547</xdr:rowOff>
    </xdr:from>
    <xdr:to>
      <xdr:col>7</xdr:col>
      <xdr:colOff>99602</xdr:colOff>
      <xdr:row>11</xdr:row>
      <xdr:rowOff>143246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142779" y="2583047"/>
          <a:ext cx="157348" cy="284349"/>
          <a:chOff x="2866429" y="1362775"/>
          <a:chExt cx="243073" cy="284349"/>
        </a:xfrm>
      </xdr:grpSpPr>
      <xdr:sp macro="" textlink="">
        <xdr:nvSpPr>
          <xdr:cNvPr id="28" name="右箭头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866429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9" name="右箭头 10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866429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7</xdr:col>
      <xdr:colOff>200501</xdr:colOff>
      <xdr:row>9</xdr:row>
      <xdr:rowOff>152400</xdr:rowOff>
    </xdr:from>
    <xdr:to>
      <xdr:col>8</xdr:col>
      <xdr:colOff>661272</xdr:colOff>
      <xdr:row>12</xdr:row>
      <xdr:rowOff>97393</xdr:rowOff>
    </xdr:to>
    <xdr:grpSp>
      <xdr:nvGrpSpPr>
        <xdr:cNvPr id="7" name="组合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401026" y="2381250"/>
          <a:ext cx="1003696" cy="687943"/>
          <a:chOff x="3210401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26" name="圆角矩形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210401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7" name="圆角矩形 12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3230550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續簽合同提醒</a:t>
            </a:r>
          </a:p>
        </xdr:txBody>
      </xdr:sp>
    </xdr:grpSp>
    <xdr:clientData/>
  </xdr:twoCellAnchor>
  <xdr:twoCellAnchor>
    <xdr:from>
      <xdr:col>9</xdr:col>
      <xdr:colOff>90130</xdr:colOff>
      <xdr:row>10</xdr:row>
      <xdr:rowOff>106547</xdr:rowOff>
    </xdr:from>
    <xdr:to>
      <xdr:col>9</xdr:col>
      <xdr:colOff>333203</xdr:colOff>
      <xdr:row>11</xdr:row>
      <xdr:rowOff>143246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5490805" y="2583047"/>
          <a:ext cx="243073" cy="284349"/>
          <a:chOff x="4471630" y="1362775"/>
          <a:chExt cx="243073" cy="284349"/>
        </a:xfrm>
      </xdr:grpSpPr>
      <xdr:sp macro="" textlink="">
        <xdr:nvSpPr>
          <xdr:cNvPr id="24" name="右箭头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471630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5" name="右箭头 1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471630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9</xdr:col>
      <xdr:colOff>434101</xdr:colOff>
      <xdr:row>9</xdr:row>
      <xdr:rowOff>152400</xdr:rowOff>
    </xdr:from>
    <xdr:to>
      <xdr:col>11</xdr:col>
      <xdr:colOff>209072</xdr:colOff>
      <xdr:row>12</xdr:row>
      <xdr:rowOff>97393</xdr:rowOff>
    </xdr:to>
    <xdr:grpSp>
      <xdr:nvGrpSpPr>
        <xdr:cNvPr id="9" name="组合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5834776" y="2381250"/>
          <a:ext cx="975121" cy="687943"/>
          <a:chOff x="4815601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22" name="圆角矩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815601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3" name="圆角矩形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835750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員工生日提醒</a:t>
            </a:r>
          </a:p>
        </xdr:txBody>
      </xdr:sp>
    </xdr:grpSp>
    <xdr:clientData/>
  </xdr:twoCellAnchor>
  <xdr:twoCellAnchor>
    <xdr:from>
      <xdr:col>11</xdr:col>
      <xdr:colOff>323730</xdr:colOff>
      <xdr:row>10</xdr:row>
      <xdr:rowOff>106547</xdr:rowOff>
    </xdr:from>
    <xdr:to>
      <xdr:col>11</xdr:col>
      <xdr:colOff>566803</xdr:colOff>
      <xdr:row>11</xdr:row>
      <xdr:rowOff>143246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6924555" y="2583047"/>
          <a:ext cx="243073" cy="284349"/>
          <a:chOff x="6076830" y="1362775"/>
          <a:chExt cx="243073" cy="284349"/>
        </a:xfrm>
      </xdr:grpSpPr>
      <xdr:sp macro="" textlink="">
        <xdr:nvSpPr>
          <xdr:cNvPr id="20" name="右箭头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076830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1" name="右箭头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076830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11</xdr:col>
      <xdr:colOff>667702</xdr:colOff>
      <xdr:row>9</xdr:row>
      <xdr:rowOff>152400</xdr:rowOff>
    </xdr:from>
    <xdr:to>
      <xdr:col>13</xdr:col>
      <xdr:colOff>442673</xdr:colOff>
      <xdr:row>12</xdr:row>
      <xdr:rowOff>97393</xdr:rowOff>
    </xdr:to>
    <xdr:grpSp>
      <xdr:nvGrpSpPr>
        <xdr:cNvPr id="11" name="组合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7201852" y="2381250"/>
          <a:ext cx="1041796" cy="687943"/>
          <a:chOff x="6420802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18" name="圆角矩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420802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圆角矩形 20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440951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TW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員</a:t>
            </a: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工查询</a:t>
            </a:r>
          </a:p>
        </xdr:txBody>
      </xdr:sp>
    </xdr:grpSp>
    <xdr:clientData/>
  </xdr:twoCellAnchor>
  <xdr:twoCellAnchor>
    <xdr:from>
      <xdr:col>2</xdr:col>
      <xdr:colOff>100131</xdr:colOff>
      <xdr:row>10</xdr:row>
      <xdr:rowOff>106547</xdr:rowOff>
    </xdr:from>
    <xdr:to>
      <xdr:col>2</xdr:col>
      <xdr:colOff>343204</xdr:colOff>
      <xdr:row>11</xdr:row>
      <xdr:rowOff>143246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300281" y="2583047"/>
          <a:ext cx="243073" cy="284349"/>
          <a:chOff x="7682031" y="1362775"/>
          <a:chExt cx="243073" cy="284349"/>
        </a:xfrm>
      </xdr:grpSpPr>
      <xdr:sp macro="" textlink="">
        <xdr:nvSpPr>
          <xdr:cNvPr id="16" name="右箭头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682031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右箭头 2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7682031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0</xdr:col>
      <xdr:colOff>205978</xdr:colOff>
      <xdr:row>9</xdr:row>
      <xdr:rowOff>152400</xdr:rowOff>
    </xdr:from>
    <xdr:to>
      <xdr:col>1</xdr:col>
      <xdr:colOff>666749</xdr:colOff>
      <xdr:row>12</xdr:row>
      <xdr:rowOff>97393</xdr:rowOff>
    </xdr:to>
    <xdr:grpSp>
      <xdr:nvGrpSpPr>
        <xdr:cNvPr id="13" name="组合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205978" y="2381250"/>
          <a:ext cx="994171" cy="687943"/>
          <a:chOff x="8026003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14" name="圆角矩形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圆角矩形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基礎資訊表</a:t>
            </a:r>
          </a:p>
        </xdr:txBody>
      </xdr:sp>
    </xdr:grpSp>
    <xdr:clientData/>
  </xdr:twoCellAnchor>
  <xdr:twoCellAnchor editAs="oneCell">
    <xdr:from>
      <xdr:col>0</xdr:col>
      <xdr:colOff>352425</xdr:colOff>
      <xdr:row>14</xdr:row>
      <xdr:rowOff>50800</xdr:rowOff>
    </xdr:from>
    <xdr:to>
      <xdr:col>1</xdr:col>
      <xdr:colOff>507365</xdr:colOff>
      <xdr:row>17</xdr:row>
      <xdr:rowOff>142875</xdr:rowOff>
    </xdr:to>
    <xdr:pic>
      <xdr:nvPicPr>
        <xdr:cNvPr id="2" name="图片 1" descr="信息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2425" y="3624580"/>
          <a:ext cx="840740" cy="857885"/>
        </a:xfrm>
        <a:prstGeom prst="rect">
          <a:avLst/>
        </a:prstGeom>
      </xdr:spPr>
    </xdr:pic>
    <xdr:clientData/>
  </xdr:twoCellAnchor>
  <xdr:twoCellAnchor editAs="oneCell">
    <xdr:from>
      <xdr:col>3</xdr:col>
      <xdr:colOff>125095</xdr:colOff>
      <xdr:row>14</xdr:row>
      <xdr:rowOff>120650</xdr:rowOff>
    </xdr:from>
    <xdr:to>
      <xdr:col>4</xdr:col>
      <xdr:colOff>87630</xdr:colOff>
      <xdr:row>17</xdr:row>
      <xdr:rowOff>20320</xdr:rowOff>
    </xdr:to>
    <xdr:pic>
      <xdr:nvPicPr>
        <xdr:cNvPr id="36" name="图片 35" descr="员工 (1)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82495" y="3694430"/>
          <a:ext cx="648335" cy="665480"/>
        </a:xfrm>
        <a:prstGeom prst="rect">
          <a:avLst/>
        </a:prstGeom>
      </xdr:spPr>
    </xdr:pic>
    <xdr:clientData/>
  </xdr:twoCellAnchor>
  <xdr:twoCellAnchor editAs="oneCell">
    <xdr:from>
      <xdr:col>5</xdr:col>
      <xdr:colOff>335915</xdr:colOff>
      <xdr:row>14</xdr:row>
      <xdr:rowOff>121285</xdr:rowOff>
    </xdr:from>
    <xdr:to>
      <xdr:col>6</xdr:col>
      <xdr:colOff>289560</xdr:colOff>
      <xdr:row>17</xdr:row>
      <xdr:rowOff>15240</xdr:rowOff>
    </xdr:to>
    <xdr:pic>
      <xdr:nvPicPr>
        <xdr:cNvPr id="37" name="图片 36" descr="结构导航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64915" y="3695065"/>
          <a:ext cx="639445" cy="659765"/>
        </a:xfrm>
        <a:prstGeom prst="rect">
          <a:avLst/>
        </a:prstGeom>
      </xdr:spPr>
    </xdr:pic>
    <xdr:clientData/>
  </xdr:twoCellAnchor>
  <xdr:twoCellAnchor editAs="oneCell">
    <xdr:from>
      <xdr:col>7</xdr:col>
      <xdr:colOff>428625</xdr:colOff>
      <xdr:row>14</xdr:row>
      <xdr:rowOff>81280</xdr:rowOff>
    </xdr:from>
    <xdr:to>
      <xdr:col>8</xdr:col>
      <xdr:colOff>502920</xdr:colOff>
      <xdr:row>17</xdr:row>
      <xdr:rowOff>102235</xdr:rowOff>
    </xdr:to>
    <xdr:pic>
      <xdr:nvPicPr>
        <xdr:cNvPr id="38" name="图片 37" descr="提醒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29225" y="3655060"/>
          <a:ext cx="760095" cy="786765"/>
        </a:xfrm>
        <a:prstGeom prst="rect">
          <a:avLst/>
        </a:prstGeom>
      </xdr:spPr>
    </xdr:pic>
    <xdr:clientData/>
  </xdr:twoCellAnchor>
  <xdr:twoCellAnchor editAs="oneCell">
    <xdr:from>
      <xdr:col>9</xdr:col>
      <xdr:colOff>673100</xdr:colOff>
      <xdr:row>14</xdr:row>
      <xdr:rowOff>89535</xdr:rowOff>
    </xdr:from>
    <xdr:to>
      <xdr:col>11</xdr:col>
      <xdr:colOff>28575</xdr:colOff>
      <xdr:row>17</xdr:row>
      <xdr:rowOff>74930</xdr:rowOff>
    </xdr:to>
    <xdr:pic>
      <xdr:nvPicPr>
        <xdr:cNvPr id="39" name="图片 38" descr="生日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45300" y="3663315"/>
          <a:ext cx="727075" cy="751205"/>
        </a:xfrm>
        <a:prstGeom prst="rect">
          <a:avLst/>
        </a:prstGeom>
      </xdr:spPr>
    </xdr:pic>
    <xdr:clientData/>
  </xdr:twoCellAnchor>
  <xdr:twoCellAnchor editAs="oneCell">
    <xdr:from>
      <xdr:col>12</xdr:col>
      <xdr:colOff>294640</xdr:colOff>
      <xdr:row>14</xdr:row>
      <xdr:rowOff>111760</xdr:rowOff>
    </xdr:from>
    <xdr:to>
      <xdr:col>13</xdr:col>
      <xdr:colOff>282575</xdr:colOff>
      <xdr:row>17</xdr:row>
      <xdr:rowOff>46355</xdr:rowOff>
    </xdr:to>
    <xdr:pic>
      <xdr:nvPicPr>
        <xdr:cNvPr id="40" name="图片 39" descr="查询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24240" y="3685540"/>
          <a:ext cx="673735" cy="70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0</xdr:row>
      <xdr:rowOff>38101</xdr:rowOff>
    </xdr:from>
    <xdr:to>
      <xdr:col>3</xdr:col>
      <xdr:colOff>209550</xdr:colOff>
      <xdr:row>0</xdr:row>
      <xdr:rowOff>352425</xdr:rowOff>
    </xdr:to>
    <xdr:grpSp>
      <xdr:nvGrpSpPr>
        <xdr:cNvPr id="5" name="组合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238251" y="38101"/>
          <a:ext cx="50482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6" name="圆角矩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7" name="圆角矩形 2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57150</xdr:rowOff>
    </xdr:from>
    <xdr:to>
      <xdr:col>3</xdr:col>
      <xdr:colOff>590549</xdr:colOff>
      <xdr:row>1</xdr:row>
      <xdr:rowOff>200024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086100" y="57150"/>
          <a:ext cx="561974" cy="342899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28575</xdr:rowOff>
    </xdr:from>
    <xdr:to>
      <xdr:col>2</xdr:col>
      <xdr:colOff>142874</xdr:colOff>
      <xdr:row>0</xdr:row>
      <xdr:rowOff>342899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52450" y="28575"/>
          <a:ext cx="50482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28575</xdr:rowOff>
    </xdr:from>
    <xdr:to>
      <xdr:col>2</xdr:col>
      <xdr:colOff>133349</xdr:colOff>
      <xdr:row>1</xdr:row>
      <xdr:rowOff>95249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28575" y="28575"/>
          <a:ext cx="50482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561974</xdr:colOff>
      <xdr:row>2</xdr:row>
      <xdr:rowOff>7407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5259917" y="74083"/>
          <a:ext cx="56197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19050</xdr:rowOff>
    </xdr:from>
    <xdr:to>
      <xdr:col>9</xdr:col>
      <xdr:colOff>380999</xdr:colOff>
      <xdr:row>1</xdr:row>
      <xdr:rowOff>28574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5133975" y="19050"/>
          <a:ext cx="533399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anose="020B0503020204020204" pitchFamily="34" charset="-122"/>
                <a:ea typeface="微软雅黑" panose="020B0503020204020204" pitchFamily="34" charset="-122"/>
              </a:rPr>
              <a:t>首页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workbookViewId="0">
      <selection activeCell="Q8" sqref="Q8"/>
    </sheetView>
  </sheetViews>
  <sheetFormatPr defaultColWidth="9" defaultRowHeight="16.5"/>
  <cols>
    <col min="1" max="16384" width="9" style="53"/>
  </cols>
  <sheetData>
    <row r="1" spans="1:14" ht="20.100000000000001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20.100000000000001" customHeight="1">
      <c r="A2" s="54"/>
      <c r="B2" s="57" t="s">
        <v>34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4"/>
    </row>
    <row r="3" spans="1:14" ht="20.100000000000001" customHeight="1">
      <c r="A3" s="54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4"/>
    </row>
    <row r="4" spans="1:14" ht="20.100000000000001" customHeight="1">
      <c r="A4" s="54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4"/>
    </row>
    <row r="5" spans="1:14" ht="20.100000000000001" customHeight="1">
      <c r="A5" s="54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4"/>
    </row>
    <row r="6" spans="1:14" ht="20.100000000000001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1:14" ht="20.100000000000001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spans="1:14" ht="20.100000000000001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9" spans="1:14" ht="20.100000000000001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</row>
    <row r="10" spans="1:14" ht="20.100000000000001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</row>
    <row r="11" spans="1:14" ht="20.100000000000001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14" ht="20.100000000000001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</row>
    <row r="13" spans="1:14" ht="20.100000000000001" customHeight="1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1:14" ht="20.100000000000001" customHeight="1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</row>
    <row r="15" spans="1:14" ht="20.100000000000001" customHeight="1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</row>
    <row r="16" spans="1:14" ht="20.100000000000001" customHeight="1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</row>
    <row r="17" spans="1:14" ht="20.100000000000001" customHeight="1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</row>
    <row r="18" spans="1:14" ht="20.100000000000001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</row>
    <row r="19" spans="1:14" ht="20.100000000000001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spans="1:14" ht="20.100000000000001" customHeight="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</row>
    <row r="21" spans="1:14" ht="20.100000000000001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</row>
  </sheetData>
  <mergeCells count="1">
    <mergeCell ref="B2:M5"/>
  </mergeCells>
  <phoneticPr fontId="14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08"/>
  <sheetViews>
    <sheetView workbookViewId="0">
      <selection activeCell="L4" sqref="L4"/>
    </sheetView>
  </sheetViews>
  <sheetFormatPr defaultColWidth="9" defaultRowHeight="20.100000000000001" customHeight="1"/>
  <cols>
    <col min="1" max="1" width="7" style="33" bestFit="1" customWidth="1"/>
    <col min="2" max="2" width="10" style="33" customWidth="1"/>
    <col min="3" max="3" width="6" style="38" customWidth="1"/>
    <col min="4" max="4" width="7.42578125" style="38" customWidth="1"/>
    <col min="5" max="5" width="6" style="38" customWidth="1"/>
    <col min="6" max="7" width="9" style="38"/>
    <col min="8" max="8" width="10.28515625" style="38" customWidth="1"/>
    <col min="9" max="9" width="12.5703125" style="38" customWidth="1"/>
    <col min="10" max="10" width="10.42578125" style="38" customWidth="1"/>
    <col min="11" max="11" width="12" style="38" customWidth="1"/>
    <col min="12" max="12" width="15.42578125" style="38" customWidth="1"/>
    <col min="13" max="13" width="11.5703125" style="38" customWidth="1"/>
    <col min="14" max="14" width="15" style="38" customWidth="1"/>
    <col min="15" max="15" width="24.5703125" style="39" customWidth="1"/>
    <col min="16" max="16" width="12.28515625" style="40" bestFit="1" customWidth="1"/>
    <col min="17" max="18" width="6" style="38" customWidth="1"/>
    <col min="19" max="19" width="14.7109375" style="38" customWidth="1"/>
    <col min="20" max="20" width="6" style="38" customWidth="1"/>
    <col min="21" max="21" width="10.28515625" style="38" customWidth="1"/>
    <col min="22" max="22" width="9.42578125" style="38" customWidth="1"/>
    <col min="23" max="23" width="6" style="38" customWidth="1"/>
    <col min="24" max="25" width="10.28515625" style="38" customWidth="1"/>
    <col min="26" max="26" width="12.7109375" style="38" customWidth="1"/>
    <col min="27" max="27" width="15" style="38" customWidth="1"/>
    <col min="28" max="28" width="6" style="38" customWidth="1"/>
    <col min="29" max="16384" width="9" style="33"/>
  </cols>
  <sheetData>
    <row r="1" spans="1:28" ht="30.95" customHeight="1">
      <c r="A1" s="82">
        <f ca="1">N3-TODAY()</f>
        <v>1</v>
      </c>
      <c r="C1" s="58" t="s">
        <v>35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34.5" customHeight="1">
      <c r="A2" s="41" t="s">
        <v>0</v>
      </c>
      <c r="B2" s="41" t="s">
        <v>36</v>
      </c>
      <c r="C2" s="42" t="s">
        <v>37</v>
      </c>
      <c r="D2" s="42" t="s">
        <v>1</v>
      </c>
      <c r="E2" s="42" t="s">
        <v>38</v>
      </c>
      <c r="F2" s="42" t="s">
        <v>39</v>
      </c>
      <c r="G2" s="42" t="s">
        <v>40</v>
      </c>
      <c r="H2" s="42" t="s">
        <v>41</v>
      </c>
      <c r="I2" s="42" t="s">
        <v>42</v>
      </c>
      <c r="J2" s="42" t="s">
        <v>43</v>
      </c>
      <c r="K2" s="46" t="s">
        <v>44</v>
      </c>
      <c r="L2" s="46" t="s">
        <v>45</v>
      </c>
      <c r="M2" s="42" t="s">
        <v>2</v>
      </c>
      <c r="N2" s="42" t="s">
        <v>3</v>
      </c>
      <c r="O2" s="47" t="s">
        <v>46</v>
      </c>
      <c r="P2" s="48" t="s">
        <v>4</v>
      </c>
      <c r="Q2" s="42" t="s">
        <v>47</v>
      </c>
      <c r="R2" s="42" t="s">
        <v>48</v>
      </c>
      <c r="S2" s="42" t="s">
        <v>49</v>
      </c>
      <c r="T2" s="42" t="s">
        <v>5</v>
      </c>
      <c r="U2" s="42" t="s">
        <v>50</v>
      </c>
      <c r="V2" s="42" t="s">
        <v>51</v>
      </c>
      <c r="W2" s="42" t="s">
        <v>52</v>
      </c>
      <c r="X2" s="42" t="s">
        <v>53</v>
      </c>
      <c r="Y2" s="42" t="s">
        <v>6</v>
      </c>
      <c r="Z2" s="42" t="s">
        <v>54</v>
      </c>
      <c r="AA2" s="42" t="s">
        <v>55</v>
      </c>
      <c r="AB2" s="42" t="s">
        <v>56</v>
      </c>
    </row>
    <row r="3" spans="1:28" ht="20.100000000000001" customHeight="1">
      <c r="A3" s="41" t="str">
        <f ca="1">IFERROR(IF(MONTH(P3)=MONTH(TODAY()),"生日"&amp;ROW(P3),""),"")</f>
        <v>生日3</v>
      </c>
      <c r="B3" s="33" t="str">
        <f ca="1">IFERROR(IF(AND(N3-TODAY()&gt;0,N3-TODAY()&lt;5),"續簽"&amp;ROW(N3),""),"")</f>
        <v>續簽3</v>
      </c>
      <c r="C3" s="38">
        <f>IF(D3="","",ROW(D3)-2)</f>
        <v>1</v>
      </c>
      <c r="D3" s="38" t="s">
        <v>57</v>
      </c>
      <c r="E3" s="38" t="str">
        <f>IF(O3="","",IF(MOD(RIGHT(LEFT(O3,17)),2),"男","女"))</f>
        <v>男</v>
      </c>
      <c r="F3" s="38" t="s">
        <v>59</v>
      </c>
      <c r="G3" s="38" t="s">
        <v>61</v>
      </c>
      <c r="H3" s="43">
        <v>42132</v>
      </c>
      <c r="I3" s="49">
        <f ca="1">IF(H3="","",DATEDIF(H3,TODAY(),"Y"))</f>
        <v>8</v>
      </c>
      <c r="J3" s="49">
        <f ca="1">IF(H3="","",DATEDIF(H3,TODAY(),"m"))</f>
        <v>97</v>
      </c>
      <c r="K3" s="49">
        <v>1</v>
      </c>
      <c r="L3" s="50">
        <v>43283</v>
      </c>
      <c r="M3" s="49">
        <v>5</v>
      </c>
      <c r="N3" s="43">
        <f>IFERROR(IF(M3="无固定期限","",DATE(YEAR(L3)+M3,MONTH(L3),DAY(L3)-1)),"")</f>
        <v>45108</v>
      </c>
      <c r="O3" s="56" t="s">
        <v>7</v>
      </c>
      <c r="P3" s="40">
        <f>IF(O3="","",VALUE(MID(O3,7,4)&amp;"/"&amp;MID(O3,11,2)&amp;"/"&amp;MID(O3,13,2)))</f>
        <v>33030</v>
      </c>
      <c r="Q3" s="38">
        <f ca="1">IF(O3="","",YEAR(TODAY())-MID(O3,7,4))</f>
        <v>33</v>
      </c>
      <c r="R3" s="38" t="s">
        <v>8</v>
      </c>
      <c r="S3" s="38" t="s">
        <v>62</v>
      </c>
      <c r="T3" s="38" t="s">
        <v>63</v>
      </c>
      <c r="U3" s="38" t="s">
        <v>64</v>
      </c>
      <c r="V3" s="38" t="s">
        <v>65</v>
      </c>
      <c r="W3" s="38" t="s">
        <v>9</v>
      </c>
      <c r="X3" s="38" t="s">
        <v>10</v>
      </c>
      <c r="Y3" s="38" t="s">
        <v>67</v>
      </c>
      <c r="Z3" s="38">
        <v>15866669999</v>
      </c>
      <c r="AA3" s="38">
        <v>15866668888</v>
      </c>
    </row>
    <row r="4" spans="1:28" ht="20.100000000000001" customHeight="1">
      <c r="A4" s="41" t="str">
        <f t="shared" ref="A4:A12" ca="1" si="0">IFERROR(IF(MONTH(P4)=MONTH(TODAY()),"生日"&amp;ROW(P4),""),"")</f>
        <v/>
      </c>
      <c r="B4" s="33" t="str">
        <f ca="1">IFERROR(IF(AND(N4-TODAY()&gt;0,N4-TODAY()&lt;5),"續簽"&amp;ROW(N4),""),"")</f>
        <v>續簽4</v>
      </c>
      <c r="C4" s="44">
        <v>2</v>
      </c>
      <c r="D4" s="44" t="s">
        <v>11</v>
      </c>
      <c r="E4" s="44" t="s">
        <v>12</v>
      </c>
      <c r="F4" s="44" t="s">
        <v>69</v>
      </c>
      <c r="G4" s="44" t="s">
        <v>71</v>
      </c>
      <c r="H4" s="45">
        <v>40604</v>
      </c>
      <c r="I4" s="44">
        <f ca="1">IF(H4="","",DATEDIF(H4,TODAY(),"Y"))</f>
        <v>12</v>
      </c>
      <c r="J4" s="44">
        <f ca="1">IF(H4="","",DATEDIF(H4,TODAY(),"m"))</f>
        <v>147</v>
      </c>
      <c r="K4" s="44">
        <v>2</v>
      </c>
      <c r="L4" s="45">
        <v>41459</v>
      </c>
      <c r="M4" s="44">
        <v>10</v>
      </c>
      <c r="N4" s="45">
        <f>IFERROR(IF(M4="无固定期限","",DATE(YEAR(L4)+M4,MONTH(L4),DAY(L4)-1)),"")</f>
        <v>45110</v>
      </c>
      <c r="O4" s="51" t="s">
        <v>13</v>
      </c>
      <c r="P4" s="52">
        <f>IF(O4="","",VALUE(MID(O4,7,4)&amp;"/"&amp;MID(O4,11,2)&amp;"/"&amp;MID(O4,13,2)))</f>
        <v>30025</v>
      </c>
      <c r="Q4" s="44">
        <f ca="1">IF(O4="","",YEAR(TODAY())-MID(O4,7,4))</f>
        <v>41</v>
      </c>
      <c r="R4" s="44"/>
      <c r="S4" s="44"/>
      <c r="T4" s="44" t="s">
        <v>14</v>
      </c>
      <c r="U4" s="44" t="s">
        <v>72</v>
      </c>
      <c r="V4" s="44" t="s">
        <v>15</v>
      </c>
      <c r="W4" s="44" t="s">
        <v>16</v>
      </c>
      <c r="X4" s="44" t="s">
        <v>10</v>
      </c>
      <c r="Y4" s="44" t="s">
        <v>67</v>
      </c>
      <c r="Z4" s="44">
        <v>12300001234</v>
      </c>
      <c r="AA4" s="44">
        <v>15622569826</v>
      </c>
      <c r="AB4" s="44"/>
    </row>
    <row r="5" spans="1:28" ht="20.100000000000001" customHeight="1">
      <c r="A5" s="41" t="str">
        <f t="shared" ca="1" si="0"/>
        <v/>
      </c>
      <c r="B5" s="33" t="str">
        <f ca="1">IFERROR(IF(AND(N5-TODAY()&gt;0,N5-TODAY()&lt;5),"續簽"&amp;ROW(N5),""),"")</f>
        <v/>
      </c>
      <c r="C5" s="38">
        <v>3</v>
      </c>
      <c r="D5" s="38" t="s">
        <v>73</v>
      </c>
      <c r="E5" s="38" t="s">
        <v>17</v>
      </c>
      <c r="F5" s="38" t="s">
        <v>75</v>
      </c>
      <c r="G5" s="38" t="s">
        <v>71</v>
      </c>
      <c r="H5" s="43">
        <v>39449</v>
      </c>
      <c r="I5" s="49">
        <f ca="1">IF(H5="","",DATEDIF(H5,TODAY(),"Y"))</f>
        <v>15</v>
      </c>
      <c r="J5" s="49">
        <f t="shared" ref="J5:J7" ca="1" si="1">IF(H5="","",DATEDIF(H5,TODAY(),"m"))</f>
        <v>185</v>
      </c>
      <c r="K5" s="49">
        <v>3</v>
      </c>
      <c r="L5" s="50">
        <v>42371</v>
      </c>
      <c r="M5" s="49" t="s">
        <v>76</v>
      </c>
      <c r="N5" s="43" t="str">
        <f t="shared" ref="N5:N7" si="2">IFERROR(IF(M5="无固定期限","",DATE(YEAR(L5)+M5,MONTH(L5),DAY(L5)-1)),"")</f>
        <v/>
      </c>
      <c r="O5" s="56" t="s">
        <v>18</v>
      </c>
      <c r="P5" s="40">
        <f>IF(O5="","",VALUE(MID(O5,7,4)&amp;"/"&amp;MID(O5,11,2)&amp;"/"&amp;MID(O5,13,2)))</f>
        <v>26486</v>
      </c>
      <c r="Q5" s="38">
        <f t="shared" ref="Q5:Q7" ca="1" si="3">IF(O5="","",YEAR(TODAY())-MID(O5,7,4))</f>
        <v>51</v>
      </c>
      <c r="T5" s="38" t="s">
        <v>63</v>
      </c>
      <c r="U5" s="38" t="s">
        <v>64</v>
      </c>
      <c r="V5" s="38" t="s">
        <v>15</v>
      </c>
      <c r="W5" s="38" t="s">
        <v>16</v>
      </c>
      <c r="X5" s="38" t="s">
        <v>10</v>
      </c>
      <c r="Y5" s="38" t="s">
        <v>67</v>
      </c>
      <c r="Z5" s="38">
        <v>13269116529</v>
      </c>
      <c r="AA5" s="38">
        <v>12654329745</v>
      </c>
    </row>
    <row r="6" spans="1:28" ht="20.100000000000001" customHeight="1">
      <c r="A6" s="41" t="str">
        <f t="shared" ca="1" si="0"/>
        <v/>
      </c>
      <c r="B6" s="33" t="str">
        <f ca="1">IFERROR(IF(AND(N6-TODAY()&gt;0,N6-TODAY()&lt;5),"續簽"&amp;ROW(N6),""),"")</f>
        <v/>
      </c>
      <c r="C6" s="44" t="str">
        <f t="shared" ref="C6:C7" si="4">IF(D6="","",ROW(D6)-2)</f>
        <v/>
      </c>
      <c r="D6" s="44"/>
      <c r="E6" s="44" t="str">
        <f t="shared" ref="E6:E7" si="5">IF(O6="","",IF(MOD(RIGHT(LEFT(O6,17)),2),"男","女"))</f>
        <v/>
      </c>
      <c r="F6" s="44"/>
      <c r="G6" s="44"/>
      <c r="H6" s="44"/>
      <c r="I6" s="44" t="str">
        <f t="shared" ref="I6:I7" ca="1" si="6">IF(H6="","",DATEDIF(H6,TODAY(),"Y"))</f>
        <v/>
      </c>
      <c r="J6" s="44" t="str">
        <f t="shared" ca="1" si="1"/>
        <v/>
      </c>
      <c r="K6" s="44"/>
      <c r="L6" s="44"/>
      <c r="M6" s="44"/>
      <c r="N6" s="45" t="str">
        <f t="shared" si="2"/>
        <v/>
      </c>
      <c r="O6" s="81"/>
      <c r="P6" s="52" t="str">
        <f t="shared" ref="P6:P7" si="7">IF(O6="","",VALUE(MID(O6,7,4)&amp;"/"&amp;MID(O6,11,2)&amp;"/"&amp;MID(O6,13,2)))</f>
        <v/>
      </c>
      <c r="Q6" s="44" t="str">
        <f t="shared" ca="1" si="3"/>
        <v/>
      </c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spans="1:28" ht="20.100000000000001" customHeight="1">
      <c r="A7" s="41" t="str">
        <f t="shared" ca="1" si="0"/>
        <v/>
      </c>
      <c r="B7" s="33" t="str">
        <f ca="1">IFERROR(IF(AND(N7-TODAY()&gt;0,N7-TODAY()&lt;5),"續簽"&amp;ROW(N7),""),"")</f>
        <v/>
      </c>
      <c r="C7" s="38" t="str">
        <f t="shared" si="4"/>
        <v/>
      </c>
      <c r="E7" s="38" t="str">
        <f t="shared" si="5"/>
        <v/>
      </c>
      <c r="I7" s="49" t="str">
        <f t="shared" ca="1" si="6"/>
        <v/>
      </c>
      <c r="J7" s="49" t="str">
        <f t="shared" ca="1" si="1"/>
        <v/>
      </c>
      <c r="K7" s="49"/>
      <c r="L7" s="49"/>
      <c r="M7" s="49"/>
      <c r="N7" s="43" t="str">
        <f t="shared" si="2"/>
        <v/>
      </c>
      <c r="O7" s="80"/>
      <c r="P7" s="40" t="str">
        <f t="shared" si="7"/>
        <v/>
      </c>
      <c r="Q7" s="38" t="str">
        <f t="shared" ca="1" si="3"/>
        <v/>
      </c>
    </row>
    <row r="8" spans="1:28" ht="20.100000000000001" customHeight="1">
      <c r="A8" s="41" t="str">
        <f t="shared" ca="1" si="0"/>
        <v/>
      </c>
      <c r="B8" s="33" t="str">
        <f ca="1">IFERROR(IF(AND(N8-TODAY()&gt;0,N8-TODAY()&lt;5),"續簽"&amp;ROW(N8),""),"")</f>
        <v/>
      </c>
      <c r="C8" s="44" t="str">
        <f t="shared" ref="C8:C71" si="8">IF(D8="","",ROW(D8)-2)</f>
        <v/>
      </c>
      <c r="D8" s="44"/>
      <c r="E8" s="44" t="str">
        <f t="shared" ref="E8:E71" si="9">IF(O8="","",IF(MOD(RIGHT(LEFT(O8,17)),2),"男","女"))</f>
        <v/>
      </c>
      <c r="F8" s="44"/>
      <c r="G8" s="44"/>
      <c r="H8" s="44"/>
      <c r="I8" s="44" t="str">
        <f t="shared" ref="I8:I71" ca="1" si="10">IF(H8="","",DATEDIF(H8,TODAY(),"Y"))</f>
        <v/>
      </c>
      <c r="J8" s="44" t="str">
        <f t="shared" ref="J8:J71" ca="1" si="11">IF(H8="","",DATEDIF(H8,TODAY(),"m"))</f>
        <v/>
      </c>
      <c r="K8" s="44"/>
      <c r="L8" s="44"/>
      <c r="M8" s="44"/>
      <c r="N8" s="45" t="str">
        <f t="shared" ref="N8:N71" si="12">IFERROR(IF(M8="无固定期限","",DATE(YEAR(L8)+M8,MONTH(L8),DAY(L8)-1)),"")</f>
        <v/>
      </c>
      <c r="O8" s="51"/>
      <c r="P8" s="52" t="str">
        <f t="shared" ref="P8:P71" si="13">IF(O8="","",VALUE(MID(O8,7,4)&amp;"/"&amp;MID(O8,11,2)&amp;"/"&amp;MID(O8,13,2)))</f>
        <v/>
      </c>
      <c r="Q8" s="44" t="str">
        <f t="shared" ref="Q8:Q71" ca="1" si="14">IF(O8="","",YEAR(TODAY())-MID(O8,7,4))</f>
        <v/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1:28" ht="20.100000000000001" customHeight="1">
      <c r="A9" s="41" t="str">
        <f t="shared" ca="1" si="0"/>
        <v/>
      </c>
      <c r="B9" s="33" t="str">
        <f ca="1">IFERROR(IF(AND(N9-TODAY()&gt;0,N9-TODAY()&lt;5),"續簽"&amp;ROW(N9),""),"")</f>
        <v/>
      </c>
      <c r="C9" s="38" t="str">
        <f t="shared" si="8"/>
        <v/>
      </c>
      <c r="E9" s="38" t="str">
        <f t="shared" si="9"/>
        <v/>
      </c>
      <c r="I9" s="49" t="str">
        <f t="shared" ca="1" si="10"/>
        <v/>
      </c>
      <c r="J9" s="49" t="str">
        <f t="shared" ca="1" si="11"/>
        <v/>
      </c>
      <c r="K9" s="49"/>
      <c r="L9" s="49"/>
      <c r="M9" s="49"/>
      <c r="N9" s="43" t="str">
        <f t="shared" si="12"/>
        <v/>
      </c>
      <c r="P9" s="40" t="str">
        <f t="shared" si="13"/>
        <v/>
      </c>
      <c r="Q9" s="38" t="str">
        <f t="shared" ca="1" si="14"/>
        <v/>
      </c>
    </row>
    <row r="10" spans="1:28" ht="20.100000000000001" customHeight="1">
      <c r="A10" s="41" t="str">
        <f t="shared" ca="1" si="0"/>
        <v/>
      </c>
      <c r="B10" s="33" t="str">
        <f ca="1">IFERROR(IF(AND(N10-TODAY()&gt;0,N10-TODAY()&lt;5),"續簽"&amp;ROW(N10),""),"")</f>
        <v/>
      </c>
      <c r="C10" s="44" t="str">
        <f t="shared" si="8"/>
        <v/>
      </c>
      <c r="D10" s="44"/>
      <c r="E10" s="44" t="str">
        <f t="shared" si="9"/>
        <v/>
      </c>
      <c r="F10" s="44"/>
      <c r="G10" s="44"/>
      <c r="H10" s="44"/>
      <c r="I10" s="44" t="str">
        <f t="shared" ca="1" si="10"/>
        <v/>
      </c>
      <c r="J10" s="44" t="str">
        <f t="shared" ca="1" si="11"/>
        <v/>
      </c>
      <c r="K10" s="44"/>
      <c r="L10" s="44"/>
      <c r="M10" s="44"/>
      <c r="N10" s="45" t="str">
        <f t="shared" si="12"/>
        <v/>
      </c>
      <c r="O10" s="51"/>
      <c r="P10" s="52" t="str">
        <f t="shared" si="13"/>
        <v/>
      </c>
      <c r="Q10" s="44" t="str">
        <f t="shared" ca="1" si="14"/>
        <v/>
      </c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spans="1:28" ht="20.100000000000001" customHeight="1">
      <c r="A11" s="41" t="str">
        <f t="shared" ca="1" si="0"/>
        <v/>
      </c>
      <c r="B11" s="33" t="str">
        <f ca="1">IFERROR(IF(AND(N11-TODAY()&gt;0,N11-TODAY()&lt;5),"續簽"&amp;ROW(N11),""),"")</f>
        <v/>
      </c>
      <c r="C11" s="38" t="str">
        <f t="shared" si="8"/>
        <v/>
      </c>
      <c r="E11" s="38" t="str">
        <f t="shared" si="9"/>
        <v/>
      </c>
      <c r="I11" s="49" t="str">
        <f t="shared" ca="1" si="10"/>
        <v/>
      </c>
      <c r="J11" s="49" t="str">
        <f t="shared" ca="1" si="11"/>
        <v/>
      </c>
      <c r="K11" s="49"/>
      <c r="L11" s="49"/>
      <c r="M11" s="49"/>
      <c r="N11" s="43" t="str">
        <f t="shared" si="12"/>
        <v/>
      </c>
      <c r="P11" s="40" t="str">
        <f t="shared" si="13"/>
        <v/>
      </c>
      <c r="Q11" s="38" t="str">
        <f t="shared" ca="1" si="14"/>
        <v/>
      </c>
    </row>
    <row r="12" spans="1:28" ht="20.100000000000001" customHeight="1">
      <c r="A12" s="41" t="str">
        <f t="shared" ca="1" si="0"/>
        <v/>
      </c>
      <c r="B12" s="33" t="str">
        <f ca="1">IFERROR(IF(AND(N12-TODAY()&gt;0,N12-TODAY()&lt;5),"續簽"&amp;ROW(N12),""),"")</f>
        <v/>
      </c>
      <c r="C12" s="44" t="str">
        <f t="shared" si="8"/>
        <v/>
      </c>
      <c r="D12" s="44"/>
      <c r="E12" s="44" t="str">
        <f t="shared" si="9"/>
        <v/>
      </c>
      <c r="F12" s="44"/>
      <c r="G12" s="44"/>
      <c r="H12" s="44"/>
      <c r="I12" s="44" t="str">
        <f t="shared" ca="1" si="10"/>
        <v/>
      </c>
      <c r="J12" s="44" t="str">
        <f t="shared" ca="1" si="11"/>
        <v/>
      </c>
      <c r="K12" s="44"/>
      <c r="L12" s="44"/>
      <c r="M12" s="44"/>
      <c r="N12" s="45" t="str">
        <f t="shared" si="12"/>
        <v/>
      </c>
      <c r="O12" s="51"/>
      <c r="P12" s="52" t="str">
        <f t="shared" si="13"/>
        <v/>
      </c>
      <c r="Q12" s="44" t="str">
        <f t="shared" ca="1" si="14"/>
        <v/>
      </c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spans="1:28" ht="20.100000000000001" customHeight="1">
      <c r="A13" s="41" t="str">
        <f t="shared" ref="A13:A76" ca="1" si="15">IFERROR(IF(MONTH(P13)=MONTH(TODAY()),"生日"&amp;ROW(P13),""),"")</f>
        <v/>
      </c>
      <c r="B13" s="33" t="str">
        <f ca="1">IFERROR(IF(AND(N13-TODAY()&gt;0,N13-TODAY()&lt;5),"續簽"&amp;ROW(N13),""),"")</f>
        <v/>
      </c>
      <c r="C13" s="38" t="str">
        <f t="shared" si="8"/>
        <v/>
      </c>
      <c r="E13" s="38" t="str">
        <f t="shared" si="9"/>
        <v/>
      </c>
      <c r="I13" s="49" t="str">
        <f t="shared" ca="1" si="10"/>
        <v/>
      </c>
      <c r="J13" s="49" t="str">
        <f t="shared" ca="1" si="11"/>
        <v/>
      </c>
      <c r="K13" s="49"/>
      <c r="L13" s="49"/>
      <c r="M13" s="49"/>
      <c r="N13" s="43" t="str">
        <f t="shared" si="12"/>
        <v/>
      </c>
      <c r="P13" s="40" t="str">
        <f t="shared" si="13"/>
        <v/>
      </c>
      <c r="Q13" s="38" t="str">
        <f t="shared" ca="1" si="14"/>
        <v/>
      </c>
    </row>
    <row r="14" spans="1:28" ht="20.100000000000001" customHeight="1">
      <c r="A14" s="41" t="str">
        <f t="shared" ca="1" si="15"/>
        <v/>
      </c>
      <c r="B14" s="33" t="str">
        <f ca="1">IFERROR(IF(AND(N14-TODAY()&gt;0,N14-TODAY()&lt;5),"續簽"&amp;ROW(N14),""),"")</f>
        <v/>
      </c>
      <c r="C14" s="44" t="str">
        <f t="shared" si="8"/>
        <v/>
      </c>
      <c r="D14" s="44"/>
      <c r="E14" s="44" t="str">
        <f t="shared" si="9"/>
        <v/>
      </c>
      <c r="F14" s="44"/>
      <c r="G14" s="44"/>
      <c r="H14" s="44"/>
      <c r="I14" s="44" t="str">
        <f t="shared" ca="1" si="10"/>
        <v/>
      </c>
      <c r="J14" s="44" t="str">
        <f t="shared" ca="1" si="11"/>
        <v/>
      </c>
      <c r="K14" s="44"/>
      <c r="L14" s="44"/>
      <c r="M14" s="44"/>
      <c r="N14" s="45" t="str">
        <f t="shared" si="12"/>
        <v/>
      </c>
      <c r="O14" s="51"/>
      <c r="P14" s="52" t="str">
        <f t="shared" si="13"/>
        <v/>
      </c>
      <c r="Q14" s="44" t="str">
        <f t="shared" ca="1" si="14"/>
        <v/>
      </c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spans="1:28" ht="20.100000000000001" customHeight="1">
      <c r="A15" s="41" t="str">
        <f t="shared" ca="1" si="15"/>
        <v/>
      </c>
      <c r="B15" s="33" t="str">
        <f ca="1">IFERROR(IF(AND(N15-TODAY()&gt;0,N15-TODAY()&lt;5),"續簽"&amp;ROW(N15),""),"")</f>
        <v/>
      </c>
      <c r="C15" s="38" t="str">
        <f t="shared" si="8"/>
        <v/>
      </c>
      <c r="E15" s="38" t="str">
        <f t="shared" si="9"/>
        <v/>
      </c>
      <c r="I15" s="49" t="str">
        <f t="shared" ca="1" si="10"/>
        <v/>
      </c>
      <c r="J15" s="49" t="str">
        <f t="shared" ca="1" si="11"/>
        <v/>
      </c>
      <c r="K15" s="49"/>
      <c r="L15" s="49"/>
      <c r="M15" s="49"/>
      <c r="N15" s="43" t="str">
        <f t="shared" si="12"/>
        <v/>
      </c>
      <c r="P15" s="40" t="str">
        <f t="shared" si="13"/>
        <v/>
      </c>
      <c r="Q15" s="38" t="str">
        <f t="shared" ca="1" si="14"/>
        <v/>
      </c>
    </row>
    <row r="16" spans="1:28" ht="20.100000000000001" customHeight="1">
      <c r="A16" s="41" t="str">
        <f t="shared" ca="1" si="15"/>
        <v/>
      </c>
      <c r="B16" s="33" t="str">
        <f ca="1">IFERROR(IF(AND(N16-TODAY()&gt;0,N16-TODAY()&lt;5),"續簽"&amp;ROW(N16),""),"")</f>
        <v/>
      </c>
      <c r="C16" s="44" t="str">
        <f t="shared" si="8"/>
        <v/>
      </c>
      <c r="D16" s="44"/>
      <c r="E16" s="44" t="str">
        <f t="shared" si="9"/>
        <v/>
      </c>
      <c r="F16" s="44"/>
      <c r="G16" s="44"/>
      <c r="H16" s="44"/>
      <c r="I16" s="44" t="str">
        <f t="shared" ca="1" si="10"/>
        <v/>
      </c>
      <c r="J16" s="44" t="str">
        <f t="shared" ca="1" si="11"/>
        <v/>
      </c>
      <c r="K16" s="44"/>
      <c r="L16" s="44"/>
      <c r="M16" s="44"/>
      <c r="N16" s="45" t="str">
        <f t="shared" si="12"/>
        <v/>
      </c>
      <c r="O16" s="51"/>
      <c r="P16" s="52" t="str">
        <f t="shared" si="13"/>
        <v/>
      </c>
      <c r="Q16" s="44" t="str">
        <f t="shared" ca="1" si="14"/>
        <v/>
      </c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spans="1:28" ht="20.100000000000001" customHeight="1">
      <c r="A17" s="41" t="str">
        <f t="shared" ca="1" si="15"/>
        <v/>
      </c>
      <c r="B17" s="33" t="str">
        <f ca="1">IFERROR(IF(AND(N17-TODAY()&gt;0,N17-TODAY()&lt;5),"續簽"&amp;ROW(N17),""),"")</f>
        <v/>
      </c>
      <c r="C17" s="38" t="str">
        <f t="shared" si="8"/>
        <v/>
      </c>
      <c r="E17" s="38" t="str">
        <f t="shared" si="9"/>
        <v/>
      </c>
      <c r="I17" s="49" t="str">
        <f t="shared" ca="1" si="10"/>
        <v/>
      </c>
      <c r="J17" s="49" t="str">
        <f t="shared" ca="1" si="11"/>
        <v/>
      </c>
      <c r="K17" s="49"/>
      <c r="L17" s="49"/>
      <c r="M17" s="49"/>
      <c r="N17" s="43" t="str">
        <f t="shared" si="12"/>
        <v/>
      </c>
      <c r="P17" s="40" t="str">
        <f t="shared" si="13"/>
        <v/>
      </c>
      <c r="Q17" s="38" t="str">
        <f t="shared" ca="1" si="14"/>
        <v/>
      </c>
    </row>
    <row r="18" spans="1:28" ht="20.100000000000001" customHeight="1">
      <c r="A18" s="41" t="str">
        <f t="shared" ca="1" si="15"/>
        <v/>
      </c>
      <c r="B18" s="33" t="str">
        <f ca="1">IFERROR(IF(AND(N18-TODAY()&gt;0,N18-TODAY()&lt;5),"續簽"&amp;ROW(N18),""),"")</f>
        <v/>
      </c>
      <c r="C18" s="44" t="str">
        <f t="shared" si="8"/>
        <v/>
      </c>
      <c r="D18" s="44"/>
      <c r="E18" s="44" t="str">
        <f t="shared" si="9"/>
        <v/>
      </c>
      <c r="F18" s="44"/>
      <c r="G18" s="44"/>
      <c r="H18" s="44"/>
      <c r="I18" s="44" t="str">
        <f t="shared" ca="1" si="10"/>
        <v/>
      </c>
      <c r="J18" s="44" t="str">
        <f t="shared" ca="1" si="11"/>
        <v/>
      </c>
      <c r="K18" s="44"/>
      <c r="L18" s="44"/>
      <c r="M18" s="44"/>
      <c r="N18" s="45" t="str">
        <f t="shared" si="12"/>
        <v/>
      </c>
      <c r="O18" s="51"/>
      <c r="P18" s="52" t="str">
        <f t="shared" si="13"/>
        <v/>
      </c>
      <c r="Q18" s="44" t="str">
        <f t="shared" ca="1" si="14"/>
        <v/>
      </c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spans="1:28" ht="20.100000000000001" customHeight="1">
      <c r="A19" s="41" t="str">
        <f t="shared" ca="1" si="15"/>
        <v/>
      </c>
      <c r="B19" s="33" t="str">
        <f ca="1">IFERROR(IF(AND(N19-TODAY()&gt;0,N19-TODAY()&lt;5),"續簽"&amp;ROW(N19),""),"")</f>
        <v/>
      </c>
      <c r="C19" s="38" t="str">
        <f t="shared" si="8"/>
        <v/>
      </c>
      <c r="E19" s="38" t="str">
        <f t="shared" si="9"/>
        <v/>
      </c>
      <c r="I19" s="49" t="str">
        <f t="shared" ca="1" si="10"/>
        <v/>
      </c>
      <c r="J19" s="49" t="str">
        <f t="shared" ca="1" si="11"/>
        <v/>
      </c>
      <c r="K19" s="49"/>
      <c r="L19" s="49"/>
      <c r="M19" s="49"/>
      <c r="N19" s="43" t="str">
        <f t="shared" si="12"/>
        <v/>
      </c>
      <c r="P19" s="40" t="str">
        <f t="shared" si="13"/>
        <v/>
      </c>
      <c r="Q19" s="38" t="str">
        <f t="shared" ca="1" si="14"/>
        <v/>
      </c>
    </row>
    <row r="20" spans="1:28" ht="20.100000000000001" customHeight="1">
      <c r="A20" s="41" t="str">
        <f t="shared" ca="1" si="15"/>
        <v/>
      </c>
      <c r="B20" s="33" t="str">
        <f ca="1">IFERROR(IF(AND(N20-TODAY()&gt;0,N20-TODAY()&lt;5),"續簽"&amp;ROW(N20),""),"")</f>
        <v/>
      </c>
      <c r="C20" s="44" t="str">
        <f t="shared" si="8"/>
        <v/>
      </c>
      <c r="D20" s="44"/>
      <c r="E20" s="44" t="str">
        <f t="shared" si="9"/>
        <v/>
      </c>
      <c r="F20" s="44"/>
      <c r="G20" s="44"/>
      <c r="H20" s="44"/>
      <c r="I20" s="44" t="str">
        <f t="shared" ca="1" si="10"/>
        <v/>
      </c>
      <c r="J20" s="44" t="str">
        <f t="shared" ca="1" si="11"/>
        <v/>
      </c>
      <c r="K20" s="44"/>
      <c r="L20" s="44"/>
      <c r="M20" s="44"/>
      <c r="N20" s="45" t="str">
        <f t="shared" si="12"/>
        <v/>
      </c>
      <c r="O20" s="51"/>
      <c r="P20" s="52" t="str">
        <f t="shared" si="13"/>
        <v/>
      </c>
      <c r="Q20" s="44" t="str">
        <f t="shared" ca="1" si="14"/>
        <v/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1:28" ht="20.100000000000001" customHeight="1">
      <c r="A21" s="41" t="str">
        <f t="shared" ca="1" si="15"/>
        <v/>
      </c>
      <c r="B21" s="33" t="str">
        <f ca="1">IFERROR(IF(AND(N21-TODAY()&gt;0,N21-TODAY()&lt;5),"續簽"&amp;ROW(N21),""),"")</f>
        <v/>
      </c>
      <c r="C21" s="38" t="str">
        <f t="shared" si="8"/>
        <v/>
      </c>
      <c r="E21" s="38" t="str">
        <f t="shared" si="9"/>
        <v/>
      </c>
      <c r="I21" s="49" t="str">
        <f t="shared" ca="1" si="10"/>
        <v/>
      </c>
      <c r="J21" s="49" t="str">
        <f t="shared" ca="1" si="11"/>
        <v/>
      </c>
      <c r="K21" s="49"/>
      <c r="L21" s="49"/>
      <c r="M21" s="49"/>
      <c r="N21" s="43" t="str">
        <f t="shared" si="12"/>
        <v/>
      </c>
      <c r="P21" s="40" t="str">
        <f t="shared" si="13"/>
        <v/>
      </c>
      <c r="Q21" s="38" t="str">
        <f t="shared" ca="1" si="14"/>
        <v/>
      </c>
    </row>
    <row r="22" spans="1:28" ht="20.100000000000001" customHeight="1">
      <c r="A22" s="41" t="str">
        <f t="shared" ca="1" si="15"/>
        <v/>
      </c>
      <c r="B22" s="33" t="str">
        <f ca="1">IFERROR(IF(AND(N22-TODAY()&gt;0,N22-TODAY()&lt;5),"續簽"&amp;ROW(N22),""),"")</f>
        <v/>
      </c>
      <c r="C22" s="44" t="str">
        <f t="shared" si="8"/>
        <v/>
      </c>
      <c r="D22" s="44"/>
      <c r="E22" s="44" t="str">
        <f t="shared" si="9"/>
        <v/>
      </c>
      <c r="F22" s="44"/>
      <c r="G22" s="44"/>
      <c r="H22" s="44"/>
      <c r="I22" s="44" t="str">
        <f t="shared" ca="1" si="10"/>
        <v/>
      </c>
      <c r="J22" s="44" t="str">
        <f t="shared" ca="1" si="11"/>
        <v/>
      </c>
      <c r="K22" s="44"/>
      <c r="L22" s="44"/>
      <c r="M22" s="44"/>
      <c r="N22" s="45" t="str">
        <f t="shared" si="12"/>
        <v/>
      </c>
      <c r="O22" s="51"/>
      <c r="P22" s="52" t="str">
        <f t="shared" si="13"/>
        <v/>
      </c>
      <c r="Q22" s="44" t="str">
        <f t="shared" ca="1" si="14"/>
        <v/>
      </c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spans="1:28" ht="20.100000000000001" customHeight="1">
      <c r="A23" s="41" t="str">
        <f t="shared" ca="1" si="15"/>
        <v/>
      </c>
      <c r="B23" s="33" t="str">
        <f ca="1">IFERROR(IF(AND(N23-TODAY()&gt;0,N23-TODAY()&lt;5),"續簽"&amp;ROW(N23),""),"")</f>
        <v/>
      </c>
      <c r="C23" s="38" t="str">
        <f t="shared" si="8"/>
        <v/>
      </c>
      <c r="E23" s="38" t="str">
        <f t="shared" si="9"/>
        <v/>
      </c>
      <c r="I23" s="49" t="str">
        <f t="shared" ca="1" si="10"/>
        <v/>
      </c>
      <c r="J23" s="49" t="str">
        <f t="shared" ca="1" si="11"/>
        <v/>
      </c>
      <c r="K23" s="49"/>
      <c r="L23" s="49"/>
      <c r="M23" s="49"/>
      <c r="N23" s="43" t="str">
        <f t="shared" si="12"/>
        <v/>
      </c>
      <c r="P23" s="40" t="str">
        <f t="shared" si="13"/>
        <v/>
      </c>
      <c r="Q23" s="38" t="str">
        <f t="shared" ca="1" si="14"/>
        <v/>
      </c>
    </row>
    <row r="24" spans="1:28" ht="20.100000000000001" customHeight="1">
      <c r="A24" s="41" t="str">
        <f t="shared" ca="1" si="15"/>
        <v/>
      </c>
      <c r="B24" s="33" t="str">
        <f ca="1">IFERROR(IF(AND(N24-TODAY()&gt;0,N24-TODAY()&lt;5),"續簽"&amp;ROW(N24),""),"")</f>
        <v/>
      </c>
      <c r="C24" s="44" t="str">
        <f t="shared" si="8"/>
        <v/>
      </c>
      <c r="D24" s="44"/>
      <c r="E24" s="44" t="str">
        <f t="shared" si="9"/>
        <v/>
      </c>
      <c r="F24" s="44"/>
      <c r="G24" s="44"/>
      <c r="H24" s="44"/>
      <c r="I24" s="44" t="str">
        <f t="shared" ca="1" si="10"/>
        <v/>
      </c>
      <c r="J24" s="44" t="str">
        <f t="shared" ca="1" si="11"/>
        <v/>
      </c>
      <c r="K24" s="44"/>
      <c r="L24" s="44"/>
      <c r="M24" s="44"/>
      <c r="N24" s="45" t="str">
        <f t="shared" si="12"/>
        <v/>
      </c>
      <c r="O24" s="51"/>
      <c r="P24" s="52" t="str">
        <f t="shared" si="13"/>
        <v/>
      </c>
      <c r="Q24" s="44" t="str">
        <f t="shared" ca="1" si="14"/>
        <v/>
      </c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spans="1:28" ht="20.100000000000001" customHeight="1">
      <c r="A25" s="41" t="str">
        <f t="shared" ca="1" si="15"/>
        <v/>
      </c>
      <c r="B25" s="33" t="str">
        <f ca="1">IFERROR(IF(AND(N25-TODAY()&gt;0,N25-TODAY()&lt;5),"續簽"&amp;ROW(N25),""),"")</f>
        <v/>
      </c>
      <c r="C25" s="38" t="str">
        <f t="shared" si="8"/>
        <v/>
      </c>
      <c r="E25" s="38" t="str">
        <f t="shared" si="9"/>
        <v/>
      </c>
      <c r="I25" s="49" t="str">
        <f t="shared" ca="1" si="10"/>
        <v/>
      </c>
      <c r="J25" s="49" t="str">
        <f t="shared" ca="1" si="11"/>
        <v/>
      </c>
      <c r="K25" s="49"/>
      <c r="L25" s="49"/>
      <c r="M25" s="49"/>
      <c r="N25" s="43" t="str">
        <f t="shared" si="12"/>
        <v/>
      </c>
      <c r="P25" s="40" t="str">
        <f t="shared" si="13"/>
        <v/>
      </c>
      <c r="Q25" s="38" t="str">
        <f t="shared" ca="1" si="14"/>
        <v/>
      </c>
    </row>
    <row r="26" spans="1:28" ht="20.100000000000001" customHeight="1">
      <c r="A26" s="41" t="str">
        <f t="shared" ca="1" si="15"/>
        <v/>
      </c>
      <c r="B26" s="33" t="str">
        <f ca="1">IFERROR(IF(AND(N26-TODAY()&gt;0,N26-TODAY()&lt;5),"續簽"&amp;ROW(N26),""),"")</f>
        <v/>
      </c>
      <c r="C26" s="44" t="str">
        <f t="shared" si="8"/>
        <v/>
      </c>
      <c r="D26" s="44"/>
      <c r="E26" s="44" t="str">
        <f t="shared" si="9"/>
        <v/>
      </c>
      <c r="F26" s="44"/>
      <c r="G26" s="44"/>
      <c r="H26" s="44"/>
      <c r="I26" s="44" t="str">
        <f t="shared" ca="1" si="10"/>
        <v/>
      </c>
      <c r="J26" s="44" t="str">
        <f t="shared" ca="1" si="11"/>
        <v/>
      </c>
      <c r="K26" s="44"/>
      <c r="L26" s="44"/>
      <c r="M26" s="44"/>
      <c r="N26" s="45" t="str">
        <f t="shared" si="12"/>
        <v/>
      </c>
      <c r="O26" s="51"/>
      <c r="P26" s="52" t="str">
        <f t="shared" si="13"/>
        <v/>
      </c>
      <c r="Q26" s="44" t="str">
        <f t="shared" ca="1" si="14"/>
        <v/>
      </c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spans="1:28" ht="20.100000000000001" customHeight="1">
      <c r="A27" s="41" t="str">
        <f t="shared" ca="1" si="15"/>
        <v/>
      </c>
      <c r="B27" s="33" t="str">
        <f ca="1">IFERROR(IF(AND(N27-TODAY()&gt;0,N27-TODAY()&lt;5),"續簽"&amp;ROW(N27),""),"")</f>
        <v/>
      </c>
      <c r="C27" s="38" t="str">
        <f t="shared" si="8"/>
        <v/>
      </c>
      <c r="E27" s="38" t="str">
        <f t="shared" si="9"/>
        <v/>
      </c>
      <c r="I27" s="49" t="str">
        <f t="shared" ca="1" si="10"/>
        <v/>
      </c>
      <c r="J27" s="49" t="str">
        <f t="shared" ca="1" si="11"/>
        <v/>
      </c>
      <c r="K27" s="49"/>
      <c r="L27" s="49"/>
      <c r="M27" s="49"/>
      <c r="N27" s="43" t="str">
        <f t="shared" si="12"/>
        <v/>
      </c>
      <c r="P27" s="40" t="str">
        <f t="shared" si="13"/>
        <v/>
      </c>
      <c r="Q27" s="38" t="str">
        <f t="shared" ca="1" si="14"/>
        <v/>
      </c>
    </row>
    <row r="28" spans="1:28" ht="20.100000000000001" customHeight="1">
      <c r="A28" s="41" t="str">
        <f t="shared" ca="1" si="15"/>
        <v/>
      </c>
      <c r="B28" s="33" t="str">
        <f ca="1">IFERROR(IF(AND(N28-TODAY()&gt;0,N28-TODAY()&lt;5),"續簽"&amp;ROW(N28),""),"")</f>
        <v/>
      </c>
      <c r="C28" s="44" t="str">
        <f t="shared" si="8"/>
        <v/>
      </c>
      <c r="D28" s="44"/>
      <c r="E28" s="44" t="str">
        <f t="shared" si="9"/>
        <v/>
      </c>
      <c r="F28" s="44"/>
      <c r="G28" s="44"/>
      <c r="H28" s="44"/>
      <c r="I28" s="44" t="str">
        <f t="shared" ca="1" si="10"/>
        <v/>
      </c>
      <c r="J28" s="44" t="str">
        <f t="shared" ca="1" si="11"/>
        <v/>
      </c>
      <c r="K28" s="44"/>
      <c r="L28" s="44"/>
      <c r="M28" s="44"/>
      <c r="N28" s="45" t="str">
        <f t="shared" si="12"/>
        <v/>
      </c>
      <c r="O28" s="51"/>
      <c r="P28" s="52" t="str">
        <f t="shared" si="13"/>
        <v/>
      </c>
      <c r="Q28" s="44" t="str">
        <f t="shared" ca="1" si="14"/>
        <v/>
      </c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spans="1:28" ht="20.100000000000001" customHeight="1">
      <c r="A29" s="41" t="str">
        <f t="shared" ca="1" si="15"/>
        <v/>
      </c>
      <c r="B29" s="33" t="str">
        <f ca="1">IFERROR(IF(AND(N29-TODAY()&gt;0,N29-TODAY()&lt;5),"續簽"&amp;ROW(N29),""),"")</f>
        <v/>
      </c>
      <c r="C29" s="38" t="str">
        <f t="shared" si="8"/>
        <v/>
      </c>
      <c r="E29" s="38" t="str">
        <f t="shared" si="9"/>
        <v/>
      </c>
      <c r="I29" s="49" t="str">
        <f t="shared" ca="1" si="10"/>
        <v/>
      </c>
      <c r="J29" s="49" t="str">
        <f t="shared" ca="1" si="11"/>
        <v/>
      </c>
      <c r="K29" s="49"/>
      <c r="L29" s="49"/>
      <c r="M29" s="49"/>
      <c r="N29" s="43" t="str">
        <f t="shared" si="12"/>
        <v/>
      </c>
      <c r="P29" s="40" t="str">
        <f t="shared" si="13"/>
        <v/>
      </c>
      <c r="Q29" s="38" t="str">
        <f t="shared" ca="1" si="14"/>
        <v/>
      </c>
    </row>
    <row r="30" spans="1:28" ht="20.100000000000001" customHeight="1">
      <c r="A30" s="41" t="str">
        <f t="shared" ca="1" si="15"/>
        <v/>
      </c>
      <c r="B30" s="33" t="str">
        <f ca="1">IFERROR(IF(AND(N30-TODAY()&gt;0,N30-TODAY()&lt;5),"續簽"&amp;ROW(N30),""),"")</f>
        <v/>
      </c>
      <c r="C30" s="44" t="str">
        <f t="shared" si="8"/>
        <v/>
      </c>
      <c r="D30" s="44"/>
      <c r="E30" s="44" t="str">
        <f t="shared" si="9"/>
        <v/>
      </c>
      <c r="F30" s="44"/>
      <c r="G30" s="44"/>
      <c r="H30" s="44"/>
      <c r="I30" s="44" t="str">
        <f t="shared" ca="1" si="10"/>
        <v/>
      </c>
      <c r="J30" s="44" t="str">
        <f t="shared" ca="1" si="11"/>
        <v/>
      </c>
      <c r="K30" s="44"/>
      <c r="L30" s="44"/>
      <c r="M30" s="44"/>
      <c r="N30" s="45" t="str">
        <f t="shared" si="12"/>
        <v/>
      </c>
      <c r="O30" s="51"/>
      <c r="P30" s="52" t="str">
        <f t="shared" si="13"/>
        <v/>
      </c>
      <c r="Q30" s="44" t="str">
        <f t="shared" ca="1" si="14"/>
        <v/>
      </c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spans="1:28" ht="20.100000000000001" customHeight="1">
      <c r="A31" s="41" t="str">
        <f t="shared" ca="1" si="15"/>
        <v/>
      </c>
      <c r="B31" s="33" t="str">
        <f ca="1">IFERROR(IF(AND(N31-TODAY()&gt;0,N31-TODAY()&lt;5),"續簽"&amp;ROW(N31),""),"")</f>
        <v/>
      </c>
      <c r="C31" s="38" t="str">
        <f t="shared" si="8"/>
        <v/>
      </c>
      <c r="E31" s="38" t="str">
        <f t="shared" si="9"/>
        <v/>
      </c>
      <c r="I31" s="49" t="str">
        <f t="shared" ca="1" si="10"/>
        <v/>
      </c>
      <c r="J31" s="49" t="str">
        <f t="shared" ca="1" si="11"/>
        <v/>
      </c>
      <c r="K31" s="49"/>
      <c r="L31" s="49"/>
      <c r="M31" s="49"/>
      <c r="N31" s="43" t="str">
        <f t="shared" si="12"/>
        <v/>
      </c>
      <c r="P31" s="40" t="str">
        <f t="shared" si="13"/>
        <v/>
      </c>
      <c r="Q31" s="38" t="str">
        <f t="shared" ca="1" si="14"/>
        <v/>
      </c>
    </row>
    <row r="32" spans="1:28" ht="20.100000000000001" customHeight="1">
      <c r="A32" s="41" t="str">
        <f t="shared" ca="1" si="15"/>
        <v/>
      </c>
      <c r="B32" s="33" t="str">
        <f ca="1">IFERROR(IF(AND(N32-TODAY()&gt;0,N32-TODAY()&lt;5),"續簽"&amp;ROW(N32),""),"")</f>
        <v/>
      </c>
      <c r="C32" s="44" t="str">
        <f t="shared" si="8"/>
        <v/>
      </c>
      <c r="D32" s="44"/>
      <c r="E32" s="44" t="str">
        <f t="shared" si="9"/>
        <v/>
      </c>
      <c r="F32" s="44"/>
      <c r="G32" s="44"/>
      <c r="H32" s="44"/>
      <c r="I32" s="44" t="str">
        <f t="shared" ca="1" si="10"/>
        <v/>
      </c>
      <c r="J32" s="44" t="str">
        <f t="shared" ca="1" si="11"/>
        <v/>
      </c>
      <c r="K32" s="44"/>
      <c r="L32" s="44"/>
      <c r="M32" s="44"/>
      <c r="N32" s="45" t="str">
        <f t="shared" si="12"/>
        <v/>
      </c>
      <c r="O32" s="51"/>
      <c r="P32" s="52" t="str">
        <f t="shared" si="13"/>
        <v/>
      </c>
      <c r="Q32" s="44" t="str">
        <f t="shared" ca="1" si="14"/>
        <v/>
      </c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spans="1:28" ht="20.100000000000001" customHeight="1">
      <c r="A33" s="41" t="str">
        <f t="shared" ca="1" si="15"/>
        <v/>
      </c>
      <c r="B33" s="33" t="str">
        <f ca="1">IFERROR(IF(AND(N33-TODAY()&gt;0,N33-TODAY()&lt;5),"續簽"&amp;ROW(N33),""),"")</f>
        <v/>
      </c>
      <c r="C33" s="38" t="str">
        <f t="shared" si="8"/>
        <v/>
      </c>
      <c r="E33" s="38" t="str">
        <f t="shared" si="9"/>
        <v/>
      </c>
      <c r="I33" s="49" t="str">
        <f t="shared" ca="1" si="10"/>
        <v/>
      </c>
      <c r="J33" s="49" t="str">
        <f t="shared" ca="1" si="11"/>
        <v/>
      </c>
      <c r="K33" s="49"/>
      <c r="L33" s="49"/>
      <c r="M33" s="49"/>
      <c r="N33" s="43" t="str">
        <f t="shared" si="12"/>
        <v/>
      </c>
      <c r="P33" s="40" t="str">
        <f t="shared" si="13"/>
        <v/>
      </c>
      <c r="Q33" s="38" t="str">
        <f t="shared" ca="1" si="14"/>
        <v/>
      </c>
    </row>
    <row r="34" spans="1:28" ht="20.100000000000001" customHeight="1">
      <c r="A34" s="41" t="str">
        <f t="shared" ca="1" si="15"/>
        <v/>
      </c>
      <c r="B34" s="33" t="str">
        <f ca="1">IFERROR(IF(AND(N34-TODAY()&gt;0,N34-TODAY()&lt;5),"續簽"&amp;ROW(N34),""),"")</f>
        <v/>
      </c>
      <c r="C34" s="44" t="str">
        <f t="shared" si="8"/>
        <v/>
      </c>
      <c r="D34" s="44"/>
      <c r="E34" s="44" t="str">
        <f t="shared" si="9"/>
        <v/>
      </c>
      <c r="F34" s="44"/>
      <c r="G34" s="44"/>
      <c r="H34" s="44"/>
      <c r="I34" s="44" t="str">
        <f t="shared" ca="1" si="10"/>
        <v/>
      </c>
      <c r="J34" s="44" t="str">
        <f t="shared" ca="1" si="11"/>
        <v/>
      </c>
      <c r="K34" s="44"/>
      <c r="L34" s="44"/>
      <c r="M34" s="44"/>
      <c r="N34" s="45" t="str">
        <f t="shared" si="12"/>
        <v/>
      </c>
      <c r="O34" s="51"/>
      <c r="P34" s="52" t="str">
        <f t="shared" si="13"/>
        <v/>
      </c>
      <c r="Q34" s="44" t="str">
        <f t="shared" ca="1" si="14"/>
        <v/>
      </c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spans="1:28" ht="20.100000000000001" customHeight="1">
      <c r="A35" s="41" t="str">
        <f t="shared" ca="1" si="15"/>
        <v/>
      </c>
      <c r="B35" s="33" t="str">
        <f ca="1">IFERROR(IF(AND(N35-TODAY()&gt;0,N35-TODAY()&lt;5),"續簽"&amp;ROW(N35),""),"")</f>
        <v/>
      </c>
      <c r="C35" s="38" t="str">
        <f t="shared" si="8"/>
        <v/>
      </c>
      <c r="E35" s="38" t="str">
        <f t="shared" si="9"/>
        <v/>
      </c>
      <c r="I35" s="49" t="str">
        <f t="shared" ca="1" si="10"/>
        <v/>
      </c>
      <c r="J35" s="49" t="str">
        <f t="shared" ca="1" si="11"/>
        <v/>
      </c>
      <c r="K35" s="49"/>
      <c r="L35" s="49"/>
      <c r="M35" s="49"/>
      <c r="N35" s="43" t="str">
        <f t="shared" si="12"/>
        <v/>
      </c>
      <c r="P35" s="40" t="str">
        <f t="shared" si="13"/>
        <v/>
      </c>
      <c r="Q35" s="38" t="str">
        <f t="shared" ca="1" si="14"/>
        <v/>
      </c>
    </row>
    <row r="36" spans="1:28" ht="20.100000000000001" customHeight="1">
      <c r="A36" s="41" t="str">
        <f t="shared" ca="1" si="15"/>
        <v/>
      </c>
      <c r="B36" s="33" t="str">
        <f ca="1">IFERROR(IF(AND(N36-TODAY()&gt;0,N36-TODAY()&lt;5),"續簽"&amp;ROW(N36),""),"")</f>
        <v/>
      </c>
      <c r="C36" s="44" t="str">
        <f t="shared" si="8"/>
        <v/>
      </c>
      <c r="D36" s="44"/>
      <c r="E36" s="44" t="str">
        <f t="shared" si="9"/>
        <v/>
      </c>
      <c r="F36" s="44"/>
      <c r="G36" s="44"/>
      <c r="H36" s="44"/>
      <c r="I36" s="44" t="str">
        <f t="shared" ca="1" si="10"/>
        <v/>
      </c>
      <c r="J36" s="44" t="str">
        <f t="shared" ca="1" si="11"/>
        <v/>
      </c>
      <c r="K36" s="44"/>
      <c r="L36" s="44"/>
      <c r="M36" s="44"/>
      <c r="N36" s="45" t="str">
        <f t="shared" si="12"/>
        <v/>
      </c>
      <c r="O36" s="51"/>
      <c r="P36" s="52" t="str">
        <f t="shared" si="13"/>
        <v/>
      </c>
      <c r="Q36" s="44" t="str">
        <f t="shared" ca="1" si="14"/>
        <v/>
      </c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spans="1:28" ht="20.100000000000001" customHeight="1">
      <c r="A37" s="41" t="str">
        <f t="shared" ca="1" si="15"/>
        <v/>
      </c>
      <c r="B37" s="33" t="str">
        <f ca="1">IFERROR(IF(AND(N37-TODAY()&gt;0,N37-TODAY()&lt;5),"續簽"&amp;ROW(N37),""),"")</f>
        <v/>
      </c>
      <c r="C37" s="38" t="str">
        <f t="shared" si="8"/>
        <v/>
      </c>
      <c r="E37" s="38" t="str">
        <f t="shared" si="9"/>
        <v/>
      </c>
      <c r="I37" s="49" t="str">
        <f t="shared" ca="1" si="10"/>
        <v/>
      </c>
      <c r="J37" s="49" t="str">
        <f t="shared" ca="1" si="11"/>
        <v/>
      </c>
      <c r="K37" s="49"/>
      <c r="L37" s="49"/>
      <c r="M37" s="49"/>
      <c r="N37" s="43" t="str">
        <f t="shared" si="12"/>
        <v/>
      </c>
      <c r="P37" s="40" t="str">
        <f t="shared" si="13"/>
        <v/>
      </c>
      <c r="Q37" s="38" t="str">
        <f t="shared" ca="1" si="14"/>
        <v/>
      </c>
    </row>
    <row r="38" spans="1:28" ht="20.100000000000001" customHeight="1">
      <c r="A38" s="41" t="str">
        <f t="shared" ca="1" si="15"/>
        <v/>
      </c>
      <c r="B38" s="33" t="str">
        <f ca="1">IFERROR(IF(AND(N38-TODAY()&gt;0,N38-TODAY()&lt;5),"續簽"&amp;ROW(N38),""),"")</f>
        <v/>
      </c>
      <c r="C38" s="44" t="str">
        <f t="shared" si="8"/>
        <v/>
      </c>
      <c r="D38" s="44"/>
      <c r="E38" s="44" t="str">
        <f t="shared" si="9"/>
        <v/>
      </c>
      <c r="F38" s="44"/>
      <c r="G38" s="44"/>
      <c r="H38" s="44"/>
      <c r="I38" s="44" t="str">
        <f t="shared" ca="1" si="10"/>
        <v/>
      </c>
      <c r="J38" s="44" t="str">
        <f t="shared" ca="1" si="11"/>
        <v/>
      </c>
      <c r="K38" s="44"/>
      <c r="L38" s="44"/>
      <c r="M38" s="44"/>
      <c r="N38" s="45" t="str">
        <f t="shared" si="12"/>
        <v/>
      </c>
      <c r="O38" s="51"/>
      <c r="P38" s="52" t="str">
        <f t="shared" si="13"/>
        <v/>
      </c>
      <c r="Q38" s="44" t="str">
        <f t="shared" ca="1" si="14"/>
        <v/>
      </c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spans="1:28" ht="20.100000000000001" customHeight="1">
      <c r="A39" s="41" t="str">
        <f t="shared" ca="1" si="15"/>
        <v/>
      </c>
      <c r="B39" s="33" t="str">
        <f ca="1">IFERROR(IF(AND(N39-TODAY()&gt;0,N39-TODAY()&lt;5),"續簽"&amp;ROW(N39),""),"")</f>
        <v/>
      </c>
      <c r="C39" s="38" t="str">
        <f t="shared" si="8"/>
        <v/>
      </c>
      <c r="E39" s="38" t="str">
        <f t="shared" si="9"/>
        <v/>
      </c>
      <c r="I39" s="49" t="str">
        <f t="shared" ca="1" si="10"/>
        <v/>
      </c>
      <c r="J39" s="49" t="str">
        <f t="shared" ca="1" si="11"/>
        <v/>
      </c>
      <c r="K39" s="49"/>
      <c r="L39" s="49"/>
      <c r="M39" s="49"/>
      <c r="N39" s="43" t="str">
        <f t="shared" si="12"/>
        <v/>
      </c>
      <c r="P39" s="40" t="str">
        <f t="shared" si="13"/>
        <v/>
      </c>
      <c r="Q39" s="38" t="str">
        <f t="shared" ca="1" si="14"/>
        <v/>
      </c>
    </row>
    <row r="40" spans="1:28" ht="20.100000000000001" customHeight="1">
      <c r="A40" s="41" t="str">
        <f t="shared" ca="1" si="15"/>
        <v/>
      </c>
      <c r="B40" s="33" t="str">
        <f ca="1">IFERROR(IF(AND(N40-TODAY()&gt;0,N40-TODAY()&lt;5),"續簽"&amp;ROW(N40),""),"")</f>
        <v/>
      </c>
      <c r="C40" s="44" t="str">
        <f t="shared" si="8"/>
        <v/>
      </c>
      <c r="D40" s="44"/>
      <c r="E40" s="44" t="str">
        <f t="shared" si="9"/>
        <v/>
      </c>
      <c r="F40" s="44"/>
      <c r="G40" s="44"/>
      <c r="H40" s="44"/>
      <c r="I40" s="44" t="str">
        <f t="shared" ca="1" si="10"/>
        <v/>
      </c>
      <c r="J40" s="44" t="str">
        <f t="shared" ca="1" si="11"/>
        <v/>
      </c>
      <c r="K40" s="44"/>
      <c r="L40" s="44"/>
      <c r="M40" s="44"/>
      <c r="N40" s="45" t="str">
        <f t="shared" si="12"/>
        <v/>
      </c>
      <c r="O40" s="51"/>
      <c r="P40" s="52" t="str">
        <f t="shared" si="13"/>
        <v/>
      </c>
      <c r="Q40" s="44" t="str">
        <f t="shared" ca="1" si="14"/>
        <v/>
      </c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spans="1:28" ht="20.100000000000001" customHeight="1">
      <c r="A41" s="41" t="str">
        <f t="shared" ca="1" si="15"/>
        <v/>
      </c>
      <c r="B41" s="33" t="str">
        <f ca="1">IFERROR(IF(AND(N41-TODAY()&gt;0,N41-TODAY()&lt;5),"續簽"&amp;ROW(N41),""),"")</f>
        <v/>
      </c>
      <c r="C41" s="38" t="str">
        <f t="shared" si="8"/>
        <v/>
      </c>
      <c r="E41" s="38" t="str">
        <f t="shared" si="9"/>
        <v/>
      </c>
      <c r="I41" s="49" t="str">
        <f t="shared" ca="1" si="10"/>
        <v/>
      </c>
      <c r="J41" s="49" t="str">
        <f t="shared" ca="1" si="11"/>
        <v/>
      </c>
      <c r="K41" s="49"/>
      <c r="L41" s="49"/>
      <c r="M41" s="49"/>
      <c r="N41" s="43" t="str">
        <f t="shared" si="12"/>
        <v/>
      </c>
      <c r="P41" s="40" t="str">
        <f t="shared" si="13"/>
        <v/>
      </c>
      <c r="Q41" s="38" t="str">
        <f t="shared" ca="1" si="14"/>
        <v/>
      </c>
    </row>
    <row r="42" spans="1:28" ht="20.100000000000001" customHeight="1">
      <c r="A42" s="41" t="str">
        <f t="shared" ca="1" si="15"/>
        <v/>
      </c>
      <c r="B42" s="33" t="str">
        <f ca="1">IFERROR(IF(AND(N42-TODAY()&gt;0,N42-TODAY()&lt;5),"續簽"&amp;ROW(N42),""),"")</f>
        <v/>
      </c>
      <c r="C42" s="44" t="str">
        <f t="shared" si="8"/>
        <v/>
      </c>
      <c r="D42" s="44"/>
      <c r="E42" s="44" t="str">
        <f t="shared" si="9"/>
        <v/>
      </c>
      <c r="F42" s="44"/>
      <c r="G42" s="44"/>
      <c r="H42" s="44"/>
      <c r="I42" s="44" t="str">
        <f t="shared" ca="1" si="10"/>
        <v/>
      </c>
      <c r="J42" s="44" t="str">
        <f t="shared" ca="1" si="11"/>
        <v/>
      </c>
      <c r="K42" s="44"/>
      <c r="L42" s="44"/>
      <c r="M42" s="44"/>
      <c r="N42" s="45" t="str">
        <f t="shared" si="12"/>
        <v/>
      </c>
      <c r="O42" s="51"/>
      <c r="P42" s="52" t="str">
        <f t="shared" si="13"/>
        <v/>
      </c>
      <c r="Q42" s="44" t="str">
        <f t="shared" ca="1" si="14"/>
        <v/>
      </c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spans="1:28" ht="20.100000000000001" customHeight="1">
      <c r="A43" s="41" t="str">
        <f t="shared" ca="1" si="15"/>
        <v/>
      </c>
      <c r="B43" s="33" t="str">
        <f ca="1">IFERROR(IF(AND(N43-TODAY()&gt;0,N43-TODAY()&lt;5),"續簽"&amp;ROW(N43),""),"")</f>
        <v/>
      </c>
      <c r="C43" s="38" t="str">
        <f t="shared" si="8"/>
        <v/>
      </c>
      <c r="E43" s="38" t="str">
        <f t="shared" si="9"/>
        <v/>
      </c>
      <c r="I43" s="49" t="str">
        <f t="shared" ca="1" si="10"/>
        <v/>
      </c>
      <c r="J43" s="49" t="str">
        <f t="shared" ca="1" si="11"/>
        <v/>
      </c>
      <c r="K43" s="49"/>
      <c r="L43" s="49"/>
      <c r="M43" s="49"/>
      <c r="N43" s="43" t="str">
        <f t="shared" si="12"/>
        <v/>
      </c>
      <c r="P43" s="40" t="str">
        <f t="shared" si="13"/>
        <v/>
      </c>
      <c r="Q43" s="38" t="str">
        <f t="shared" ca="1" si="14"/>
        <v/>
      </c>
    </row>
    <row r="44" spans="1:28" ht="20.100000000000001" customHeight="1">
      <c r="A44" s="41" t="str">
        <f t="shared" ca="1" si="15"/>
        <v/>
      </c>
      <c r="B44" s="33" t="str">
        <f ca="1">IFERROR(IF(AND(N44-TODAY()&gt;0,N44-TODAY()&lt;5),"續簽"&amp;ROW(N44),""),"")</f>
        <v/>
      </c>
      <c r="C44" s="44" t="str">
        <f t="shared" si="8"/>
        <v/>
      </c>
      <c r="D44" s="44"/>
      <c r="E44" s="44" t="str">
        <f t="shared" si="9"/>
        <v/>
      </c>
      <c r="F44" s="44"/>
      <c r="G44" s="44"/>
      <c r="H44" s="44"/>
      <c r="I44" s="44" t="str">
        <f t="shared" ca="1" si="10"/>
        <v/>
      </c>
      <c r="J44" s="44" t="str">
        <f t="shared" ca="1" si="11"/>
        <v/>
      </c>
      <c r="K44" s="44"/>
      <c r="L44" s="44"/>
      <c r="M44" s="44"/>
      <c r="N44" s="45" t="str">
        <f t="shared" si="12"/>
        <v/>
      </c>
      <c r="O44" s="51"/>
      <c r="P44" s="52" t="str">
        <f t="shared" si="13"/>
        <v/>
      </c>
      <c r="Q44" s="44" t="str">
        <f t="shared" ca="1" si="14"/>
        <v/>
      </c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spans="1:28" ht="20.100000000000001" customHeight="1">
      <c r="A45" s="41" t="str">
        <f t="shared" ca="1" si="15"/>
        <v/>
      </c>
      <c r="B45" s="33" t="str">
        <f ca="1">IFERROR(IF(AND(N45-TODAY()&gt;0,N45-TODAY()&lt;5),"續簽"&amp;ROW(N45),""),"")</f>
        <v/>
      </c>
      <c r="C45" s="38" t="str">
        <f t="shared" si="8"/>
        <v/>
      </c>
      <c r="E45" s="38" t="str">
        <f t="shared" si="9"/>
        <v/>
      </c>
      <c r="I45" s="49" t="str">
        <f t="shared" ca="1" si="10"/>
        <v/>
      </c>
      <c r="J45" s="49" t="str">
        <f t="shared" ca="1" si="11"/>
        <v/>
      </c>
      <c r="K45" s="49"/>
      <c r="L45" s="49"/>
      <c r="M45" s="49"/>
      <c r="N45" s="43" t="str">
        <f t="shared" si="12"/>
        <v/>
      </c>
      <c r="P45" s="40" t="str">
        <f t="shared" si="13"/>
        <v/>
      </c>
      <c r="Q45" s="38" t="str">
        <f t="shared" ca="1" si="14"/>
        <v/>
      </c>
    </row>
    <row r="46" spans="1:28" ht="20.100000000000001" customHeight="1">
      <c r="A46" s="41" t="str">
        <f t="shared" ca="1" si="15"/>
        <v/>
      </c>
      <c r="B46" s="33" t="str">
        <f ca="1">IFERROR(IF(AND(N46-TODAY()&gt;0,N46-TODAY()&lt;5),"續簽"&amp;ROW(N46),""),"")</f>
        <v/>
      </c>
      <c r="C46" s="44" t="str">
        <f t="shared" si="8"/>
        <v/>
      </c>
      <c r="D46" s="44"/>
      <c r="E46" s="44" t="str">
        <f t="shared" si="9"/>
        <v/>
      </c>
      <c r="F46" s="44"/>
      <c r="G46" s="44"/>
      <c r="H46" s="44"/>
      <c r="I46" s="44" t="str">
        <f t="shared" ca="1" si="10"/>
        <v/>
      </c>
      <c r="J46" s="44" t="str">
        <f t="shared" ca="1" si="11"/>
        <v/>
      </c>
      <c r="K46" s="44"/>
      <c r="L46" s="44"/>
      <c r="M46" s="44"/>
      <c r="N46" s="45" t="str">
        <f t="shared" si="12"/>
        <v/>
      </c>
      <c r="O46" s="51"/>
      <c r="P46" s="52" t="str">
        <f t="shared" si="13"/>
        <v/>
      </c>
      <c r="Q46" s="44" t="str">
        <f t="shared" ca="1" si="14"/>
        <v/>
      </c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spans="1:28" ht="20.100000000000001" customHeight="1">
      <c r="A47" s="41" t="str">
        <f t="shared" ca="1" si="15"/>
        <v/>
      </c>
      <c r="B47" s="33" t="str">
        <f ca="1">IFERROR(IF(AND(N47-TODAY()&gt;0,N47-TODAY()&lt;5),"續簽"&amp;ROW(N47),""),"")</f>
        <v/>
      </c>
      <c r="C47" s="38" t="str">
        <f t="shared" si="8"/>
        <v/>
      </c>
      <c r="E47" s="38" t="str">
        <f t="shared" si="9"/>
        <v/>
      </c>
      <c r="I47" s="49" t="str">
        <f t="shared" ca="1" si="10"/>
        <v/>
      </c>
      <c r="J47" s="49" t="str">
        <f t="shared" ca="1" si="11"/>
        <v/>
      </c>
      <c r="K47" s="49"/>
      <c r="L47" s="49"/>
      <c r="M47" s="49"/>
      <c r="N47" s="43" t="str">
        <f t="shared" si="12"/>
        <v/>
      </c>
      <c r="P47" s="40" t="str">
        <f t="shared" si="13"/>
        <v/>
      </c>
      <c r="Q47" s="38" t="str">
        <f t="shared" ca="1" si="14"/>
        <v/>
      </c>
    </row>
    <row r="48" spans="1:28" ht="20.100000000000001" customHeight="1">
      <c r="A48" s="41" t="str">
        <f t="shared" ca="1" si="15"/>
        <v/>
      </c>
      <c r="B48" s="33" t="str">
        <f ca="1">IFERROR(IF(AND(N48-TODAY()&gt;0,N48-TODAY()&lt;5),"續簽"&amp;ROW(N48),""),"")</f>
        <v/>
      </c>
      <c r="C48" s="44" t="str">
        <f t="shared" si="8"/>
        <v/>
      </c>
      <c r="D48" s="44"/>
      <c r="E48" s="44" t="str">
        <f t="shared" si="9"/>
        <v/>
      </c>
      <c r="F48" s="44"/>
      <c r="G48" s="44"/>
      <c r="H48" s="44"/>
      <c r="I48" s="44" t="str">
        <f t="shared" ca="1" si="10"/>
        <v/>
      </c>
      <c r="J48" s="44" t="str">
        <f t="shared" ca="1" si="11"/>
        <v/>
      </c>
      <c r="K48" s="44"/>
      <c r="L48" s="44"/>
      <c r="M48" s="44"/>
      <c r="N48" s="45" t="str">
        <f t="shared" si="12"/>
        <v/>
      </c>
      <c r="O48" s="51"/>
      <c r="P48" s="52" t="str">
        <f t="shared" si="13"/>
        <v/>
      </c>
      <c r="Q48" s="44" t="str">
        <f t="shared" ca="1" si="14"/>
        <v/>
      </c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spans="1:28" ht="20.100000000000001" customHeight="1">
      <c r="A49" s="41" t="str">
        <f t="shared" ca="1" si="15"/>
        <v/>
      </c>
      <c r="B49" s="33" t="str">
        <f ca="1">IFERROR(IF(AND(N49-TODAY()&gt;0,N49-TODAY()&lt;5),"續簽"&amp;ROW(N49),""),"")</f>
        <v/>
      </c>
      <c r="C49" s="38" t="str">
        <f t="shared" si="8"/>
        <v/>
      </c>
      <c r="E49" s="38" t="str">
        <f t="shared" si="9"/>
        <v/>
      </c>
      <c r="I49" s="49" t="str">
        <f t="shared" ca="1" si="10"/>
        <v/>
      </c>
      <c r="J49" s="49" t="str">
        <f t="shared" ca="1" si="11"/>
        <v/>
      </c>
      <c r="K49" s="49"/>
      <c r="L49" s="49"/>
      <c r="M49" s="49"/>
      <c r="N49" s="43" t="str">
        <f t="shared" si="12"/>
        <v/>
      </c>
      <c r="P49" s="40" t="str">
        <f t="shared" si="13"/>
        <v/>
      </c>
      <c r="Q49" s="38" t="str">
        <f t="shared" ca="1" si="14"/>
        <v/>
      </c>
    </row>
    <row r="50" spans="1:28" ht="20.100000000000001" customHeight="1">
      <c r="A50" s="41" t="str">
        <f t="shared" ca="1" si="15"/>
        <v/>
      </c>
      <c r="B50" s="33" t="str">
        <f ca="1">IFERROR(IF(AND(N50-TODAY()&gt;0,N50-TODAY()&lt;5),"續簽"&amp;ROW(N50),""),"")</f>
        <v/>
      </c>
      <c r="C50" s="44" t="str">
        <f t="shared" si="8"/>
        <v/>
      </c>
      <c r="D50" s="44"/>
      <c r="E50" s="44" t="str">
        <f t="shared" si="9"/>
        <v/>
      </c>
      <c r="F50" s="44"/>
      <c r="G50" s="44"/>
      <c r="H50" s="44"/>
      <c r="I50" s="44" t="str">
        <f t="shared" ca="1" si="10"/>
        <v/>
      </c>
      <c r="J50" s="44" t="str">
        <f t="shared" ca="1" si="11"/>
        <v/>
      </c>
      <c r="K50" s="44"/>
      <c r="L50" s="44"/>
      <c r="M50" s="44"/>
      <c r="N50" s="45" t="str">
        <f t="shared" si="12"/>
        <v/>
      </c>
      <c r="O50" s="51"/>
      <c r="P50" s="52" t="str">
        <f t="shared" si="13"/>
        <v/>
      </c>
      <c r="Q50" s="44" t="str">
        <f t="shared" ca="1" si="14"/>
        <v/>
      </c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spans="1:28" ht="20.100000000000001" customHeight="1">
      <c r="A51" s="41" t="str">
        <f t="shared" ca="1" si="15"/>
        <v/>
      </c>
      <c r="B51" s="33" t="str">
        <f ca="1">IFERROR(IF(AND(N51-TODAY()&gt;0,N51-TODAY()&lt;5),"續簽"&amp;ROW(N51),""),"")</f>
        <v/>
      </c>
      <c r="C51" s="38" t="str">
        <f t="shared" si="8"/>
        <v/>
      </c>
      <c r="E51" s="38" t="str">
        <f t="shared" si="9"/>
        <v/>
      </c>
      <c r="I51" s="49" t="str">
        <f t="shared" ca="1" si="10"/>
        <v/>
      </c>
      <c r="J51" s="49" t="str">
        <f t="shared" ca="1" si="11"/>
        <v/>
      </c>
      <c r="K51" s="49"/>
      <c r="L51" s="49"/>
      <c r="M51" s="49"/>
      <c r="N51" s="43" t="str">
        <f t="shared" si="12"/>
        <v/>
      </c>
      <c r="P51" s="40" t="str">
        <f t="shared" si="13"/>
        <v/>
      </c>
      <c r="Q51" s="38" t="str">
        <f t="shared" ca="1" si="14"/>
        <v/>
      </c>
    </row>
    <row r="52" spans="1:28" ht="20.100000000000001" customHeight="1">
      <c r="A52" s="41" t="str">
        <f t="shared" ca="1" si="15"/>
        <v/>
      </c>
      <c r="B52" s="33" t="str">
        <f ca="1">IFERROR(IF(AND(N52-TODAY()&gt;0,N52-TODAY()&lt;5),"續簽"&amp;ROW(N52),""),"")</f>
        <v/>
      </c>
      <c r="C52" s="44" t="str">
        <f t="shared" si="8"/>
        <v/>
      </c>
      <c r="D52" s="44"/>
      <c r="E52" s="44" t="str">
        <f t="shared" si="9"/>
        <v/>
      </c>
      <c r="F52" s="44"/>
      <c r="G52" s="44"/>
      <c r="H52" s="44"/>
      <c r="I52" s="44" t="str">
        <f t="shared" ca="1" si="10"/>
        <v/>
      </c>
      <c r="J52" s="44" t="str">
        <f t="shared" ca="1" si="11"/>
        <v/>
      </c>
      <c r="K52" s="44"/>
      <c r="L52" s="44"/>
      <c r="M52" s="44"/>
      <c r="N52" s="45" t="str">
        <f t="shared" si="12"/>
        <v/>
      </c>
      <c r="O52" s="51"/>
      <c r="P52" s="52" t="str">
        <f t="shared" si="13"/>
        <v/>
      </c>
      <c r="Q52" s="44" t="str">
        <f t="shared" ca="1" si="14"/>
        <v/>
      </c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spans="1:28" ht="20.100000000000001" customHeight="1">
      <c r="A53" s="41" t="str">
        <f t="shared" ca="1" si="15"/>
        <v/>
      </c>
      <c r="B53" s="33" t="str">
        <f ca="1">IFERROR(IF(AND(N53-TODAY()&gt;0,N53-TODAY()&lt;5),"續簽"&amp;ROW(N53),""),"")</f>
        <v/>
      </c>
      <c r="C53" s="38" t="str">
        <f t="shared" si="8"/>
        <v/>
      </c>
      <c r="E53" s="38" t="str">
        <f t="shared" si="9"/>
        <v/>
      </c>
      <c r="I53" s="49" t="str">
        <f t="shared" ca="1" si="10"/>
        <v/>
      </c>
      <c r="J53" s="49" t="str">
        <f t="shared" ca="1" si="11"/>
        <v/>
      </c>
      <c r="K53" s="49"/>
      <c r="L53" s="49"/>
      <c r="M53" s="49"/>
      <c r="N53" s="43" t="str">
        <f t="shared" si="12"/>
        <v/>
      </c>
      <c r="P53" s="40" t="str">
        <f t="shared" si="13"/>
        <v/>
      </c>
      <c r="Q53" s="38" t="str">
        <f t="shared" ca="1" si="14"/>
        <v/>
      </c>
    </row>
    <row r="54" spans="1:28" ht="20.100000000000001" customHeight="1">
      <c r="A54" s="41" t="str">
        <f t="shared" ca="1" si="15"/>
        <v/>
      </c>
      <c r="B54" s="33" t="str">
        <f ca="1">IFERROR(IF(AND(N54-TODAY()&gt;0,N54-TODAY()&lt;5),"續簽"&amp;ROW(N54),""),"")</f>
        <v/>
      </c>
      <c r="C54" s="44" t="str">
        <f t="shared" si="8"/>
        <v/>
      </c>
      <c r="D54" s="44"/>
      <c r="E54" s="44" t="str">
        <f t="shared" si="9"/>
        <v/>
      </c>
      <c r="F54" s="44"/>
      <c r="G54" s="44"/>
      <c r="H54" s="44"/>
      <c r="I54" s="44" t="str">
        <f t="shared" ca="1" si="10"/>
        <v/>
      </c>
      <c r="J54" s="44" t="str">
        <f t="shared" ca="1" si="11"/>
        <v/>
      </c>
      <c r="K54" s="44"/>
      <c r="L54" s="44"/>
      <c r="M54" s="44"/>
      <c r="N54" s="45" t="str">
        <f t="shared" si="12"/>
        <v/>
      </c>
      <c r="O54" s="51"/>
      <c r="P54" s="52" t="str">
        <f t="shared" si="13"/>
        <v/>
      </c>
      <c r="Q54" s="44" t="str">
        <f t="shared" ca="1" si="14"/>
        <v/>
      </c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spans="1:28" ht="20.100000000000001" customHeight="1">
      <c r="A55" s="41" t="str">
        <f t="shared" ca="1" si="15"/>
        <v/>
      </c>
      <c r="B55" s="33" t="str">
        <f ca="1">IFERROR(IF(AND(N55-TODAY()&gt;0,N55-TODAY()&lt;5),"續簽"&amp;ROW(N55),""),"")</f>
        <v/>
      </c>
      <c r="C55" s="38" t="str">
        <f t="shared" si="8"/>
        <v/>
      </c>
      <c r="E55" s="38" t="str">
        <f t="shared" si="9"/>
        <v/>
      </c>
      <c r="I55" s="49" t="str">
        <f t="shared" ca="1" si="10"/>
        <v/>
      </c>
      <c r="J55" s="49" t="str">
        <f t="shared" ca="1" si="11"/>
        <v/>
      </c>
      <c r="K55" s="49"/>
      <c r="L55" s="49"/>
      <c r="M55" s="49"/>
      <c r="N55" s="43" t="str">
        <f t="shared" si="12"/>
        <v/>
      </c>
      <c r="P55" s="40" t="str">
        <f t="shared" si="13"/>
        <v/>
      </c>
      <c r="Q55" s="38" t="str">
        <f t="shared" ca="1" si="14"/>
        <v/>
      </c>
    </row>
    <row r="56" spans="1:28" ht="20.100000000000001" customHeight="1">
      <c r="A56" s="41" t="str">
        <f t="shared" ca="1" si="15"/>
        <v/>
      </c>
      <c r="B56" s="33" t="str">
        <f ca="1">IFERROR(IF(AND(N56-TODAY()&gt;0,N56-TODAY()&lt;5),"續簽"&amp;ROW(N56),""),"")</f>
        <v/>
      </c>
      <c r="C56" s="44" t="str">
        <f t="shared" si="8"/>
        <v/>
      </c>
      <c r="D56" s="44"/>
      <c r="E56" s="44" t="str">
        <f t="shared" si="9"/>
        <v/>
      </c>
      <c r="F56" s="44"/>
      <c r="G56" s="44"/>
      <c r="H56" s="44"/>
      <c r="I56" s="44" t="str">
        <f t="shared" ca="1" si="10"/>
        <v/>
      </c>
      <c r="J56" s="44" t="str">
        <f t="shared" ca="1" si="11"/>
        <v/>
      </c>
      <c r="K56" s="44"/>
      <c r="L56" s="44"/>
      <c r="M56" s="44"/>
      <c r="N56" s="45" t="str">
        <f t="shared" si="12"/>
        <v/>
      </c>
      <c r="O56" s="51"/>
      <c r="P56" s="52" t="str">
        <f t="shared" si="13"/>
        <v/>
      </c>
      <c r="Q56" s="44" t="str">
        <f t="shared" ca="1" si="14"/>
        <v/>
      </c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spans="1:28" ht="20.100000000000001" customHeight="1">
      <c r="A57" s="41" t="str">
        <f t="shared" ca="1" si="15"/>
        <v/>
      </c>
      <c r="B57" s="33" t="str">
        <f ca="1">IFERROR(IF(AND(N57-TODAY()&gt;0,N57-TODAY()&lt;5),"續簽"&amp;ROW(N57),""),"")</f>
        <v/>
      </c>
      <c r="C57" s="38" t="str">
        <f t="shared" si="8"/>
        <v/>
      </c>
      <c r="E57" s="38" t="str">
        <f t="shared" si="9"/>
        <v/>
      </c>
      <c r="I57" s="49" t="str">
        <f t="shared" ca="1" si="10"/>
        <v/>
      </c>
      <c r="J57" s="49" t="str">
        <f t="shared" ca="1" si="11"/>
        <v/>
      </c>
      <c r="K57" s="49"/>
      <c r="L57" s="49"/>
      <c r="M57" s="49"/>
      <c r="N57" s="43" t="str">
        <f t="shared" si="12"/>
        <v/>
      </c>
      <c r="P57" s="40" t="str">
        <f t="shared" si="13"/>
        <v/>
      </c>
      <c r="Q57" s="38" t="str">
        <f t="shared" ca="1" si="14"/>
        <v/>
      </c>
    </row>
    <row r="58" spans="1:28" ht="20.100000000000001" customHeight="1">
      <c r="A58" s="41" t="str">
        <f t="shared" ca="1" si="15"/>
        <v/>
      </c>
      <c r="B58" s="33" t="str">
        <f ca="1">IFERROR(IF(AND(N58-TODAY()&gt;0,N58-TODAY()&lt;5),"續簽"&amp;ROW(N58),""),"")</f>
        <v/>
      </c>
      <c r="C58" s="44" t="str">
        <f t="shared" si="8"/>
        <v/>
      </c>
      <c r="D58" s="44"/>
      <c r="E58" s="44" t="str">
        <f t="shared" si="9"/>
        <v/>
      </c>
      <c r="F58" s="44"/>
      <c r="G58" s="44"/>
      <c r="H58" s="44"/>
      <c r="I58" s="44" t="str">
        <f t="shared" ca="1" si="10"/>
        <v/>
      </c>
      <c r="J58" s="44" t="str">
        <f t="shared" ca="1" si="11"/>
        <v/>
      </c>
      <c r="K58" s="44"/>
      <c r="L58" s="44"/>
      <c r="M58" s="44"/>
      <c r="N58" s="45" t="str">
        <f t="shared" si="12"/>
        <v/>
      </c>
      <c r="O58" s="51"/>
      <c r="P58" s="52" t="str">
        <f t="shared" si="13"/>
        <v/>
      </c>
      <c r="Q58" s="44" t="str">
        <f t="shared" ca="1" si="14"/>
        <v/>
      </c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spans="1:28" ht="20.100000000000001" customHeight="1">
      <c r="A59" s="41" t="str">
        <f t="shared" ca="1" si="15"/>
        <v/>
      </c>
      <c r="B59" s="33" t="str">
        <f ca="1">IFERROR(IF(AND(N59-TODAY()&gt;0,N59-TODAY()&lt;5),"續簽"&amp;ROW(N59),""),"")</f>
        <v/>
      </c>
      <c r="C59" s="38" t="str">
        <f t="shared" si="8"/>
        <v/>
      </c>
      <c r="E59" s="38" t="str">
        <f t="shared" si="9"/>
        <v/>
      </c>
      <c r="I59" s="49" t="str">
        <f t="shared" ca="1" si="10"/>
        <v/>
      </c>
      <c r="J59" s="49" t="str">
        <f t="shared" ca="1" si="11"/>
        <v/>
      </c>
      <c r="K59" s="49"/>
      <c r="L59" s="49"/>
      <c r="M59" s="49"/>
      <c r="N59" s="43" t="str">
        <f t="shared" si="12"/>
        <v/>
      </c>
      <c r="P59" s="40" t="str">
        <f t="shared" si="13"/>
        <v/>
      </c>
      <c r="Q59" s="38" t="str">
        <f t="shared" ca="1" si="14"/>
        <v/>
      </c>
    </row>
    <row r="60" spans="1:28" ht="20.100000000000001" customHeight="1">
      <c r="A60" s="41" t="str">
        <f t="shared" ca="1" si="15"/>
        <v/>
      </c>
      <c r="B60" s="33" t="str">
        <f ca="1">IFERROR(IF(AND(N60-TODAY()&gt;0,N60-TODAY()&lt;5),"續簽"&amp;ROW(N60),""),"")</f>
        <v/>
      </c>
      <c r="C60" s="44" t="str">
        <f t="shared" si="8"/>
        <v/>
      </c>
      <c r="D60" s="44"/>
      <c r="E60" s="44" t="str">
        <f t="shared" si="9"/>
        <v/>
      </c>
      <c r="F60" s="44"/>
      <c r="G60" s="44"/>
      <c r="H60" s="44"/>
      <c r="I60" s="44" t="str">
        <f t="shared" ca="1" si="10"/>
        <v/>
      </c>
      <c r="J60" s="44" t="str">
        <f t="shared" ca="1" si="11"/>
        <v/>
      </c>
      <c r="K60" s="44"/>
      <c r="L60" s="44"/>
      <c r="M60" s="44"/>
      <c r="N60" s="45" t="str">
        <f t="shared" si="12"/>
        <v/>
      </c>
      <c r="O60" s="51"/>
      <c r="P60" s="52" t="str">
        <f t="shared" si="13"/>
        <v/>
      </c>
      <c r="Q60" s="44" t="str">
        <f t="shared" ca="1" si="14"/>
        <v/>
      </c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spans="1:28" ht="20.100000000000001" customHeight="1">
      <c r="A61" s="41" t="str">
        <f t="shared" ca="1" si="15"/>
        <v/>
      </c>
      <c r="B61" s="33" t="str">
        <f ca="1">IFERROR(IF(AND(N61-TODAY()&gt;0,N61-TODAY()&lt;5),"續簽"&amp;ROW(N61),""),"")</f>
        <v/>
      </c>
      <c r="C61" s="38" t="str">
        <f t="shared" si="8"/>
        <v/>
      </c>
      <c r="E61" s="38" t="str">
        <f t="shared" si="9"/>
        <v/>
      </c>
      <c r="I61" s="49" t="str">
        <f t="shared" ca="1" si="10"/>
        <v/>
      </c>
      <c r="J61" s="49" t="str">
        <f t="shared" ca="1" si="11"/>
        <v/>
      </c>
      <c r="K61" s="49"/>
      <c r="L61" s="49"/>
      <c r="M61" s="49"/>
      <c r="N61" s="43" t="str">
        <f t="shared" si="12"/>
        <v/>
      </c>
      <c r="P61" s="40" t="str">
        <f t="shared" si="13"/>
        <v/>
      </c>
      <c r="Q61" s="38" t="str">
        <f t="shared" ca="1" si="14"/>
        <v/>
      </c>
    </row>
    <row r="62" spans="1:28" ht="20.100000000000001" customHeight="1">
      <c r="A62" s="41" t="str">
        <f t="shared" ca="1" si="15"/>
        <v/>
      </c>
      <c r="B62" s="33" t="str">
        <f ca="1">IFERROR(IF(AND(N62-TODAY()&gt;0,N62-TODAY()&lt;5),"續簽"&amp;ROW(N62),""),"")</f>
        <v/>
      </c>
      <c r="C62" s="44" t="str">
        <f t="shared" si="8"/>
        <v/>
      </c>
      <c r="D62" s="44"/>
      <c r="E62" s="44" t="str">
        <f t="shared" si="9"/>
        <v/>
      </c>
      <c r="F62" s="44"/>
      <c r="G62" s="44"/>
      <c r="H62" s="44"/>
      <c r="I62" s="44" t="str">
        <f t="shared" ca="1" si="10"/>
        <v/>
      </c>
      <c r="J62" s="44" t="str">
        <f t="shared" ca="1" si="11"/>
        <v/>
      </c>
      <c r="K62" s="44"/>
      <c r="L62" s="44"/>
      <c r="M62" s="44"/>
      <c r="N62" s="45" t="str">
        <f t="shared" si="12"/>
        <v/>
      </c>
      <c r="O62" s="51"/>
      <c r="P62" s="52" t="str">
        <f t="shared" si="13"/>
        <v/>
      </c>
      <c r="Q62" s="44" t="str">
        <f t="shared" ca="1" si="14"/>
        <v/>
      </c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spans="1:28" ht="20.100000000000001" customHeight="1">
      <c r="A63" s="41" t="str">
        <f t="shared" ca="1" si="15"/>
        <v/>
      </c>
      <c r="B63" s="33" t="str">
        <f ca="1">IFERROR(IF(AND(N63-TODAY()&gt;0,N63-TODAY()&lt;5),"續簽"&amp;ROW(N63),""),"")</f>
        <v/>
      </c>
      <c r="C63" s="38" t="str">
        <f t="shared" si="8"/>
        <v/>
      </c>
      <c r="E63" s="38" t="str">
        <f t="shared" si="9"/>
        <v/>
      </c>
      <c r="I63" s="49" t="str">
        <f t="shared" ca="1" si="10"/>
        <v/>
      </c>
      <c r="J63" s="49" t="str">
        <f t="shared" ca="1" si="11"/>
        <v/>
      </c>
      <c r="K63" s="49"/>
      <c r="L63" s="49"/>
      <c r="M63" s="49"/>
      <c r="N63" s="43" t="str">
        <f t="shared" si="12"/>
        <v/>
      </c>
      <c r="P63" s="40" t="str">
        <f t="shared" si="13"/>
        <v/>
      </c>
      <c r="Q63" s="38" t="str">
        <f t="shared" ca="1" si="14"/>
        <v/>
      </c>
    </row>
    <row r="64" spans="1:28" ht="20.100000000000001" customHeight="1">
      <c r="A64" s="41" t="str">
        <f t="shared" ca="1" si="15"/>
        <v/>
      </c>
      <c r="B64" s="33" t="str">
        <f ca="1">IFERROR(IF(AND(N64-TODAY()&gt;0,N64-TODAY()&lt;5),"續簽"&amp;ROW(N64),""),"")</f>
        <v/>
      </c>
      <c r="C64" s="44" t="str">
        <f t="shared" si="8"/>
        <v/>
      </c>
      <c r="D64" s="44"/>
      <c r="E64" s="44" t="str">
        <f t="shared" si="9"/>
        <v/>
      </c>
      <c r="F64" s="44"/>
      <c r="G64" s="44"/>
      <c r="H64" s="44"/>
      <c r="I64" s="44" t="str">
        <f t="shared" ca="1" si="10"/>
        <v/>
      </c>
      <c r="J64" s="44" t="str">
        <f t="shared" ca="1" si="11"/>
        <v/>
      </c>
      <c r="K64" s="44"/>
      <c r="L64" s="44"/>
      <c r="M64" s="44"/>
      <c r="N64" s="45" t="str">
        <f t="shared" si="12"/>
        <v/>
      </c>
      <c r="O64" s="51"/>
      <c r="P64" s="52" t="str">
        <f t="shared" si="13"/>
        <v/>
      </c>
      <c r="Q64" s="44" t="str">
        <f t="shared" ca="1" si="14"/>
        <v/>
      </c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spans="1:28" ht="20.100000000000001" customHeight="1">
      <c r="A65" s="41" t="str">
        <f t="shared" ca="1" si="15"/>
        <v/>
      </c>
      <c r="B65" s="33" t="str">
        <f ca="1">IFERROR(IF(AND(N65-TODAY()&gt;0,N65-TODAY()&lt;5),"續簽"&amp;ROW(N65),""),"")</f>
        <v/>
      </c>
      <c r="C65" s="38" t="str">
        <f t="shared" si="8"/>
        <v/>
      </c>
      <c r="E65" s="38" t="str">
        <f t="shared" si="9"/>
        <v/>
      </c>
      <c r="I65" s="49" t="str">
        <f t="shared" ca="1" si="10"/>
        <v/>
      </c>
      <c r="J65" s="49" t="str">
        <f t="shared" ca="1" si="11"/>
        <v/>
      </c>
      <c r="K65" s="49"/>
      <c r="L65" s="49"/>
      <c r="M65" s="49"/>
      <c r="N65" s="43" t="str">
        <f t="shared" si="12"/>
        <v/>
      </c>
      <c r="P65" s="40" t="str">
        <f t="shared" si="13"/>
        <v/>
      </c>
      <c r="Q65" s="38" t="str">
        <f t="shared" ca="1" si="14"/>
        <v/>
      </c>
    </row>
    <row r="66" spans="1:28" ht="20.100000000000001" customHeight="1">
      <c r="A66" s="41" t="str">
        <f t="shared" ca="1" si="15"/>
        <v/>
      </c>
      <c r="B66" s="33" t="str">
        <f ca="1">IFERROR(IF(AND(N66-TODAY()&gt;0,N66-TODAY()&lt;5),"續簽"&amp;ROW(N66),""),"")</f>
        <v/>
      </c>
      <c r="C66" s="44" t="str">
        <f t="shared" si="8"/>
        <v/>
      </c>
      <c r="D66" s="44"/>
      <c r="E66" s="44" t="str">
        <f t="shared" si="9"/>
        <v/>
      </c>
      <c r="F66" s="44"/>
      <c r="G66" s="44"/>
      <c r="H66" s="44"/>
      <c r="I66" s="44" t="str">
        <f t="shared" ca="1" si="10"/>
        <v/>
      </c>
      <c r="J66" s="44" t="str">
        <f t="shared" ca="1" si="11"/>
        <v/>
      </c>
      <c r="K66" s="44"/>
      <c r="L66" s="44"/>
      <c r="M66" s="44"/>
      <c r="N66" s="45" t="str">
        <f t="shared" si="12"/>
        <v/>
      </c>
      <c r="O66" s="51"/>
      <c r="P66" s="52" t="str">
        <f t="shared" si="13"/>
        <v/>
      </c>
      <c r="Q66" s="44" t="str">
        <f t="shared" ca="1" si="14"/>
        <v/>
      </c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spans="1:28" ht="20.100000000000001" customHeight="1">
      <c r="A67" s="41" t="str">
        <f t="shared" ca="1" si="15"/>
        <v/>
      </c>
      <c r="B67" s="33" t="str">
        <f ca="1">IFERROR(IF(AND(N67-TODAY()&gt;0,N67-TODAY()&lt;5),"續簽"&amp;ROW(N67),""),"")</f>
        <v/>
      </c>
      <c r="C67" s="38" t="str">
        <f t="shared" si="8"/>
        <v/>
      </c>
      <c r="E67" s="38" t="str">
        <f t="shared" si="9"/>
        <v/>
      </c>
      <c r="I67" s="49" t="str">
        <f t="shared" ca="1" si="10"/>
        <v/>
      </c>
      <c r="J67" s="49" t="str">
        <f t="shared" ca="1" si="11"/>
        <v/>
      </c>
      <c r="K67" s="49"/>
      <c r="L67" s="49"/>
      <c r="M67" s="49"/>
      <c r="N67" s="43" t="str">
        <f t="shared" si="12"/>
        <v/>
      </c>
      <c r="P67" s="40" t="str">
        <f t="shared" si="13"/>
        <v/>
      </c>
      <c r="Q67" s="38" t="str">
        <f t="shared" ca="1" si="14"/>
        <v/>
      </c>
    </row>
    <row r="68" spans="1:28" ht="20.100000000000001" customHeight="1">
      <c r="A68" s="41" t="str">
        <f t="shared" ca="1" si="15"/>
        <v/>
      </c>
      <c r="B68" s="33" t="str">
        <f ca="1">IFERROR(IF(AND(N68-TODAY()&gt;0,N68-TODAY()&lt;5),"續簽"&amp;ROW(N68),""),"")</f>
        <v/>
      </c>
      <c r="C68" s="44" t="str">
        <f t="shared" si="8"/>
        <v/>
      </c>
      <c r="D68" s="44"/>
      <c r="E68" s="44" t="str">
        <f t="shared" si="9"/>
        <v/>
      </c>
      <c r="F68" s="44"/>
      <c r="G68" s="44"/>
      <c r="H68" s="44"/>
      <c r="I68" s="44" t="str">
        <f t="shared" ca="1" si="10"/>
        <v/>
      </c>
      <c r="J68" s="44" t="str">
        <f t="shared" ca="1" si="11"/>
        <v/>
      </c>
      <c r="K68" s="44"/>
      <c r="L68" s="44"/>
      <c r="M68" s="44"/>
      <c r="N68" s="45" t="str">
        <f t="shared" si="12"/>
        <v/>
      </c>
      <c r="O68" s="51"/>
      <c r="P68" s="52" t="str">
        <f t="shared" si="13"/>
        <v/>
      </c>
      <c r="Q68" s="44" t="str">
        <f t="shared" ca="1" si="14"/>
        <v/>
      </c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</row>
    <row r="69" spans="1:28" ht="20.100000000000001" customHeight="1">
      <c r="A69" s="41" t="str">
        <f t="shared" ca="1" si="15"/>
        <v/>
      </c>
      <c r="B69" s="33" t="str">
        <f ca="1">IFERROR(IF(AND(N69-TODAY()&gt;0,N69-TODAY()&lt;5),"續簽"&amp;ROW(N69),""),"")</f>
        <v/>
      </c>
      <c r="C69" s="38" t="str">
        <f t="shared" si="8"/>
        <v/>
      </c>
      <c r="E69" s="38" t="str">
        <f t="shared" si="9"/>
        <v/>
      </c>
      <c r="I69" s="49" t="str">
        <f t="shared" ca="1" si="10"/>
        <v/>
      </c>
      <c r="J69" s="49" t="str">
        <f t="shared" ca="1" si="11"/>
        <v/>
      </c>
      <c r="K69" s="49"/>
      <c r="L69" s="49"/>
      <c r="M69" s="49"/>
      <c r="N69" s="43" t="str">
        <f t="shared" si="12"/>
        <v/>
      </c>
      <c r="P69" s="40" t="str">
        <f t="shared" si="13"/>
        <v/>
      </c>
      <c r="Q69" s="38" t="str">
        <f t="shared" ca="1" si="14"/>
        <v/>
      </c>
    </row>
    <row r="70" spans="1:28" ht="20.100000000000001" customHeight="1">
      <c r="A70" s="41" t="str">
        <f t="shared" ca="1" si="15"/>
        <v/>
      </c>
      <c r="B70" s="33" t="str">
        <f ca="1">IFERROR(IF(AND(N70-TODAY()&gt;0,N70-TODAY()&lt;5),"續簽"&amp;ROW(N70),""),"")</f>
        <v/>
      </c>
      <c r="C70" s="44" t="str">
        <f t="shared" si="8"/>
        <v/>
      </c>
      <c r="D70" s="44"/>
      <c r="E70" s="44" t="str">
        <f t="shared" si="9"/>
        <v/>
      </c>
      <c r="F70" s="44"/>
      <c r="G70" s="44"/>
      <c r="H70" s="44"/>
      <c r="I70" s="44" t="str">
        <f t="shared" ca="1" si="10"/>
        <v/>
      </c>
      <c r="J70" s="44" t="str">
        <f t="shared" ca="1" si="11"/>
        <v/>
      </c>
      <c r="K70" s="44"/>
      <c r="L70" s="44"/>
      <c r="M70" s="44"/>
      <c r="N70" s="45" t="str">
        <f t="shared" si="12"/>
        <v/>
      </c>
      <c r="O70" s="51"/>
      <c r="P70" s="52" t="str">
        <f t="shared" si="13"/>
        <v/>
      </c>
      <c r="Q70" s="44" t="str">
        <f t="shared" ca="1" si="14"/>
        <v/>
      </c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spans="1:28" ht="20.100000000000001" customHeight="1">
      <c r="A71" s="41" t="str">
        <f t="shared" ca="1" si="15"/>
        <v/>
      </c>
      <c r="B71" s="33" t="str">
        <f ca="1">IFERROR(IF(AND(N71-TODAY()&gt;0,N71-TODAY()&lt;5),"續簽"&amp;ROW(N71),""),"")</f>
        <v/>
      </c>
      <c r="C71" s="38" t="str">
        <f t="shared" si="8"/>
        <v/>
      </c>
      <c r="E71" s="38" t="str">
        <f t="shared" si="9"/>
        <v/>
      </c>
      <c r="I71" s="49" t="str">
        <f t="shared" ca="1" si="10"/>
        <v/>
      </c>
      <c r="J71" s="49" t="str">
        <f t="shared" ca="1" si="11"/>
        <v/>
      </c>
      <c r="K71" s="49"/>
      <c r="L71" s="49"/>
      <c r="M71" s="49"/>
      <c r="N71" s="43" t="str">
        <f t="shared" si="12"/>
        <v/>
      </c>
      <c r="P71" s="40" t="str">
        <f t="shared" si="13"/>
        <v/>
      </c>
      <c r="Q71" s="38" t="str">
        <f t="shared" ca="1" si="14"/>
        <v/>
      </c>
    </row>
    <row r="72" spans="1:28" ht="20.100000000000001" customHeight="1">
      <c r="A72" s="41" t="str">
        <f t="shared" ca="1" si="15"/>
        <v/>
      </c>
      <c r="B72" s="33" t="str">
        <f ca="1">IFERROR(IF(AND(N72-TODAY()&gt;0,N72-TODAY()&lt;5),"續簽"&amp;ROW(N72),""),"")</f>
        <v/>
      </c>
      <c r="C72" s="44" t="str">
        <f t="shared" ref="C72:C135" si="16">IF(D72="","",ROW(D72)-2)</f>
        <v/>
      </c>
      <c r="D72" s="44"/>
      <c r="E72" s="44" t="str">
        <f t="shared" ref="E72:E135" si="17">IF(O72="","",IF(MOD(RIGHT(LEFT(O72,17)),2),"男","女"))</f>
        <v/>
      </c>
      <c r="F72" s="44"/>
      <c r="G72" s="44"/>
      <c r="H72" s="44"/>
      <c r="I72" s="44" t="str">
        <f t="shared" ref="I72:I135" ca="1" si="18">IF(H72="","",DATEDIF(H72,TODAY(),"Y"))</f>
        <v/>
      </c>
      <c r="J72" s="44" t="str">
        <f t="shared" ref="J72:J135" ca="1" si="19">IF(H72="","",DATEDIF(H72,TODAY(),"m"))</f>
        <v/>
      </c>
      <c r="K72" s="44"/>
      <c r="L72" s="44"/>
      <c r="M72" s="44"/>
      <c r="N72" s="45" t="str">
        <f t="shared" ref="N72:N135" si="20">IFERROR(IF(M72="无固定期限","",DATE(YEAR(L72)+M72,MONTH(L72),DAY(L72)-1)),"")</f>
        <v/>
      </c>
      <c r="O72" s="51"/>
      <c r="P72" s="52" t="str">
        <f t="shared" ref="P72:P135" si="21">IF(O72="","",VALUE(MID(O72,7,4)&amp;"/"&amp;MID(O72,11,2)&amp;"/"&amp;MID(O72,13,2)))</f>
        <v/>
      </c>
      <c r="Q72" s="44" t="str">
        <f t="shared" ref="Q72:Q135" ca="1" si="22">IF(O72="","",YEAR(TODAY())-MID(O72,7,4))</f>
        <v/>
      </c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</row>
    <row r="73" spans="1:28" ht="20.100000000000001" customHeight="1">
      <c r="A73" s="41" t="str">
        <f t="shared" ca="1" si="15"/>
        <v/>
      </c>
      <c r="B73" s="33" t="str">
        <f ca="1">IFERROR(IF(AND(N73-TODAY()&gt;0,N73-TODAY()&lt;5),"續簽"&amp;ROW(N73),""),"")</f>
        <v/>
      </c>
      <c r="C73" s="38" t="str">
        <f t="shared" si="16"/>
        <v/>
      </c>
      <c r="E73" s="38" t="str">
        <f t="shared" si="17"/>
        <v/>
      </c>
      <c r="I73" s="49" t="str">
        <f t="shared" ca="1" si="18"/>
        <v/>
      </c>
      <c r="J73" s="49" t="str">
        <f t="shared" ca="1" si="19"/>
        <v/>
      </c>
      <c r="K73" s="49"/>
      <c r="L73" s="49"/>
      <c r="M73" s="49"/>
      <c r="N73" s="43" t="str">
        <f t="shared" si="20"/>
        <v/>
      </c>
      <c r="P73" s="40" t="str">
        <f t="shared" si="21"/>
        <v/>
      </c>
      <c r="Q73" s="38" t="str">
        <f t="shared" ca="1" si="22"/>
        <v/>
      </c>
    </row>
    <row r="74" spans="1:28" ht="20.100000000000001" customHeight="1">
      <c r="A74" s="41" t="str">
        <f t="shared" ca="1" si="15"/>
        <v/>
      </c>
      <c r="B74" s="33" t="str">
        <f ca="1">IFERROR(IF(AND(N74-TODAY()&gt;0,N74-TODAY()&lt;5),"續簽"&amp;ROW(N74),""),"")</f>
        <v/>
      </c>
      <c r="C74" s="44" t="str">
        <f t="shared" si="16"/>
        <v/>
      </c>
      <c r="D74" s="44"/>
      <c r="E74" s="44" t="str">
        <f t="shared" si="17"/>
        <v/>
      </c>
      <c r="F74" s="44"/>
      <c r="G74" s="44"/>
      <c r="H74" s="44"/>
      <c r="I74" s="44" t="str">
        <f t="shared" ca="1" si="18"/>
        <v/>
      </c>
      <c r="J74" s="44" t="str">
        <f t="shared" ca="1" si="19"/>
        <v/>
      </c>
      <c r="K74" s="44"/>
      <c r="L74" s="44"/>
      <c r="M74" s="44"/>
      <c r="N74" s="45" t="str">
        <f t="shared" si="20"/>
        <v/>
      </c>
      <c r="O74" s="51"/>
      <c r="P74" s="52" t="str">
        <f t="shared" si="21"/>
        <v/>
      </c>
      <c r="Q74" s="44" t="str">
        <f t="shared" ca="1" si="22"/>
        <v/>
      </c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 spans="1:28" ht="20.100000000000001" customHeight="1">
      <c r="A75" s="41" t="str">
        <f t="shared" ca="1" si="15"/>
        <v/>
      </c>
      <c r="B75" s="33" t="str">
        <f ca="1">IFERROR(IF(AND(N75-TODAY()&gt;0,N75-TODAY()&lt;5),"續簽"&amp;ROW(N75),""),"")</f>
        <v/>
      </c>
      <c r="C75" s="38" t="str">
        <f t="shared" si="16"/>
        <v/>
      </c>
      <c r="E75" s="38" t="str">
        <f t="shared" si="17"/>
        <v/>
      </c>
      <c r="I75" s="49" t="str">
        <f t="shared" ca="1" si="18"/>
        <v/>
      </c>
      <c r="J75" s="49" t="str">
        <f t="shared" ca="1" si="19"/>
        <v/>
      </c>
      <c r="K75" s="49"/>
      <c r="L75" s="49"/>
      <c r="M75" s="49"/>
      <c r="N75" s="43" t="str">
        <f t="shared" si="20"/>
        <v/>
      </c>
      <c r="P75" s="40" t="str">
        <f t="shared" si="21"/>
        <v/>
      </c>
      <c r="Q75" s="38" t="str">
        <f t="shared" ca="1" si="22"/>
        <v/>
      </c>
    </row>
    <row r="76" spans="1:28" ht="20.100000000000001" customHeight="1">
      <c r="A76" s="41" t="str">
        <f t="shared" ca="1" si="15"/>
        <v/>
      </c>
      <c r="B76" s="33" t="str">
        <f ca="1">IFERROR(IF(AND(N76-TODAY()&gt;0,N76-TODAY()&lt;5),"續簽"&amp;ROW(N76),""),"")</f>
        <v/>
      </c>
      <c r="C76" s="44" t="str">
        <f t="shared" si="16"/>
        <v/>
      </c>
      <c r="D76" s="44"/>
      <c r="E76" s="44" t="str">
        <f t="shared" si="17"/>
        <v/>
      </c>
      <c r="F76" s="44"/>
      <c r="G76" s="44"/>
      <c r="H76" s="44"/>
      <c r="I76" s="44" t="str">
        <f t="shared" ca="1" si="18"/>
        <v/>
      </c>
      <c r="J76" s="44" t="str">
        <f t="shared" ca="1" si="19"/>
        <v/>
      </c>
      <c r="K76" s="44"/>
      <c r="L76" s="44"/>
      <c r="M76" s="44"/>
      <c r="N76" s="45" t="str">
        <f t="shared" si="20"/>
        <v/>
      </c>
      <c r="O76" s="51"/>
      <c r="P76" s="52" t="str">
        <f t="shared" si="21"/>
        <v/>
      </c>
      <c r="Q76" s="44" t="str">
        <f t="shared" ca="1" si="22"/>
        <v/>
      </c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 spans="1:28" ht="20.100000000000001" customHeight="1">
      <c r="A77" s="41" t="str">
        <f t="shared" ref="A77:A140" ca="1" si="23">IFERROR(IF(MONTH(P77)=MONTH(TODAY()),"生日"&amp;ROW(P77),""),"")</f>
        <v/>
      </c>
      <c r="B77" s="33" t="str">
        <f ca="1">IFERROR(IF(AND(N77-TODAY()&gt;0,N77-TODAY()&lt;5),"續簽"&amp;ROW(N77),""),"")</f>
        <v/>
      </c>
      <c r="C77" s="38" t="str">
        <f t="shared" si="16"/>
        <v/>
      </c>
      <c r="E77" s="38" t="str">
        <f t="shared" si="17"/>
        <v/>
      </c>
      <c r="I77" s="49" t="str">
        <f t="shared" ca="1" si="18"/>
        <v/>
      </c>
      <c r="J77" s="49" t="str">
        <f t="shared" ca="1" si="19"/>
        <v/>
      </c>
      <c r="K77" s="49"/>
      <c r="L77" s="49"/>
      <c r="M77" s="49"/>
      <c r="N77" s="43" t="str">
        <f t="shared" si="20"/>
        <v/>
      </c>
      <c r="P77" s="40" t="str">
        <f t="shared" si="21"/>
        <v/>
      </c>
      <c r="Q77" s="38" t="str">
        <f t="shared" ca="1" si="22"/>
        <v/>
      </c>
    </row>
    <row r="78" spans="1:28" ht="20.100000000000001" customHeight="1">
      <c r="A78" s="41" t="str">
        <f t="shared" ca="1" si="23"/>
        <v/>
      </c>
      <c r="B78" s="33" t="str">
        <f ca="1">IFERROR(IF(AND(N78-TODAY()&gt;0,N78-TODAY()&lt;5),"續簽"&amp;ROW(N78),""),"")</f>
        <v/>
      </c>
      <c r="C78" s="44" t="str">
        <f t="shared" si="16"/>
        <v/>
      </c>
      <c r="D78" s="44"/>
      <c r="E78" s="44" t="str">
        <f t="shared" si="17"/>
        <v/>
      </c>
      <c r="F78" s="44"/>
      <c r="G78" s="44"/>
      <c r="H78" s="44"/>
      <c r="I78" s="44" t="str">
        <f t="shared" ca="1" si="18"/>
        <v/>
      </c>
      <c r="J78" s="44" t="str">
        <f t="shared" ca="1" si="19"/>
        <v/>
      </c>
      <c r="K78" s="44"/>
      <c r="L78" s="44"/>
      <c r="M78" s="44"/>
      <c r="N78" s="45" t="str">
        <f t="shared" si="20"/>
        <v/>
      </c>
      <c r="O78" s="51"/>
      <c r="P78" s="52" t="str">
        <f t="shared" si="21"/>
        <v/>
      </c>
      <c r="Q78" s="44" t="str">
        <f t="shared" ca="1" si="22"/>
        <v/>
      </c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 spans="1:28" ht="20.100000000000001" customHeight="1">
      <c r="A79" s="41" t="str">
        <f t="shared" ca="1" si="23"/>
        <v/>
      </c>
      <c r="B79" s="33" t="str">
        <f ca="1">IFERROR(IF(AND(N79-TODAY()&gt;0,N79-TODAY()&lt;5),"續簽"&amp;ROW(N79),""),"")</f>
        <v/>
      </c>
      <c r="C79" s="38" t="str">
        <f t="shared" si="16"/>
        <v/>
      </c>
      <c r="E79" s="38" t="str">
        <f t="shared" si="17"/>
        <v/>
      </c>
      <c r="I79" s="49" t="str">
        <f t="shared" ca="1" si="18"/>
        <v/>
      </c>
      <c r="J79" s="49" t="str">
        <f t="shared" ca="1" si="19"/>
        <v/>
      </c>
      <c r="K79" s="49"/>
      <c r="L79" s="49"/>
      <c r="M79" s="49"/>
      <c r="N79" s="43" t="str">
        <f t="shared" si="20"/>
        <v/>
      </c>
      <c r="P79" s="40" t="str">
        <f t="shared" si="21"/>
        <v/>
      </c>
      <c r="Q79" s="38" t="str">
        <f t="shared" ca="1" si="22"/>
        <v/>
      </c>
    </row>
    <row r="80" spans="1:28" ht="20.100000000000001" customHeight="1">
      <c r="A80" s="41" t="str">
        <f t="shared" ca="1" si="23"/>
        <v/>
      </c>
      <c r="B80" s="33" t="str">
        <f ca="1">IFERROR(IF(AND(N80-TODAY()&gt;0,N80-TODAY()&lt;5),"續簽"&amp;ROW(N80),""),"")</f>
        <v/>
      </c>
      <c r="C80" s="44" t="str">
        <f t="shared" si="16"/>
        <v/>
      </c>
      <c r="D80" s="44"/>
      <c r="E80" s="44" t="str">
        <f t="shared" si="17"/>
        <v/>
      </c>
      <c r="F80" s="44"/>
      <c r="G80" s="44"/>
      <c r="H80" s="44"/>
      <c r="I80" s="44" t="str">
        <f t="shared" ca="1" si="18"/>
        <v/>
      </c>
      <c r="J80" s="44" t="str">
        <f t="shared" ca="1" si="19"/>
        <v/>
      </c>
      <c r="K80" s="44"/>
      <c r="L80" s="44"/>
      <c r="M80" s="44"/>
      <c r="N80" s="45" t="str">
        <f t="shared" si="20"/>
        <v/>
      </c>
      <c r="O80" s="51"/>
      <c r="P80" s="52" t="str">
        <f t="shared" si="21"/>
        <v/>
      </c>
      <c r="Q80" s="44" t="str">
        <f t="shared" ca="1" si="22"/>
        <v/>
      </c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 spans="1:28" ht="20.100000000000001" customHeight="1">
      <c r="A81" s="41" t="str">
        <f t="shared" ca="1" si="23"/>
        <v/>
      </c>
      <c r="B81" s="33" t="str">
        <f ca="1">IFERROR(IF(AND(N81-TODAY()&gt;0,N81-TODAY()&lt;5),"續簽"&amp;ROW(N81),""),"")</f>
        <v/>
      </c>
      <c r="C81" s="38" t="str">
        <f t="shared" si="16"/>
        <v/>
      </c>
      <c r="E81" s="38" t="str">
        <f t="shared" si="17"/>
        <v/>
      </c>
      <c r="I81" s="49" t="str">
        <f t="shared" ca="1" si="18"/>
        <v/>
      </c>
      <c r="J81" s="49" t="str">
        <f t="shared" ca="1" si="19"/>
        <v/>
      </c>
      <c r="K81" s="49"/>
      <c r="L81" s="49"/>
      <c r="M81" s="49"/>
      <c r="N81" s="43" t="str">
        <f t="shared" si="20"/>
        <v/>
      </c>
      <c r="P81" s="40" t="str">
        <f t="shared" si="21"/>
        <v/>
      </c>
      <c r="Q81" s="38" t="str">
        <f t="shared" ca="1" si="22"/>
        <v/>
      </c>
    </row>
    <row r="82" spans="1:28" ht="20.100000000000001" customHeight="1">
      <c r="A82" s="41" t="str">
        <f t="shared" ca="1" si="23"/>
        <v/>
      </c>
      <c r="B82" s="33" t="str">
        <f ca="1">IFERROR(IF(AND(N82-TODAY()&gt;0,N82-TODAY()&lt;5),"續簽"&amp;ROW(N82),""),"")</f>
        <v/>
      </c>
      <c r="C82" s="44" t="str">
        <f t="shared" si="16"/>
        <v/>
      </c>
      <c r="D82" s="44"/>
      <c r="E82" s="44" t="str">
        <f t="shared" si="17"/>
        <v/>
      </c>
      <c r="F82" s="44"/>
      <c r="G82" s="44"/>
      <c r="H82" s="44"/>
      <c r="I82" s="44" t="str">
        <f t="shared" ca="1" si="18"/>
        <v/>
      </c>
      <c r="J82" s="44" t="str">
        <f t="shared" ca="1" si="19"/>
        <v/>
      </c>
      <c r="K82" s="44"/>
      <c r="L82" s="44"/>
      <c r="M82" s="44"/>
      <c r="N82" s="45" t="str">
        <f t="shared" si="20"/>
        <v/>
      </c>
      <c r="O82" s="51"/>
      <c r="P82" s="52" t="str">
        <f t="shared" si="21"/>
        <v/>
      </c>
      <c r="Q82" s="44" t="str">
        <f t="shared" ca="1" si="22"/>
        <v/>
      </c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 spans="1:28" ht="20.100000000000001" customHeight="1">
      <c r="A83" s="41" t="str">
        <f t="shared" ca="1" si="23"/>
        <v/>
      </c>
      <c r="B83" s="33" t="str">
        <f ca="1">IFERROR(IF(AND(N83-TODAY()&gt;0,N83-TODAY()&lt;5),"續簽"&amp;ROW(N83),""),"")</f>
        <v/>
      </c>
      <c r="C83" s="38" t="str">
        <f t="shared" si="16"/>
        <v/>
      </c>
      <c r="E83" s="38" t="str">
        <f t="shared" si="17"/>
        <v/>
      </c>
      <c r="I83" s="49" t="str">
        <f t="shared" ca="1" si="18"/>
        <v/>
      </c>
      <c r="J83" s="49" t="str">
        <f t="shared" ca="1" si="19"/>
        <v/>
      </c>
      <c r="K83" s="49"/>
      <c r="L83" s="49"/>
      <c r="M83" s="49"/>
      <c r="N83" s="43" t="str">
        <f t="shared" si="20"/>
        <v/>
      </c>
      <c r="P83" s="40" t="str">
        <f t="shared" si="21"/>
        <v/>
      </c>
      <c r="Q83" s="38" t="str">
        <f t="shared" ca="1" si="22"/>
        <v/>
      </c>
    </row>
    <row r="84" spans="1:28" ht="20.100000000000001" customHeight="1">
      <c r="A84" s="41" t="str">
        <f t="shared" ca="1" si="23"/>
        <v/>
      </c>
      <c r="B84" s="33" t="str">
        <f ca="1">IFERROR(IF(AND(N84-TODAY()&gt;0,N84-TODAY()&lt;5),"續簽"&amp;ROW(N84),""),"")</f>
        <v/>
      </c>
      <c r="C84" s="44" t="str">
        <f t="shared" si="16"/>
        <v/>
      </c>
      <c r="D84" s="44"/>
      <c r="E84" s="44" t="str">
        <f t="shared" si="17"/>
        <v/>
      </c>
      <c r="F84" s="44"/>
      <c r="G84" s="44"/>
      <c r="H84" s="44"/>
      <c r="I84" s="44" t="str">
        <f t="shared" ca="1" si="18"/>
        <v/>
      </c>
      <c r="J84" s="44" t="str">
        <f t="shared" ca="1" si="19"/>
        <v/>
      </c>
      <c r="K84" s="44"/>
      <c r="L84" s="44"/>
      <c r="M84" s="44"/>
      <c r="N84" s="45" t="str">
        <f t="shared" si="20"/>
        <v/>
      </c>
      <c r="O84" s="51"/>
      <c r="P84" s="52" t="str">
        <f t="shared" si="21"/>
        <v/>
      </c>
      <c r="Q84" s="44" t="str">
        <f t="shared" ca="1" si="22"/>
        <v/>
      </c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 spans="1:28" ht="20.100000000000001" customHeight="1">
      <c r="A85" s="41" t="str">
        <f t="shared" ca="1" si="23"/>
        <v/>
      </c>
      <c r="B85" s="33" t="str">
        <f ca="1">IFERROR(IF(AND(N85-TODAY()&gt;0,N85-TODAY()&lt;5),"續簽"&amp;ROW(N85),""),"")</f>
        <v/>
      </c>
      <c r="C85" s="38" t="str">
        <f t="shared" si="16"/>
        <v/>
      </c>
      <c r="E85" s="38" t="str">
        <f t="shared" si="17"/>
        <v/>
      </c>
      <c r="I85" s="49" t="str">
        <f t="shared" ca="1" si="18"/>
        <v/>
      </c>
      <c r="J85" s="49" t="str">
        <f t="shared" ca="1" si="19"/>
        <v/>
      </c>
      <c r="K85" s="49"/>
      <c r="L85" s="49"/>
      <c r="M85" s="49"/>
      <c r="N85" s="43" t="str">
        <f t="shared" si="20"/>
        <v/>
      </c>
      <c r="P85" s="40" t="str">
        <f t="shared" si="21"/>
        <v/>
      </c>
      <c r="Q85" s="38" t="str">
        <f t="shared" ca="1" si="22"/>
        <v/>
      </c>
    </row>
    <row r="86" spans="1:28" ht="20.100000000000001" customHeight="1">
      <c r="A86" s="41" t="str">
        <f t="shared" ca="1" si="23"/>
        <v/>
      </c>
      <c r="B86" s="33" t="str">
        <f ca="1">IFERROR(IF(AND(N86-TODAY()&gt;0,N86-TODAY()&lt;5),"續簽"&amp;ROW(N86),""),"")</f>
        <v/>
      </c>
      <c r="C86" s="44" t="str">
        <f t="shared" si="16"/>
        <v/>
      </c>
      <c r="D86" s="44"/>
      <c r="E86" s="44" t="str">
        <f t="shared" si="17"/>
        <v/>
      </c>
      <c r="F86" s="44"/>
      <c r="G86" s="44"/>
      <c r="H86" s="44"/>
      <c r="I86" s="44" t="str">
        <f t="shared" ca="1" si="18"/>
        <v/>
      </c>
      <c r="J86" s="44" t="str">
        <f t="shared" ca="1" si="19"/>
        <v/>
      </c>
      <c r="K86" s="44"/>
      <c r="L86" s="44"/>
      <c r="M86" s="44"/>
      <c r="N86" s="45" t="str">
        <f t="shared" si="20"/>
        <v/>
      </c>
      <c r="O86" s="51"/>
      <c r="P86" s="52" t="str">
        <f t="shared" si="21"/>
        <v/>
      </c>
      <c r="Q86" s="44" t="str">
        <f t="shared" ca="1" si="22"/>
        <v/>
      </c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spans="1:28" ht="20.100000000000001" customHeight="1">
      <c r="A87" s="41" t="str">
        <f t="shared" ca="1" si="23"/>
        <v/>
      </c>
      <c r="B87" s="33" t="str">
        <f ca="1">IFERROR(IF(AND(N87-TODAY()&gt;0,N87-TODAY()&lt;5),"續簽"&amp;ROW(N87),""),"")</f>
        <v/>
      </c>
      <c r="C87" s="38" t="str">
        <f t="shared" si="16"/>
        <v/>
      </c>
      <c r="E87" s="38" t="str">
        <f t="shared" si="17"/>
        <v/>
      </c>
      <c r="I87" s="49" t="str">
        <f t="shared" ca="1" si="18"/>
        <v/>
      </c>
      <c r="J87" s="49" t="str">
        <f t="shared" ca="1" si="19"/>
        <v/>
      </c>
      <c r="K87" s="49"/>
      <c r="L87" s="49"/>
      <c r="M87" s="49"/>
      <c r="N87" s="43" t="str">
        <f t="shared" si="20"/>
        <v/>
      </c>
      <c r="P87" s="40" t="str">
        <f t="shared" si="21"/>
        <v/>
      </c>
      <c r="Q87" s="38" t="str">
        <f t="shared" ca="1" si="22"/>
        <v/>
      </c>
    </row>
    <row r="88" spans="1:28" ht="20.100000000000001" customHeight="1">
      <c r="A88" s="41" t="str">
        <f t="shared" ca="1" si="23"/>
        <v/>
      </c>
      <c r="B88" s="33" t="str">
        <f ca="1">IFERROR(IF(AND(N88-TODAY()&gt;0,N88-TODAY()&lt;5),"續簽"&amp;ROW(N88),""),"")</f>
        <v/>
      </c>
      <c r="C88" s="44" t="str">
        <f t="shared" si="16"/>
        <v/>
      </c>
      <c r="D88" s="44"/>
      <c r="E88" s="44" t="str">
        <f t="shared" si="17"/>
        <v/>
      </c>
      <c r="F88" s="44"/>
      <c r="G88" s="44"/>
      <c r="H88" s="44"/>
      <c r="I88" s="44" t="str">
        <f t="shared" ca="1" si="18"/>
        <v/>
      </c>
      <c r="J88" s="44" t="str">
        <f t="shared" ca="1" si="19"/>
        <v/>
      </c>
      <c r="K88" s="44"/>
      <c r="L88" s="44"/>
      <c r="M88" s="44"/>
      <c r="N88" s="45" t="str">
        <f t="shared" si="20"/>
        <v/>
      </c>
      <c r="O88" s="51"/>
      <c r="P88" s="52" t="str">
        <f t="shared" si="21"/>
        <v/>
      </c>
      <c r="Q88" s="44" t="str">
        <f t="shared" ca="1" si="22"/>
        <v/>
      </c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 spans="1:28" ht="20.100000000000001" customHeight="1">
      <c r="A89" s="41" t="str">
        <f t="shared" ca="1" si="23"/>
        <v/>
      </c>
      <c r="B89" s="33" t="str">
        <f ca="1">IFERROR(IF(AND(N89-TODAY()&gt;0,N89-TODAY()&lt;5),"續簽"&amp;ROW(N89),""),"")</f>
        <v/>
      </c>
      <c r="C89" s="38" t="str">
        <f t="shared" si="16"/>
        <v/>
      </c>
      <c r="E89" s="38" t="str">
        <f t="shared" si="17"/>
        <v/>
      </c>
      <c r="I89" s="49" t="str">
        <f t="shared" ca="1" si="18"/>
        <v/>
      </c>
      <c r="J89" s="49" t="str">
        <f t="shared" ca="1" si="19"/>
        <v/>
      </c>
      <c r="K89" s="49"/>
      <c r="L89" s="49"/>
      <c r="M89" s="49"/>
      <c r="N89" s="43" t="str">
        <f t="shared" si="20"/>
        <v/>
      </c>
      <c r="P89" s="40" t="str">
        <f t="shared" si="21"/>
        <v/>
      </c>
      <c r="Q89" s="38" t="str">
        <f t="shared" ca="1" si="22"/>
        <v/>
      </c>
    </row>
    <row r="90" spans="1:28" ht="20.100000000000001" customHeight="1">
      <c r="A90" s="41" t="str">
        <f t="shared" ca="1" si="23"/>
        <v/>
      </c>
      <c r="B90" s="33" t="str">
        <f ca="1">IFERROR(IF(AND(N90-TODAY()&gt;0,N90-TODAY()&lt;5),"續簽"&amp;ROW(N90),""),"")</f>
        <v/>
      </c>
      <c r="C90" s="44" t="str">
        <f t="shared" si="16"/>
        <v/>
      </c>
      <c r="D90" s="44"/>
      <c r="E90" s="44" t="str">
        <f t="shared" si="17"/>
        <v/>
      </c>
      <c r="F90" s="44"/>
      <c r="G90" s="44"/>
      <c r="H90" s="44"/>
      <c r="I90" s="44" t="str">
        <f t="shared" ca="1" si="18"/>
        <v/>
      </c>
      <c r="J90" s="44" t="str">
        <f t="shared" ca="1" si="19"/>
        <v/>
      </c>
      <c r="K90" s="44"/>
      <c r="L90" s="44"/>
      <c r="M90" s="44"/>
      <c r="N90" s="45" t="str">
        <f t="shared" si="20"/>
        <v/>
      </c>
      <c r="O90" s="51"/>
      <c r="P90" s="52" t="str">
        <f t="shared" si="21"/>
        <v/>
      </c>
      <c r="Q90" s="44" t="str">
        <f t="shared" ca="1" si="22"/>
        <v/>
      </c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spans="1:28" ht="20.100000000000001" customHeight="1">
      <c r="A91" s="41" t="str">
        <f t="shared" ca="1" si="23"/>
        <v/>
      </c>
      <c r="B91" s="33" t="str">
        <f ca="1">IFERROR(IF(AND(N91-TODAY()&gt;0,N91-TODAY()&lt;5),"續簽"&amp;ROW(N91),""),"")</f>
        <v/>
      </c>
      <c r="C91" s="38" t="str">
        <f t="shared" si="16"/>
        <v/>
      </c>
      <c r="E91" s="38" t="str">
        <f t="shared" si="17"/>
        <v/>
      </c>
      <c r="I91" s="49" t="str">
        <f t="shared" ca="1" si="18"/>
        <v/>
      </c>
      <c r="J91" s="49" t="str">
        <f t="shared" ca="1" si="19"/>
        <v/>
      </c>
      <c r="K91" s="49"/>
      <c r="L91" s="49"/>
      <c r="M91" s="49"/>
      <c r="N91" s="43" t="str">
        <f t="shared" si="20"/>
        <v/>
      </c>
      <c r="P91" s="40" t="str">
        <f t="shared" si="21"/>
        <v/>
      </c>
      <c r="Q91" s="38" t="str">
        <f t="shared" ca="1" si="22"/>
        <v/>
      </c>
    </row>
    <row r="92" spans="1:28" ht="20.100000000000001" customHeight="1">
      <c r="A92" s="41" t="str">
        <f t="shared" ca="1" si="23"/>
        <v/>
      </c>
      <c r="B92" s="33" t="str">
        <f ca="1">IFERROR(IF(AND(N92-TODAY()&gt;0,N92-TODAY()&lt;5),"續簽"&amp;ROW(N92),""),"")</f>
        <v/>
      </c>
      <c r="C92" s="44" t="str">
        <f t="shared" si="16"/>
        <v/>
      </c>
      <c r="D92" s="44"/>
      <c r="E92" s="44" t="str">
        <f t="shared" si="17"/>
        <v/>
      </c>
      <c r="F92" s="44"/>
      <c r="G92" s="44"/>
      <c r="H92" s="44"/>
      <c r="I92" s="44" t="str">
        <f t="shared" ca="1" si="18"/>
        <v/>
      </c>
      <c r="J92" s="44" t="str">
        <f t="shared" ca="1" si="19"/>
        <v/>
      </c>
      <c r="K92" s="44"/>
      <c r="L92" s="44"/>
      <c r="M92" s="44"/>
      <c r="N92" s="45" t="str">
        <f t="shared" si="20"/>
        <v/>
      </c>
      <c r="O92" s="51"/>
      <c r="P92" s="52" t="str">
        <f t="shared" si="21"/>
        <v/>
      </c>
      <c r="Q92" s="44" t="str">
        <f t="shared" ca="1" si="22"/>
        <v/>
      </c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spans="1:28" ht="20.100000000000001" customHeight="1">
      <c r="A93" s="41" t="str">
        <f t="shared" ca="1" si="23"/>
        <v/>
      </c>
      <c r="B93" s="33" t="str">
        <f ca="1">IFERROR(IF(AND(N93-TODAY()&gt;0,N93-TODAY()&lt;5),"續簽"&amp;ROW(N93),""),"")</f>
        <v/>
      </c>
      <c r="C93" s="38" t="str">
        <f t="shared" si="16"/>
        <v/>
      </c>
      <c r="E93" s="38" t="str">
        <f t="shared" si="17"/>
        <v/>
      </c>
      <c r="I93" s="49" t="str">
        <f t="shared" ca="1" si="18"/>
        <v/>
      </c>
      <c r="J93" s="49" t="str">
        <f t="shared" ca="1" si="19"/>
        <v/>
      </c>
      <c r="K93" s="49"/>
      <c r="L93" s="49"/>
      <c r="M93" s="49"/>
      <c r="N93" s="43" t="str">
        <f t="shared" si="20"/>
        <v/>
      </c>
      <c r="P93" s="40" t="str">
        <f t="shared" si="21"/>
        <v/>
      </c>
      <c r="Q93" s="38" t="str">
        <f t="shared" ca="1" si="22"/>
        <v/>
      </c>
    </row>
    <row r="94" spans="1:28" ht="20.100000000000001" customHeight="1">
      <c r="A94" s="41" t="str">
        <f t="shared" ca="1" si="23"/>
        <v/>
      </c>
      <c r="B94" s="33" t="str">
        <f ca="1">IFERROR(IF(AND(N94-TODAY()&gt;0,N94-TODAY()&lt;5),"續簽"&amp;ROW(N94),""),"")</f>
        <v/>
      </c>
      <c r="C94" s="44" t="str">
        <f t="shared" si="16"/>
        <v/>
      </c>
      <c r="D94" s="44"/>
      <c r="E94" s="44" t="str">
        <f t="shared" si="17"/>
        <v/>
      </c>
      <c r="F94" s="44"/>
      <c r="G94" s="44"/>
      <c r="H94" s="44"/>
      <c r="I94" s="44" t="str">
        <f t="shared" ca="1" si="18"/>
        <v/>
      </c>
      <c r="J94" s="44" t="str">
        <f t="shared" ca="1" si="19"/>
        <v/>
      </c>
      <c r="K94" s="44"/>
      <c r="L94" s="44"/>
      <c r="M94" s="44"/>
      <c r="N94" s="45" t="str">
        <f t="shared" si="20"/>
        <v/>
      </c>
      <c r="O94" s="51"/>
      <c r="P94" s="52" t="str">
        <f t="shared" si="21"/>
        <v/>
      </c>
      <c r="Q94" s="44" t="str">
        <f t="shared" ca="1" si="22"/>
        <v/>
      </c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 spans="1:28" ht="20.100000000000001" customHeight="1">
      <c r="A95" s="41" t="str">
        <f t="shared" ca="1" si="23"/>
        <v/>
      </c>
      <c r="B95" s="33" t="str">
        <f ca="1">IFERROR(IF(AND(N95-TODAY()&gt;0,N95-TODAY()&lt;5),"續簽"&amp;ROW(N95),""),"")</f>
        <v/>
      </c>
      <c r="C95" s="38" t="str">
        <f t="shared" si="16"/>
        <v/>
      </c>
      <c r="E95" s="38" t="str">
        <f t="shared" si="17"/>
        <v/>
      </c>
      <c r="I95" s="49" t="str">
        <f t="shared" ca="1" si="18"/>
        <v/>
      </c>
      <c r="J95" s="49" t="str">
        <f t="shared" ca="1" si="19"/>
        <v/>
      </c>
      <c r="K95" s="49"/>
      <c r="L95" s="49"/>
      <c r="M95" s="49"/>
      <c r="N95" s="43" t="str">
        <f t="shared" si="20"/>
        <v/>
      </c>
      <c r="P95" s="40" t="str">
        <f t="shared" si="21"/>
        <v/>
      </c>
      <c r="Q95" s="38" t="str">
        <f t="shared" ca="1" si="22"/>
        <v/>
      </c>
    </row>
    <row r="96" spans="1:28" ht="20.100000000000001" customHeight="1">
      <c r="A96" s="41" t="str">
        <f t="shared" ca="1" si="23"/>
        <v/>
      </c>
      <c r="B96" s="33" t="str">
        <f ca="1">IFERROR(IF(AND(N96-TODAY()&gt;0,N96-TODAY()&lt;5),"續簽"&amp;ROW(N96),""),"")</f>
        <v/>
      </c>
      <c r="C96" s="44" t="str">
        <f t="shared" si="16"/>
        <v/>
      </c>
      <c r="D96" s="44"/>
      <c r="E96" s="44" t="str">
        <f t="shared" si="17"/>
        <v/>
      </c>
      <c r="F96" s="44"/>
      <c r="G96" s="44"/>
      <c r="H96" s="44"/>
      <c r="I96" s="44" t="str">
        <f t="shared" ca="1" si="18"/>
        <v/>
      </c>
      <c r="J96" s="44" t="str">
        <f t="shared" ca="1" si="19"/>
        <v/>
      </c>
      <c r="K96" s="44"/>
      <c r="L96" s="44"/>
      <c r="M96" s="44"/>
      <c r="N96" s="45" t="str">
        <f t="shared" si="20"/>
        <v/>
      </c>
      <c r="O96" s="51"/>
      <c r="P96" s="52" t="str">
        <f t="shared" si="21"/>
        <v/>
      </c>
      <c r="Q96" s="44" t="str">
        <f t="shared" ca="1" si="22"/>
        <v/>
      </c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 spans="1:28" ht="20.100000000000001" customHeight="1">
      <c r="A97" s="41" t="str">
        <f t="shared" ca="1" si="23"/>
        <v/>
      </c>
      <c r="B97" s="33" t="str">
        <f ca="1">IFERROR(IF(AND(N97-TODAY()&gt;0,N97-TODAY()&lt;5),"續簽"&amp;ROW(N97),""),"")</f>
        <v/>
      </c>
      <c r="C97" s="38" t="str">
        <f t="shared" si="16"/>
        <v/>
      </c>
      <c r="E97" s="38" t="str">
        <f t="shared" si="17"/>
        <v/>
      </c>
      <c r="I97" s="49" t="str">
        <f t="shared" ca="1" si="18"/>
        <v/>
      </c>
      <c r="J97" s="49" t="str">
        <f t="shared" ca="1" si="19"/>
        <v/>
      </c>
      <c r="K97" s="49"/>
      <c r="L97" s="49"/>
      <c r="M97" s="49"/>
      <c r="N97" s="43" t="str">
        <f t="shared" si="20"/>
        <v/>
      </c>
      <c r="P97" s="40" t="str">
        <f t="shared" si="21"/>
        <v/>
      </c>
      <c r="Q97" s="38" t="str">
        <f t="shared" ca="1" si="22"/>
        <v/>
      </c>
    </row>
    <row r="98" spans="1:28" ht="20.100000000000001" customHeight="1">
      <c r="A98" s="41" t="str">
        <f t="shared" ca="1" si="23"/>
        <v/>
      </c>
      <c r="B98" s="33" t="str">
        <f ca="1">IFERROR(IF(AND(N98-TODAY()&gt;0,N98-TODAY()&lt;5),"續簽"&amp;ROW(N98),""),"")</f>
        <v/>
      </c>
      <c r="C98" s="44" t="str">
        <f t="shared" si="16"/>
        <v/>
      </c>
      <c r="D98" s="44"/>
      <c r="E98" s="44" t="str">
        <f t="shared" si="17"/>
        <v/>
      </c>
      <c r="F98" s="44"/>
      <c r="G98" s="44"/>
      <c r="H98" s="44"/>
      <c r="I98" s="44" t="str">
        <f t="shared" ca="1" si="18"/>
        <v/>
      </c>
      <c r="J98" s="44" t="str">
        <f t="shared" ca="1" si="19"/>
        <v/>
      </c>
      <c r="K98" s="44"/>
      <c r="L98" s="44"/>
      <c r="M98" s="44"/>
      <c r="N98" s="45" t="str">
        <f t="shared" si="20"/>
        <v/>
      </c>
      <c r="O98" s="51"/>
      <c r="P98" s="52" t="str">
        <f t="shared" si="21"/>
        <v/>
      </c>
      <c r="Q98" s="44" t="str">
        <f t="shared" ca="1" si="22"/>
        <v/>
      </c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spans="1:28" ht="20.100000000000001" customHeight="1">
      <c r="A99" s="41" t="str">
        <f t="shared" ca="1" si="23"/>
        <v/>
      </c>
      <c r="B99" s="33" t="str">
        <f ca="1">IFERROR(IF(AND(N99-TODAY()&gt;0,N99-TODAY()&lt;5),"續簽"&amp;ROW(N99),""),"")</f>
        <v/>
      </c>
      <c r="C99" s="38" t="str">
        <f t="shared" si="16"/>
        <v/>
      </c>
      <c r="E99" s="38" t="str">
        <f t="shared" si="17"/>
        <v/>
      </c>
      <c r="I99" s="49" t="str">
        <f t="shared" ca="1" si="18"/>
        <v/>
      </c>
      <c r="J99" s="49" t="str">
        <f t="shared" ca="1" si="19"/>
        <v/>
      </c>
      <c r="K99" s="49"/>
      <c r="L99" s="49"/>
      <c r="M99" s="49"/>
      <c r="N99" s="43" t="str">
        <f t="shared" si="20"/>
        <v/>
      </c>
      <c r="P99" s="40" t="str">
        <f t="shared" si="21"/>
        <v/>
      </c>
      <c r="Q99" s="38" t="str">
        <f t="shared" ca="1" si="22"/>
        <v/>
      </c>
    </row>
    <row r="100" spans="1:28" ht="20.100000000000001" customHeight="1">
      <c r="A100" s="41" t="str">
        <f t="shared" ca="1" si="23"/>
        <v/>
      </c>
      <c r="B100" s="33" t="str">
        <f ca="1">IFERROR(IF(AND(N100-TODAY()&gt;0,N100-TODAY()&lt;5),"續簽"&amp;ROW(N100),""),"")</f>
        <v/>
      </c>
      <c r="C100" s="44" t="str">
        <f t="shared" si="16"/>
        <v/>
      </c>
      <c r="D100" s="44"/>
      <c r="E100" s="44" t="str">
        <f t="shared" si="17"/>
        <v/>
      </c>
      <c r="F100" s="44"/>
      <c r="G100" s="44"/>
      <c r="H100" s="44"/>
      <c r="I100" s="44" t="str">
        <f t="shared" ca="1" si="18"/>
        <v/>
      </c>
      <c r="J100" s="44" t="str">
        <f t="shared" ca="1" si="19"/>
        <v/>
      </c>
      <c r="K100" s="44"/>
      <c r="L100" s="44"/>
      <c r="M100" s="44"/>
      <c r="N100" s="45" t="str">
        <f t="shared" si="20"/>
        <v/>
      </c>
      <c r="O100" s="51"/>
      <c r="P100" s="52" t="str">
        <f t="shared" si="21"/>
        <v/>
      </c>
      <c r="Q100" s="44" t="str">
        <f t="shared" ca="1" si="22"/>
        <v/>
      </c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 spans="1:28" ht="20.100000000000001" customHeight="1">
      <c r="A101" s="41" t="str">
        <f t="shared" ca="1" si="23"/>
        <v/>
      </c>
      <c r="B101" s="33" t="str">
        <f ca="1">IFERROR(IF(AND(N101-TODAY()&gt;0,N101-TODAY()&lt;5),"續簽"&amp;ROW(N101),""),"")</f>
        <v/>
      </c>
      <c r="C101" s="38" t="str">
        <f t="shared" si="16"/>
        <v/>
      </c>
      <c r="E101" s="38" t="str">
        <f t="shared" si="17"/>
        <v/>
      </c>
      <c r="I101" s="49" t="str">
        <f t="shared" ca="1" si="18"/>
        <v/>
      </c>
      <c r="J101" s="49" t="str">
        <f t="shared" ca="1" si="19"/>
        <v/>
      </c>
      <c r="K101" s="49"/>
      <c r="L101" s="49"/>
      <c r="M101" s="49"/>
      <c r="N101" s="43" t="str">
        <f t="shared" si="20"/>
        <v/>
      </c>
      <c r="P101" s="40" t="str">
        <f t="shared" si="21"/>
        <v/>
      </c>
      <c r="Q101" s="38" t="str">
        <f t="shared" ca="1" si="22"/>
        <v/>
      </c>
    </row>
    <row r="102" spans="1:28" ht="20.100000000000001" customHeight="1">
      <c r="A102" s="41" t="str">
        <f t="shared" ca="1" si="23"/>
        <v/>
      </c>
      <c r="B102" s="33" t="str">
        <f ca="1">IFERROR(IF(AND(N102-TODAY()&gt;0,N102-TODAY()&lt;5),"續簽"&amp;ROW(N102),""),"")</f>
        <v/>
      </c>
      <c r="C102" s="44" t="str">
        <f t="shared" si="16"/>
        <v/>
      </c>
      <c r="D102" s="44"/>
      <c r="E102" s="44" t="str">
        <f t="shared" si="17"/>
        <v/>
      </c>
      <c r="F102" s="44"/>
      <c r="G102" s="44"/>
      <c r="H102" s="44"/>
      <c r="I102" s="44" t="str">
        <f t="shared" ca="1" si="18"/>
        <v/>
      </c>
      <c r="J102" s="44" t="str">
        <f t="shared" ca="1" si="19"/>
        <v/>
      </c>
      <c r="K102" s="44"/>
      <c r="L102" s="44"/>
      <c r="M102" s="44"/>
      <c r="N102" s="45" t="str">
        <f t="shared" si="20"/>
        <v/>
      </c>
      <c r="O102" s="51"/>
      <c r="P102" s="52" t="str">
        <f t="shared" si="21"/>
        <v/>
      </c>
      <c r="Q102" s="44" t="str">
        <f t="shared" ca="1" si="22"/>
        <v/>
      </c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spans="1:28" ht="20.100000000000001" customHeight="1">
      <c r="A103" s="41" t="str">
        <f t="shared" ca="1" si="23"/>
        <v/>
      </c>
      <c r="B103" s="33" t="str">
        <f ca="1">IFERROR(IF(AND(N103-TODAY()&gt;0,N103-TODAY()&lt;5),"續簽"&amp;ROW(N103),""),"")</f>
        <v/>
      </c>
      <c r="C103" s="38" t="str">
        <f t="shared" si="16"/>
        <v/>
      </c>
      <c r="E103" s="38" t="str">
        <f t="shared" si="17"/>
        <v/>
      </c>
      <c r="I103" s="49" t="str">
        <f t="shared" ca="1" si="18"/>
        <v/>
      </c>
      <c r="J103" s="49" t="str">
        <f t="shared" ca="1" si="19"/>
        <v/>
      </c>
      <c r="K103" s="49"/>
      <c r="L103" s="49"/>
      <c r="M103" s="49"/>
      <c r="N103" s="43" t="str">
        <f t="shared" si="20"/>
        <v/>
      </c>
      <c r="P103" s="40" t="str">
        <f t="shared" si="21"/>
        <v/>
      </c>
      <c r="Q103" s="38" t="str">
        <f t="shared" ca="1" si="22"/>
        <v/>
      </c>
    </row>
    <row r="104" spans="1:28" ht="20.100000000000001" customHeight="1">
      <c r="A104" s="41" t="str">
        <f t="shared" ca="1" si="23"/>
        <v/>
      </c>
      <c r="B104" s="33" t="str">
        <f ca="1">IFERROR(IF(AND(N104-TODAY()&gt;0,N104-TODAY()&lt;5),"續簽"&amp;ROW(N104),""),"")</f>
        <v/>
      </c>
      <c r="C104" s="44" t="str">
        <f t="shared" si="16"/>
        <v/>
      </c>
      <c r="D104" s="44"/>
      <c r="E104" s="44" t="str">
        <f t="shared" si="17"/>
        <v/>
      </c>
      <c r="F104" s="44"/>
      <c r="G104" s="44"/>
      <c r="H104" s="44"/>
      <c r="I104" s="44" t="str">
        <f t="shared" ca="1" si="18"/>
        <v/>
      </c>
      <c r="J104" s="44" t="str">
        <f t="shared" ca="1" si="19"/>
        <v/>
      </c>
      <c r="K104" s="44"/>
      <c r="L104" s="44"/>
      <c r="M104" s="44"/>
      <c r="N104" s="45" t="str">
        <f t="shared" si="20"/>
        <v/>
      </c>
      <c r="O104" s="51"/>
      <c r="P104" s="52" t="str">
        <f t="shared" si="21"/>
        <v/>
      </c>
      <c r="Q104" s="44" t="str">
        <f t="shared" ca="1" si="22"/>
        <v/>
      </c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 spans="1:28" ht="20.100000000000001" customHeight="1">
      <c r="A105" s="41" t="str">
        <f t="shared" ca="1" si="23"/>
        <v/>
      </c>
      <c r="B105" s="33" t="str">
        <f ca="1">IFERROR(IF(AND(N105-TODAY()&gt;0,N105-TODAY()&lt;5),"續簽"&amp;ROW(N105),""),"")</f>
        <v/>
      </c>
      <c r="C105" s="38" t="str">
        <f t="shared" si="16"/>
        <v/>
      </c>
      <c r="E105" s="38" t="str">
        <f t="shared" si="17"/>
        <v/>
      </c>
      <c r="I105" s="49" t="str">
        <f t="shared" ca="1" si="18"/>
        <v/>
      </c>
      <c r="J105" s="49" t="str">
        <f t="shared" ca="1" si="19"/>
        <v/>
      </c>
      <c r="K105" s="49"/>
      <c r="L105" s="49"/>
      <c r="M105" s="49"/>
      <c r="N105" s="43" t="str">
        <f t="shared" si="20"/>
        <v/>
      </c>
      <c r="P105" s="40" t="str">
        <f t="shared" si="21"/>
        <v/>
      </c>
      <c r="Q105" s="38" t="str">
        <f t="shared" ca="1" si="22"/>
        <v/>
      </c>
    </row>
    <row r="106" spans="1:28" ht="20.100000000000001" customHeight="1">
      <c r="A106" s="41" t="str">
        <f t="shared" ca="1" si="23"/>
        <v/>
      </c>
      <c r="B106" s="33" t="str">
        <f ca="1">IFERROR(IF(AND(N106-TODAY()&gt;0,N106-TODAY()&lt;5),"續簽"&amp;ROW(N106),""),"")</f>
        <v/>
      </c>
      <c r="C106" s="44" t="str">
        <f t="shared" si="16"/>
        <v/>
      </c>
      <c r="D106" s="44"/>
      <c r="E106" s="44" t="str">
        <f t="shared" si="17"/>
        <v/>
      </c>
      <c r="F106" s="44"/>
      <c r="G106" s="44"/>
      <c r="H106" s="44"/>
      <c r="I106" s="44" t="str">
        <f t="shared" ca="1" si="18"/>
        <v/>
      </c>
      <c r="J106" s="44" t="str">
        <f t="shared" ca="1" si="19"/>
        <v/>
      </c>
      <c r="K106" s="44"/>
      <c r="L106" s="44"/>
      <c r="M106" s="44"/>
      <c r="N106" s="45" t="str">
        <f t="shared" si="20"/>
        <v/>
      </c>
      <c r="O106" s="51"/>
      <c r="P106" s="52" t="str">
        <f t="shared" si="21"/>
        <v/>
      </c>
      <c r="Q106" s="44" t="str">
        <f t="shared" ca="1" si="22"/>
        <v/>
      </c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 spans="1:28" ht="20.100000000000001" customHeight="1">
      <c r="A107" s="41" t="str">
        <f t="shared" ca="1" si="23"/>
        <v/>
      </c>
      <c r="B107" s="33" t="str">
        <f ca="1">IFERROR(IF(AND(N107-TODAY()&gt;0,N107-TODAY()&lt;5),"續簽"&amp;ROW(N107),""),"")</f>
        <v/>
      </c>
      <c r="C107" s="38" t="str">
        <f t="shared" si="16"/>
        <v/>
      </c>
      <c r="E107" s="38" t="str">
        <f t="shared" si="17"/>
        <v/>
      </c>
      <c r="I107" s="49" t="str">
        <f t="shared" ca="1" si="18"/>
        <v/>
      </c>
      <c r="J107" s="49" t="str">
        <f t="shared" ca="1" si="19"/>
        <v/>
      </c>
      <c r="K107" s="49"/>
      <c r="L107" s="49"/>
      <c r="M107" s="49"/>
      <c r="N107" s="43" t="str">
        <f t="shared" si="20"/>
        <v/>
      </c>
      <c r="P107" s="40" t="str">
        <f t="shared" si="21"/>
        <v/>
      </c>
      <c r="Q107" s="38" t="str">
        <f t="shared" ca="1" si="22"/>
        <v/>
      </c>
    </row>
    <row r="108" spans="1:28" ht="20.100000000000001" customHeight="1">
      <c r="A108" s="41" t="str">
        <f t="shared" ca="1" si="23"/>
        <v/>
      </c>
      <c r="B108" s="33" t="str">
        <f ca="1">IFERROR(IF(AND(N108-TODAY()&gt;0,N108-TODAY()&lt;5),"續簽"&amp;ROW(N108),""),"")</f>
        <v/>
      </c>
      <c r="C108" s="44" t="str">
        <f t="shared" si="16"/>
        <v/>
      </c>
      <c r="D108" s="44"/>
      <c r="E108" s="44" t="str">
        <f t="shared" si="17"/>
        <v/>
      </c>
      <c r="F108" s="44"/>
      <c r="G108" s="44"/>
      <c r="H108" s="44"/>
      <c r="I108" s="44" t="str">
        <f t="shared" ca="1" si="18"/>
        <v/>
      </c>
      <c r="J108" s="44" t="str">
        <f t="shared" ca="1" si="19"/>
        <v/>
      </c>
      <c r="K108" s="44"/>
      <c r="L108" s="44"/>
      <c r="M108" s="44"/>
      <c r="N108" s="45" t="str">
        <f t="shared" si="20"/>
        <v/>
      </c>
      <c r="O108" s="51"/>
      <c r="P108" s="52" t="str">
        <f t="shared" si="21"/>
        <v/>
      </c>
      <c r="Q108" s="44" t="str">
        <f t="shared" ca="1" si="22"/>
        <v/>
      </c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</row>
    <row r="109" spans="1:28" ht="20.100000000000001" customHeight="1">
      <c r="A109" s="41" t="str">
        <f t="shared" ca="1" si="23"/>
        <v/>
      </c>
      <c r="B109" s="33" t="str">
        <f ca="1">IFERROR(IF(AND(N109-TODAY()&gt;0,N109-TODAY()&lt;5),"續簽"&amp;ROW(N109),""),"")</f>
        <v/>
      </c>
      <c r="C109" s="38" t="str">
        <f t="shared" si="16"/>
        <v/>
      </c>
      <c r="E109" s="38" t="str">
        <f t="shared" si="17"/>
        <v/>
      </c>
      <c r="I109" s="49" t="str">
        <f t="shared" ca="1" si="18"/>
        <v/>
      </c>
      <c r="J109" s="49" t="str">
        <f t="shared" ca="1" si="19"/>
        <v/>
      </c>
      <c r="K109" s="49"/>
      <c r="L109" s="49"/>
      <c r="M109" s="49"/>
      <c r="N109" s="43" t="str">
        <f t="shared" si="20"/>
        <v/>
      </c>
      <c r="P109" s="40" t="str">
        <f t="shared" si="21"/>
        <v/>
      </c>
      <c r="Q109" s="38" t="str">
        <f t="shared" ca="1" si="22"/>
        <v/>
      </c>
    </row>
    <row r="110" spans="1:28" ht="20.100000000000001" customHeight="1">
      <c r="A110" s="41" t="str">
        <f t="shared" ca="1" si="23"/>
        <v/>
      </c>
      <c r="B110" s="33" t="str">
        <f ca="1">IFERROR(IF(AND(N110-TODAY()&gt;0,N110-TODAY()&lt;5),"續簽"&amp;ROW(N110),""),"")</f>
        <v/>
      </c>
      <c r="C110" s="44" t="str">
        <f t="shared" si="16"/>
        <v/>
      </c>
      <c r="D110" s="44"/>
      <c r="E110" s="44" t="str">
        <f t="shared" si="17"/>
        <v/>
      </c>
      <c r="F110" s="44"/>
      <c r="G110" s="44"/>
      <c r="H110" s="44"/>
      <c r="I110" s="44" t="str">
        <f t="shared" ca="1" si="18"/>
        <v/>
      </c>
      <c r="J110" s="44" t="str">
        <f t="shared" ca="1" si="19"/>
        <v/>
      </c>
      <c r="K110" s="44"/>
      <c r="L110" s="44"/>
      <c r="M110" s="44"/>
      <c r="N110" s="45" t="str">
        <f t="shared" si="20"/>
        <v/>
      </c>
      <c r="O110" s="51"/>
      <c r="P110" s="52" t="str">
        <f t="shared" si="21"/>
        <v/>
      </c>
      <c r="Q110" s="44" t="str">
        <f t="shared" ca="1" si="22"/>
        <v/>
      </c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 spans="1:28" ht="20.100000000000001" customHeight="1">
      <c r="A111" s="41" t="str">
        <f t="shared" ca="1" si="23"/>
        <v/>
      </c>
      <c r="B111" s="33" t="str">
        <f ca="1">IFERROR(IF(AND(N111-TODAY()&gt;0,N111-TODAY()&lt;5),"續簽"&amp;ROW(N111),""),"")</f>
        <v/>
      </c>
      <c r="C111" s="38" t="str">
        <f t="shared" si="16"/>
        <v/>
      </c>
      <c r="E111" s="38" t="str">
        <f t="shared" si="17"/>
        <v/>
      </c>
      <c r="I111" s="49" t="str">
        <f t="shared" ca="1" si="18"/>
        <v/>
      </c>
      <c r="J111" s="49" t="str">
        <f t="shared" ca="1" si="19"/>
        <v/>
      </c>
      <c r="K111" s="49"/>
      <c r="L111" s="49"/>
      <c r="M111" s="49"/>
      <c r="N111" s="43" t="str">
        <f t="shared" si="20"/>
        <v/>
      </c>
      <c r="P111" s="40" t="str">
        <f t="shared" si="21"/>
        <v/>
      </c>
      <c r="Q111" s="38" t="str">
        <f t="shared" ca="1" si="22"/>
        <v/>
      </c>
    </row>
    <row r="112" spans="1:28" ht="20.100000000000001" customHeight="1">
      <c r="A112" s="41" t="str">
        <f t="shared" ca="1" si="23"/>
        <v/>
      </c>
      <c r="B112" s="33" t="str">
        <f ca="1">IFERROR(IF(AND(N112-TODAY()&gt;0,N112-TODAY()&lt;5),"續簽"&amp;ROW(N112),""),"")</f>
        <v/>
      </c>
      <c r="C112" s="44" t="str">
        <f t="shared" si="16"/>
        <v/>
      </c>
      <c r="D112" s="44"/>
      <c r="E112" s="44" t="str">
        <f t="shared" si="17"/>
        <v/>
      </c>
      <c r="F112" s="44"/>
      <c r="G112" s="44"/>
      <c r="H112" s="44"/>
      <c r="I112" s="44" t="str">
        <f t="shared" ca="1" si="18"/>
        <v/>
      </c>
      <c r="J112" s="44" t="str">
        <f t="shared" ca="1" si="19"/>
        <v/>
      </c>
      <c r="K112" s="44"/>
      <c r="L112" s="44"/>
      <c r="M112" s="44"/>
      <c r="N112" s="45" t="str">
        <f t="shared" si="20"/>
        <v/>
      </c>
      <c r="O112" s="51"/>
      <c r="P112" s="52" t="str">
        <f t="shared" si="21"/>
        <v/>
      </c>
      <c r="Q112" s="44" t="str">
        <f t="shared" ca="1" si="22"/>
        <v/>
      </c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 spans="1:28" ht="20.100000000000001" customHeight="1">
      <c r="A113" s="41" t="str">
        <f t="shared" ca="1" si="23"/>
        <v/>
      </c>
      <c r="B113" s="33" t="str">
        <f ca="1">IFERROR(IF(AND(N113-TODAY()&gt;0,N113-TODAY()&lt;5),"續簽"&amp;ROW(N113),""),"")</f>
        <v/>
      </c>
      <c r="C113" s="38" t="str">
        <f t="shared" si="16"/>
        <v/>
      </c>
      <c r="E113" s="38" t="str">
        <f t="shared" si="17"/>
        <v/>
      </c>
      <c r="I113" s="49" t="str">
        <f t="shared" ca="1" si="18"/>
        <v/>
      </c>
      <c r="J113" s="49" t="str">
        <f t="shared" ca="1" si="19"/>
        <v/>
      </c>
      <c r="K113" s="49"/>
      <c r="L113" s="49"/>
      <c r="M113" s="49"/>
      <c r="N113" s="43" t="str">
        <f t="shared" si="20"/>
        <v/>
      </c>
      <c r="P113" s="40" t="str">
        <f t="shared" si="21"/>
        <v/>
      </c>
      <c r="Q113" s="38" t="str">
        <f t="shared" ca="1" si="22"/>
        <v/>
      </c>
    </row>
    <row r="114" spans="1:28" ht="20.100000000000001" customHeight="1">
      <c r="A114" s="41" t="str">
        <f t="shared" ca="1" si="23"/>
        <v/>
      </c>
      <c r="B114" s="33" t="str">
        <f ca="1">IFERROR(IF(AND(N114-TODAY()&gt;0,N114-TODAY()&lt;5),"續簽"&amp;ROW(N114),""),"")</f>
        <v/>
      </c>
      <c r="C114" s="44" t="str">
        <f t="shared" si="16"/>
        <v/>
      </c>
      <c r="D114" s="44"/>
      <c r="E114" s="44" t="str">
        <f t="shared" si="17"/>
        <v/>
      </c>
      <c r="F114" s="44"/>
      <c r="G114" s="44"/>
      <c r="H114" s="44"/>
      <c r="I114" s="44" t="str">
        <f t="shared" ca="1" si="18"/>
        <v/>
      </c>
      <c r="J114" s="44" t="str">
        <f t="shared" ca="1" si="19"/>
        <v/>
      </c>
      <c r="K114" s="44"/>
      <c r="L114" s="44"/>
      <c r="M114" s="44"/>
      <c r="N114" s="45" t="str">
        <f t="shared" si="20"/>
        <v/>
      </c>
      <c r="O114" s="51"/>
      <c r="P114" s="52" t="str">
        <f t="shared" si="21"/>
        <v/>
      </c>
      <c r="Q114" s="44" t="str">
        <f t="shared" ca="1" si="22"/>
        <v/>
      </c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 spans="1:28" ht="20.100000000000001" customHeight="1">
      <c r="A115" s="41" t="str">
        <f t="shared" ca="1" si="23"/>
        <v/>
      </c>
      <c r="B115" s="33" t="str">
        <f ca="1">IFERROR(IF(AND(N115-TODAY()&gt;0,N115-TODAY()&lt;5),"續簽"&amp;ROW(N115),""),"")</f>
        <v/>
      </c>
      <c r="C115" s="38" t="str">
        <f t="shared" si="16"/>
        <v/>
      </c>
      <c r="E115" s="38" t="str">
        <f t="shared" si="17"/>
        <v/>
      </c>
      <c r="I115" s="49" t="str">
        <f t="shared" ca="1" si="18"/>
        <v/>
      </c>
      <c r="J115" s="49" t="str">
        <f t="shared" ca="1" si="19"/>
        <v/>
      </c>
      <c r="K115" s="49"/>
      <c r="L115" s="49"/>
      <c r="M115" s="49"/>
      <c r="N115" s="43" t="str">
        <f t="shared" si="20"/>
        <v/>
      </c>
      <c r="P115" s="40" t="str">
        <f t="shared" si="21"/>
        <v/>
      </c>
      <c r="Q115" s="38" t="str">
        <f t="shared" ca="1" si="22"/>
        <v/>
      </c>
    </row>
    <row r="116" spans="1:28" ht="20.100000000000001" customHeight="1">
      <c r="A116" s="41" t="str">
        <f t="shared" ca="1" si="23"/>
        <v/>
      </c>
      <c r="B116" s="33" t="str">
        <f ca="1">IFERROR(IF(AND(N116-TODAY()&gt;0,N116-TODAY()&lt;5),"續簽"&amp;ROW(N116),""),"")</f>
        <v/>
      </c>
      <c r="C116" s="44" t="str">
        <f t="shared" si="16"/>
        <v/>
      </c>
      <c r="D116" s="44"/>
      <c r="E116" s="44" t="str">
        <f t="shared" si="17"/>
        <v/>
      </c>
      <c r="F116" s="44"/>
      <c r="G116" s="44"/>
      <c r="H116" s="44"/>
      <c r="I116" s="44" t="str">
        <f t="shared" ca="1" si="18"/>
        <v/>
      </c>
      <c r="J116" s="44" t="str">
        <f t="shared" ca="1" si="19"/>
        <v/>
      </c>
      <c r="K116" s="44"/>
      <c r="L116" s="44"/>
      <c r="M116" s="44"/>
      <c r="N116" s="45" t="str">
        <f t="shared" si="20"/>
        <v/>
      </c>
      <c r="O116" s="51"/>
      <c r="P116" s="52" t="str">
        <f t="shared" si="21"/>
        <v/>
      </c>
      <c r="Q116" s="44" t="str">
        <f t="shared" ca="1" si="22"/>
        <v/>
      </c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 spans="1:28" ht="20.100000000000001" customHeight="1">
      <c r="A117" s="41" t="str">
        <f t="shared" ca="1" si="23"/>
        <v/>
      </c>
      <c r="B117" s="33" t="str">
        <f ca="1">IFERROR(IF(AND(N117-TODAY()&gt;0,N117-TODAY()&lt;5),"續簽"&amp;ROW(N117),""),"")</f>
        <v/>
      </c>
      <c r="C117" s="38" t="str">
        <f t="shared" si="16"/>
        <v/>
      </c>
      <c r="E117" s="38" t="str">
        <f t="shared" si="17"/>
        <v/>
      </c>
      <c r="I117" s="49" t="str">
        <f t="shared" ca="1" si="18"/>
        <v/>
      </c>
      <c r="J117" s="49" t="str">
        <f t="shared" ca="1" si="19"/>
        <v/>
      </c>
      <c r="K117" s="49"/>
      <c r="L117" s="49"/>
      <c r="M117" s="49"/>
      <c r="N117" s="43" t="str">
        <f t="shared" si="20"/>
        <v/>
      </c>
      <c r="P117" s="40" t="str">
        <f t="shared" si="21"/>
        <v/>
      </c>
      <c r="Q117" s="38" t="str">
        <f t="shared" ca="1" si="22"/>
        <v/>
      </c>
    </row>
    <row r="118" spans="1:28" ht="20.100000000000001" customHeight="1">
      <c r="A118" s="41" t="str">
        <f t="shared" ca="1" si="23"/>
        <v/>
      </c>
      <c r="B118" s="33" t="str">
        <f ca="1">IFERROR(IF(AND(N118-TODAY()&gt;0,N118-TODAY()&lt;5),"續簽"&amp;ROW(N118),""),"")</f>
        <v/>
      </c>
      <c r="C118" s="44" t="str">
        <f t="shared" si="16"/>
        <v/>
      </c>
      <c r="D118" s="44"/>
      <c r="E118" s="44" t="str">
        <f t="shared" si="17"/>
        <v/>
      </c>
      <c r="F118" s="44"/>
      <c r="G118" s="44"/>
      <c r="H118" s="44"/>
      <c r="I118" s="44" t="str">
        <f t="shared" ca="1" si="18"/>
        <v/>
      </c>
      <c r="J118" s="44" t="str">
        <f t="shared" ca="1" si="19"/>
        <v/>
      </c>
      <c r="K118" s="44"/>
      <c r="L118" s="44"/>
      <c r="M118" s="44"/>
      <c r="N118" s="45" t="str">
        <f t="shared" si="20"/>
        <v/>
      </c>
      <c r="O118" s="51"/>
      <c r="P118" s="52" t="str">
        <f t="shared" si="21"/>
        <v/>
      </c>
      <c r="Q118" s="44" t="str">
        <f t="shared" ca="1" si="22"/>
        <v/>
      </c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</row>
    <row r="119" spans="1:28" ht="20.100000000000001" customHeight="1">
      <c r="A119" s="41" t="str">
        <f t="shared" ca="1" si="23"/>
        <v/>
      </c>
      <c r="B119" s="33" t="str">
        <f ca="1">IFERROR(IF(AND(N119-TODAY()&gt;0,N119-TODAY()&lt;5),"續簽"&amp;ROW(N119),""),"")</f>
        <v/>
      </c>
      <c r="C119" s="38" t="str">
        <f t="shared" si="16"/>
        <v/>
      </c>
      <c r="E119" s="38" t="str">
        <f t="shared" si="17"/>
        <v/>
      </c>
      <c r="I119" s="49" t="str">
        <f t="shared" ca="1" si="18"/>
        <v/>
      </c>
      <c r="J119" s="49" t="str">
        <f t="shared" ca="1" si="19"/>
        <v/>
      </c>
      <c r="K119" s="49"/>
      <c r="L119" s="49"/>
      <c r="M119" s="49"/>
      <c r="N119" s="43" t="str">
        <f t="shared" si="20"/>
        <v/>
      </c>
      <c r="P119" s="40" t="str">
        <f t="shared" si="21"/>
        <v/>
      </c>
      <c r="Q119" s="38" t="str">
        <f t="shared" ca="1" si="22"/>
        <v/>
      </c>
    </row>
    <row r="120" spans="1:28" ht="20.100000000000001" customHeight="1">
      <c r="A120" s="41" t="str">
        <f t="shared" ca="1" si="23"/>
        <v/>
      </c>
      <c r="B120" s="33" t="str">
        <f ca="1">IFERROR(IF(AND(N120-TODAY()&gt;0,N120-TODAY()&lt;5),"續簽"&amp;ROW(N120),""),"")</f>
        <v/>
      </c>
      <c r="C120" s="44" t="str">
        <f t="shared" si="16"/>
        <v/>
      </c>
      <c r="D120" s="44"/>
      <c r="E120" s="44" t="str">
        <f t="shared" si="17"/>
        <v/>
      </c>
      <c r="F120" s="44"/>
      <c r="G120" s="44"/>
      <c r="H120" s="44"/>
      <c r="I120" s="44" t="str">
        <f t="shared" ca="1" si="18"/>
        <v/>
      </c>
      <c r="J120" s="44" t="str">
        <f t="shared" ca="1" si="19"/>
        <v/>
      </c>
      <c r="K120" s="44"/>
      <c r="L120" s="44"/>
      <c r="M120" s="44"/>
      <c r="N120" s="45" t="str">
        <f t="shared" si="20"/>
        <v/>
      </c>
      <c r="O120" s="51"/>
      <c r="P120" s="52" t="str">
        <f t="shared" si="21"/>
        <v/>
      </c>
      <c r="Q120" s="44" t="str">
        <f t="shared" ca="1" si="22"/>
        <v/>
      </c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</row>
    <row r="121" spans="1:28" ht="20.100000000000001" customHeight="1">
      <c r="A121" s="41" t="str">
        <f t="shared" ca="1" si="23"/>
        <v/>
      </c>
      <c r="B121" s="33" t="str">
        <f ca="1">IFERROR(IF(AND(N121-TODAY()&gt;0,N121-TODAY()&lt;5),"續簽"&amp;ROW(N121),""),"")</f>
        <v/>
      </c>
      <c r="C121" s="38" t="str">
        <f t="shared" si="16"/>
        <v/>
      </c>
      <c r="E121" s="38" t="str">
        <f t="shared" si="17"/>
        <v/>
      </c>
      <c r="I121" s="49" t="str">
        <f t="shared" ca="1" si="18"/>
        <v/>
      </c>
      <c r="J121" s="49" t="str">
        <f t="shared" ca="1" si="19"/>
        <v/>
      </c>
      <c r="K121" s="49"/>
      <c r="L121" s="49"/>
      <c r="M121" s="49"/>
      <c r="N121" s="43" t="str">
        <f t="shared" si="20"/>
        <v/>
      </c>
      <c r="P121" s="40" t="str">
        <f t="shared" si="21"/>
        <v/>
      </c>
      <c r="Q121" s="38" t="str">
        <f t="shared" ca="1" si="22"/>
        <v/>
      </c>
    </row>
    <row r="122" spans="1:28" ht="20.100000000000001" customHeight="1">
      <c r="A122" s="41" t="str">
        <f t="shared" ca="1" si="23"/>
        <v/>
      </c>
      <c r="B122" s="33" t="str">
        <f ca="1">IFERROR(IF(AND(N122-TODAY()&gt;0,N122-TODAY()&lt;5),"續簽"&amp;ROW(N122),""),"")</f>
        <v/>
      </c>
      <c r="C122" s="44" t="str">
        <f t="shared" si="16"/>
        <v/>
      </c>
      <c r="D122" s="44"/>
      <c r="E122" s="44" t="str">
        <f t="shared" si="17"/>
        <v/>
      </c>
      <c r="F122" s="44"/>
      <c r="G122" s="44"/>
      <c r="H122" s="44"/>
      <c r="I122" s="44" t="str">
        <f t="shared" ca="1" si="18"/>
        <v/>
      </c>
      <c r="J122" s="44" t="str">
        <f t="shared" ca="1" si="19"/>
        <v/>
      </c>
      <c r="K122" s="44"/>
      <c r="L122" s="44"/>
      <c r="M122" s="44"/>
      <c r="N122" s="45" t="str">
        <f t="shared" si="20"/>
        <v/>
      </c>
      <c r="O122" s="51"/>
      <c r="P122" s="52" t="str">
        <f t="shared" si="21"/>
        <v/>
      </c>
      <c r="Q122" s="44" t="str">
        <f t="shared" ca="1" si="22"/>
        <v/>
      </c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 spans="1:28" ht="20.100000000000001" customHeight="1">
      <c r="A123" s="41" t="str">
        <f t="shared" ca="1" si="23"/>
        <v/>
      </c>
      <c r="B123" s="33" t="str">
        <f ca="1">IFERROR(IF(AND(N123-TODAY()&gt;0,N123-TODAY()&lt;5),"續簽"&amp;ROW(N123),""),"")</f>
        <v/>
      </c>
      <c r="C123" s="38" t="str">
        <f t="shared" si="16"/>
        <v/>
      </c>
      <c r="E123" s="38" t="str">
        <f t="shared" si="17"/>
        <v/>
      </c>
      <c r="I123" s="49" t="str">
        <f t="shared" ca="1" si="18"/>
        <v/>
      </c>
      <c r="J123" s="49" t="str">
        <f t="shared" ca="1" si="19"/>
        <v/>
      </c>
      <c r="K123" s="49"/>
      <c r="L123" s="49"/>
      <c r="M123" s="49"/>
      <c r="N123" s="43" t="str">
        <f t="shared" si="20"/>
        <v/>
      </c>
      <c r="P123" s="40" t="str">
        <f t="shared" si="21"/>
        <v/>
      </c>
      <c r="Q123" s="38" t="str">
        <f t="shared" ca="1" si="22"/>
        <v/>
      </c>
    </row>
    <row r="124" spans="1:28" ht="20.100000000000001" customHeight="1">
      <c r="A124" s="41" t="str">
        <f t="shared" ca="1" si="23"/>
        <v/>
      </c>
      <c r="B124" s="33" t="str">
        <f ca="1">IFERROR(IF(AND(N124-TODAY()&gt;0,N124-TODAY()&lt;5),"續簽"&amp;ROW(N124),""),"")</f>
        <v/>
      </c>
      <c r="C124" s="44" t="str">
        <f t="shared" si="16"/>
        <v/>
      </c>
      <c r="D124" s="44"/>
      <c r="E124" s="44" t="str">
        <f t="shared" si="17"/>
        <v/>
      </c>
      <c r="F124" s="44"/>
      <c r="G124" s="44"/>
      <c r="H124" s="44"/>
      <c r="I124" s="44" t="str">
        <f t="shared" ca="1" si="18"/>
        <v/>
      </c>
      <c r="J124" s="44" t="str">
        <f t="shared" ca="1" si="19"/>
        <v/>
      </c>
      <c r="K124" s="44"/>
      <c r="L124" s="44"/>
      <c r="M124" s="44"/>
      <c r="N124" s="45" t="str">
        <f t="shared" si="20"/>
        <v/>
      </c>
      <c r="O124" s="51"/>
      <c r="P124" s="52" t="str">
        <f t="shared" si="21"/>
        <v/>
      </c>
      <c r="Q124" s="44" t="str">
        <f t="shared" ca="1" si="22"/>
        <v/>
      </c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 spans="1:28" ht="20.100000000000001" customHeight="1">
      <c r="A125" s="41" t="str">
        <f t="shared" ca="1" si="23"/>
        <v/>
      </c>
      <c r="B125" s="33" t="str">
        <f ca="1">IFERROR(IF(AND(N125-TODAY()&gt;0,N125-TODAY()&lt;5),"續簽"&amp;ROW(N125),""),"")</f>
        <v/>
      </c>
      <c r="C125" s="38" t="str">
        <f t="shared" si="16"/>
        <v/>
      </c>
      <c r="E125" s="38" t="str">
        <f t="shared" si="17"/>
        <v/>
      </c>
      <c r="I125" s="49" t="str">
        <f t="shared" ca="1" si="18"/>
        <v/>
      </c>
      <c r="J125" s="49" t="str">
        <f t="shared" ca="1" si="19"/>
        <v/>
      </c>
      <c r="K125" s="49"/>
      <c r="L125" s="49"/>
      <c r="M125" s="49"/>
      <c r="N125" s="43" t="str">
        <f t="shared" si="20"/>
        <v/>
      </c>
      <c r="P125" s="40" t="str">
        <f t="shared" si="21"/>
        <v/>
      </c>
      <c r="Q125" s="38" t="str">
        <f t="shared" ca="1" si="22"/>
        <v/>
      </c>
    </row>
    <row r="126" spans="1:28" ht="20.100000000000001" customHeight="1">
      <c r="A126" s="41" t="str">
        <f t="shared" ca="1" si="23"/>
        <v/>
      </c>
      <c r="B126" s="33" t="str">
        <f ca="1">IFERROR(IF(AND(N126-TODAY()&gt;0,N126-TODAY()&lt;5),"續簽"&amp;ROW(N126),""),"")</f>
        <v/>
      </c>
      <c r="C126" s="44" t="str">
        <f t="shared" si="16"/>
        <v/>
      </c>
      <c r="D126" s="44"/>
      <c r="E126" s="44" t="str">
        <f t="shared" si="17"/>
        <v/>
      </c>
      <c r="F126" s="44"/>
      <c r="G126" s="44"/>
      <c r="H126" s="44"/>
      <c r="I126" s="44" t="str">
        <f t="shared" ca="1" si="18"/>
        <v/>
      </c>
      <c r="J126" s="44" t="str">
        <f t="shared" ca="1" si="19"/>
        <v/>
      </c>
      <c r="K126" s="44"/>
      <c r="L126" s="44"/>
      <c r="M126" s="44"/>
      <c r="N126" s="45" t="str">
        <f t="shared" si="20"/>
        <v/>
      </c>
      <c r="O126" s="51"/>
      <c r="P126" s="52" t="str">
        <f t="shared" si="21"/>
        <v/>
      </c>
      <c r="Q126" s="44" t="str">
        <f t="shared" ca="1" si="22"/>
        <v/>
      </c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 spans="1:28" ht="20.100000000000001" customHeight="1">
      <c r="A127" s="41" t="str">
        <f t="shared" ca="1" si="23"/>
        <v/>
      </c>
      <c r="B127" s="33" t="str">
        <f ca="1">IFERROR(IF(AND(N127-TODAY()&gt;0,N127-TODAY()&lt;5),"續簽"&amp;ROW(N127),""),"")</f>
        <v/>
      </c>
      <c r="C127" s="38" t="str">
        <f t="shared" si="16"/>
        <v/>
      </c>
      <c r="E127" s="38" t="str">
        <f t="shared" si="17"/>
        <v/>
      </c>
      <c r="I127" s="49" t="str">
        <f t="shared" ca="1" si="18"/>
        <v/>
      </c>
      <c r="J127" s="49" t="str">
        <f t="shared" ca="1" si="19"/>
        <v/>
      </c>
      <c r="K127" s="49"/>
      <c r="L127" s="49"/>
      <c r="M127" s="49"/>
      <c r="N127" s="43" t="str">
        <f t="shared" si="20"/>
        <v/>
      </c>
      <c r="P127" s="40" t="str">
        <f t="shared" si="21"/>
        <v/>
      </c>
      <c r="Q127" s="38" t="str">
        <f t="shared" ca="1" si="22"/>
        <v/>
      </c>
    </row>
    <row r="128" spans="1:28" ht="20.100000000000001" customHeight="1">
      <c r="A128" s="41" t="str">
        <f t="shared" ca="1" si="23"/>
        <v/>
      </c>
      <c r="B128" s="33" t="str">
        <f ca="1">IFERROR(IF(AND(N128-TODAY()&gt;0,N128-TODAY()&lt;5),"續簽"&amp;ROW(N128),""),"")</f>
        <v/>
      </c>
      <c r="C128" s="44" t="str">
        <f t="shared" si="16"/>
        <v/>
      </c>
      <c r="D128" s="44"/>
      <c r="E128" s="44" t="str">
        <f t="shared" si="17"/>
        <v/>
      </c>
      <c r="F128" s="44"/>
      <c r="G128" s="44"/>
      <c r="H128" s="44"/>
      <c r="I128" s="44" t="str">
        <f t="shared" ca="1" si="18"/>
        <v/>
      </c>
      <c r="J128" s="44" t="str">
        <f t="shared" ca="1" si="19"/>
        <v/>
      </c>
      <c r="K128" s="44"/>
      <c r="L128" s="44"/>
      <c r="M128" s="44"/>
      <c r="N128" s="45" t="str">
        <f t="shared" si="20"/>
        <v/>
      </c>
      <c r="O128" s="51"/>
      <c r="P128" s="52" t="str">
        <f t="shared" si="21"/>
        <v/>
      </c>
      <c r="Q128" s="44" t="str">
        <f t="shared" ca="1" si="22"/>
        <v/>
      </c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spans="1:28" ht="20.100000000000001" customHeight="1">
      <c r="A129" s="41" t="str">
        <f t="shared" ca="1" si="23"/>
        <v/>
      </c>
      <c r="B129" s="33" t="str">
        <f ca="1">IFERROR(IF(AND(N129-TODAY()&gt;0,N129-TODAY()&lt;5),"續簽"&amp;ROW(N129),""),"")</f>
        <v/>
      </c>
      <c r="C129" s="38" t="str">
        <f t="shared" si="16"/>
        <v/>
      </c>
      <c r="E129" s="38" t="str">
        <f t="shared" si="17"/>
        <v/>
      </c>
      <c r="I129" s="49" t="str">
        <f t="shared" ca="1" si="18"/>
        <v/>
      </c>
      <c r="J129" s="49" t="str">
        <f t="shared" ca="1" si="19"/>
        <v/>
      </c>
      <c r="K129" s="49"/>
      <c r="L129" s="49"/>
      <c r="M129" s="49"/>
      <c r="N129" s="43" t="str">
        <f t="shared" si="20"/>
        <v/>
      </c>
      <c r="P129" s="40" t="str">
        <f t="shared" si="21"/>
        <v/>
      </c>
      <c r="Q129" s="38" t="str">
        <f t="shared" ca="1" si="22"/>
        <v/>
      </c>
    </row>
    <row r="130" spans="1:28" ht="20.100000000000001" customHeight="1">
      <c r="A130" s="41" t="str">
        <f t="shared" ca="1" si="23"/>
        <v/>
      </c>
      <c r="B130" s="33" t="str">
        <f ca="1">IFERROR(IF(AND(N130-TODAY()&gt;0,N130-TODAY()&lt;5),"續簽"&amp;ROW(N130),""),"")</f>
        <v/>
      </c>
      <c r="C130" s="44" t="str">
        <f t="shared" si="16"/>
        <v/>
      </c>
      <c r="D130" s="44"/>
      <c r="E130" s="44" t="str">
        <f t="shared" si="17"/>
        <v/>
      </c>
      <c r="F130" s="44"/>
      <c r="G130" s="44"/>
      <c r="H130" s="44"/>
      <c r="I130" s="44" t="str">
        <f t="shared" ca="1" si="18"/>
        <v/>
      </c>
      <c r="J130" s="44" t="str">
        <f t="shared" ca="1" si="19"/>
        <v/>
      </c>
      <c r="K130" s="44"/>
      <c r="L130" s="44"/>
      <c r="M130" s="44"/>
      <c r="N130" s="45" t="str">
        <f t="shared" si="20"/>
        <v/>
      </c>
      <c r="O130" s="51"/>
      <c r="P130" s="52" t="str">
        <f t="shared" si="21"/>
        <v/>
      </c>
      <c r="Q130" s="44" t="str">
        <f t="shared" ca="1" si="22"/>
        <v/>
      </c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 spans="1:28" ht="20.100000000000001" customHeight="1">
      <c r="A131" s="41" t="str">
        <f t="shared" ca="1" si="23"/>
        <v/>
      </c>
      <c r="B131" s="33" t="str">
        <f ca="1">IFERROR(IF(AND(N131-TODAY()&gt;0,N131-TODAY()&lt;5),"續簽"&amp;ROW(N131),""),"")</f>
        <v/>
      </c>
      <c r="C131" s="38" t="str">
        <f t="shared" si="16"/>
        <v/>
      </c>
      <c r="E131" s="38" t="str">
        <f t="shared" si="17"/>
        <v/>
      </c>
      <c r="I131" s="49" t="str">
        <f t="shared" ca="1" si="18"/>
        <v/>
      </c>
      <c r="J131" s="49" t="str">
        <f t="shared" ca="1" si="19"/>
        <v/>
      </c>
      <c r="K131" s="49"/>
      <c r="L131" s="49"/>
      <c r="M131" s="49"/>
      <c r="N131" s="43" t="str">
        <f t="shared" si="20"/>
        <v/>
      </c>
      <c r="P131" s="40" t="str">
        <f t="shared" si="21"/>
        <v/>
      </c>
      <c r="Q131" s="38" t="str">
        <f t="shared" ca="1" si="22"/>
        <v/>
      </c>
    </row>
    <row r="132" spans="1:28" ht="20.100000000000001" customHeight="1">
      <c r="A132" s="41" t="str">
        <f t="shared" ca="1" si="23"/>
        <v/>
      </c>
      <c r="B132" s="33" t="str">
        <f ca="1">IFERROR(IF(AND(N132-TODAY()&gt;0,N132-TODAY()&lt;5),"續簽"&amp;ROW(N132),""),"")</f>
        <v/>
      </c>
      <c r="C132" s="44" t="str">
        <f t="shared" si="16"/>
        <v/>
      </c>
      <c r="D132" s="44"/>
      <c r="E132" s="44" t="str">
        <f t="shared" si="17"/>
        <v/>
      </c>
      <c r="F132" s="44"/>
      <c r="G132" s="44"/>
      <c r="H132" s="44"/>
      <c r="I132" s="44" t="str">
        <f t="shared" ca="1" si="18"/>
        <v/>
      </c>
      <c r="J132" s="44" t="str">
        <f t="shared" ca="1" si="19"/>
        <v/>
      </c>
      <c r="K132" s="44"/>
      <c r="L132" s="44"/>
      <c r="M132" s="44"/>
      <c r="N132" s="45" t="str">
        <f t="shared" si="20"/>
        <v/>
      </c>
      <c r="O132" s="51"/>
      <c r="P132" s="52" t="str">
        <f t="shared" si="21"/>
        <v/>
      </c>
      <c r="Q132" s="44" t="str">
        <f t="shared" ca="1" si="22"/>
        <v/>
      </c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spans="1:28" ht="20.100000000000001" customHeight="1">
      <c r="A133" s="41" t="str">
        <f t="shared" ca="1" si="23"/>
        <v/>
      </c>
      <c r="B133" s="33" t="str">
        <f ca="1">IFERROR(IF(AND(N133-TODAY()&gt;0,N133-TODAY()&lt;5),"續簽"&amp;ROW(N133),""),"")</f>
        <v/>
      </c>
      <c r="C133" s="38" t="str">
        <f t="shared" si="16"/>
        <v/>
      </c>
      <c r="E133" s="38" t="str">
        <f t="shared" si="17"/>
        <v/>
      </c>
      <c r="I133" s="49" t="str">
        <f t="shared" ca="1" si="18"/>
        <v/>
      </c>
      <c r="J133" s="49" t="str">
        <f t="shared" ca="1" si="19"/>
        <v/>
      </c>
      <c r="K133" s="49"/>
      <c r="L133" s="49"/>
      <c r="M133" s="49"/>
      <c r="N133" s="43" t="str">
        <f t="shared" si="20"/>
        <v/>
      </c>
      <c r="P133" s="40" t="str">
        <f t="shared" si="21"/>
        <v/>
      </c>
      <c r="Q133" s="38" t="str">
        <f t="shared" ca="1" si="22"/>
        <v/>
      </c>
    </row>
    <row r="134" spans="1:28" ht="20.100000000000001" customHeight="1">
      <c r="A134" s="41" t="str">
        <f t="shared" ca="1" si="23"/>
        <v/>
      </c>
      <c r="B134" s="33" t="str">
        <f ca="1">IFERROR(IF(AND(N134-TODAY()&gt;0,N134-TODAY()&lt;5),"續簽"&amp;ROW(N134),""),"")</f>
        <v/>
      </c>
      <c r="C134" s="44" t="str">
        <f t="shared" si="16"/>
        <v/>
      </c>
      <c r="D134" s="44"/>
      <c r="E134" s="44" t="str">
        <f t="shared" si="17"/>
        <v/>
      </c>
      <c r="F134" s="44"/>
      <c r="G134" s="44"/>
      <c r="H134" s="44"/>
      <c r="I134" s="44" t="str">
        <f t="shared" ca="1" si="18"/>
        <v/>
      </c>
      <c r="J134" s="44" t="str">
        <f t="shared" ca="1" si="19"/>
        <v/>
      </c>
      <c r="K134" s="44"/>
      <c r="L134" s="44"/>
      <c r="M134" s="44"/>
      <c r="N134" s="45" t="str">
        <f t="shared" si="20"/>
        <v/>
      </c>
      <c r="O134" s="51"/>
      <c r="P134" s="52" t="str">
        <f t="shared" si="21"/>
        <v/>
      </c>
      <c r="Q134" s="44" t="str">
        <f t="shared" ca="1" si="22"/>
        <v/>
      </c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 spans="1:28" ht="20.100000000000001" customHeight="1">
      <c r="A135" s="41" t="str">
        <f t="shared" ca="1" si="23"/>
        <v/>
      </c>
      <c r="B135" s="33" t="str">
        <f ca="1">IFERROR(IF(AND(N135-TODAY()&gt;0,N135-TODAY()&lt;5),"續簽"&amp;ROW(N135),""),"")</f>
        <v/>
      </c>
      <c r="C135" s="38" t="str">
        <f t="shared" si="16"/>
        <v/>
      </c>
      <c r="E135" s="38" t="str">
        <f t="shared" si="17"/>
        <v/>
      </c>
      <c r="I135" s="49" t="str">
        <f t="shared" ca="1" si="18"/>
        <v/>
      </c>
      <c r="J135" s="49" t="str">
        <f t="shared" ca="1" si="19"/>
        <v/>
      </c>
      <c r="K135" s="49"/>
      <c r="L135" s="49"/>
      <c r="M135" s="49"/>
      <c r="N135" s="43" t="str">
        <f t="shared" si="20"/>
        <v/>
      </c>
      <c r="P135" s="40" t="str">
        <f t="shared" si="21"/>
        <v/>
      </c>
      <c r="Q135" s="38" t="str">
        <f t="shared" ca="1" si="22"/>
        <v/>
      </c>
    </row>
    <row r="136" spans="1:28" ht="20.100000000000001" customHeight="1">
      <c r="A136" s="41" t="str">
        <f t="shared" ca="1" si="23"/>
        <v/>
      </c>
      <c r="B136" s="33" t="str">
        <f ca="1">IFERROR(IF(AND(N136-TODAY()&gt;0,N136-TODAY()&lt;5),"續簽"&amp;ROW(N136),""),"")</f>
        <v/>
      </c>
      <c r="C136" s="44" t="str">
        <f t="shared" ref="C136:C199" si="24">IF(D136="","",ROW(D136)-2)</f>
        <v/>
      </c>
      <c r="D136" s="44"/>
      <c r="E136" s="44" t="str">
        <f t="shared" ref="E136:E199" si="25">IF(O136="","",IF(MOD(RIGHT(LEFT(O136,17)),2),"男","女"))</f>
        <v/>
      </c>
      <c r="F136" s="44"/>
      <c r="G136" s="44"/>
      <c r="H136" s="44"/>
      <c r="I136" s="44" t="str">
        <f t="shared" ref="I136:I199" ca="1" si="26">IF(H136="","",DATEDIF(H136,TODAY(),"Y"))</f>
        <v/>
      </c>
      <c r="J136" s="44" t="str">
        <f t="shared" ref="J136:J199" ca="1" si="27">IF(H136="","",DATEDIF(H136,TODAY(),"m"))</f>
        <v/>
      </c>
      <c r="K136" s="44"/>
      <c r="L136" s="44"/>
      <c r="M136" s="44"/>
      <c r="N136" s="45" t="str">
        <f t="shared" ref="N136:N199" si="28">IFERROR(IF(M136="无固定期限","",DATE(YEAR(L136)+M136,MONTH(L136),DAY(L136)-1)),"")</f>
        <v/>
      </c>
      <c r="O136" s="51"/>
      <c r="P136" s="52" t="str">
        <f t="shared" ref="P136:P199" si="29">IF(O136="","",VALUE(MID(O136,7,4)&amp;"/"&amp;MID(O136,11,2)&amp;"/"&amp;MID(O136,13,2)))</f>
        <v/>
      </c>
      <c r="Q136" s="44" t="str">
        <f t="shared" ref="Q136:Q199" ca="1" si="30">IF(O136="","",YEAR(TODAY())-MID(O136,7,4))</f>
        <v/>
      </c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spans="1:28" ht="20.100000000000001" customHeight="1">
      <c r="A137" s="41" t="str">
        <f t="shared" ca="1" si="23"/>
        <v/>
      </c>
      <c r="B137" s="33" t="str">
        <f ca="1">IFERROR(IF(AND(N137-TODAY()&gt;0,N137-TODAY()&lt;5),"續簽"&amp;ROW(N137),""),"")</f>
        <v/>
      </c>
      <c r="C137" s="38" t="str">
        <f t="shared" si="24"/>
        <v/>
      </c>
      <c r="E137" s="38" t="str">
        <f t="shared" si="25"/>
        <v/>
      </c>
      <c r="I137" s="49" t="str">
        <f t="shared" ca="1" si="26"/>
        <v/>
      </c>
      <c r="J137" s="49" t="str">
        <f t="shared" ca="1" si="27"/>
        <v/>
      </c>
      <c r="K137" s="49"/>
      <c r="L137" s="49"/>
      <c r="M137" s="49"/>
      <c r="N137" s="43" t="str">
        <f t="shared" si="28"/>
        <v/>
      </c>
      <c r="P137" s="40" t="str">
        <f t="shared" si="29"/>
        <v/>
      </c>
      <c r="Q137" s="38" t="str">
        <f t="shared" ca="1" si="30"/>
        <v/>
      </c>
    </row>
    <row r="138" spans="1:28" ht="20.100000000000001" customHeight="1">
      <c r="A138" s="41" t="str">
        <f t="shared" ca="1" si="23"/>
        <v/>
      </c>
      <c r="B138" s="33" t="str">
        <f ca="1">IFERROR(IF(AND(N138-TODAY()&gt;0,N138-TODAY()&lt;5),"續簽"&amp;ROW(N138),""),"")</f>
        <v/>
      </c>
      <c r="C138" s="44" t="str">
        <f t="shared" si="24"/>
        <v/>
      </c>
      <c r="D138" s="44"/>
      <c r="E138" s="44" t="str">
        <f t="shared" si="25"/>
        <v/>
      </c>
      <c r="F138" s="44"/>
      <c r="G138" s="44"/>
      <c r="H138" s="44"/>
      <c r="I138" s="44" t="str">
        <f t="shared" ca="1" si="26"/>
        <v/>
      </c>
      <c r="J138" s="44" t="str">
        <f t="shared" ca="1" si="27"/>
        <v/>
      </c>
      <c r="K138" s="44"/>
      <c r="L138" s="44"/>
      <c r="M138" s="44"/>
      <c r="N138" s="45" t="str">
        <f t="shared" si="28"/>
        <v/>
      </c>
      <c r="O138" s="51"/>
      <c r="P138" s="52" t="str">
        <f t="shared" si="29"/>
        <v/>
      </c>
      <c r="Q138" s="44" t="str">
        <f t="shared" ca="1" si="30"/>
        <v/>
      </c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 spans="1:28" ht="20.100000000000001" customHeight="1">
      <c r="A139" s="41" t="str">
        <f t="shared" ca="1" si="23"/>
        <v/>
      </c>
      <c r="B139" s="33" t="str">
        <f ca="1">IFERROR(IF(AND(N139-TODAY()&gt;0,N139-TODAY()&lt;5),"續簽"&amp;ROW(N139),""),"")</f>
        <v/>
      </c>
      <c r="C139" s="38" t="str">
        <f t="shared" si="24"/>
        <v/>
      </c>
      <c r="E139" s="38" t="str">
        <f t="shared" si="25"/>
        <v/>
      </c>
      <c r="I139" s="49" t="str">
        <f t="shared" ca="1" si="26"/>
        <v/>
      </c>
      <c r="J139" s="49" t="str">
        <f t="shared" ca="1" si="27"/>
        <v/>
      </c>
      <c r="K139" s="49"/>
      <c r="L139" s="49"/>
      <c r="M139" s="49"/>
      <c r="N139" s="43" t="str">
        <f t="shared" si="28"/>
        <v/>
      </c>
      <c r="P139" s="40" t="str">
        <f t="shared" si="29"/>
        <v/>
      </c>
      <c r="Q139" s="38" t="str">
        <f t="shared" ca="1" si="30"/>
        <v/>
      </c>
    </row>
    <row r="140" spans="1:28" ht="20.100000000000001" customHeight="1">
      <c r="A140" s="41" t="str">
        <f t="shared" ca="1" si="23"/>
        <v/>
      </c>
      <c r="B140" s="33" t="str">
        <f ca="1">IFERROR(IF(AND(N140-TODAY()&gt;0,N140-TODAY()&lt;5),"續簽"&amp;ROW(N140),""),"")</f>
        <v/>
      </c>
      <c r="C140" s="44" t="str">
        <f t="shared" si="24"/>
        <v/>
      </c>
      <c r="D140" s="44"/>
      <c r="E140" s="44" t="str">
        <f t="shared" si="25"/>
        <v/>
      </c>
      <c r="F140" s="44"/>
      <c r="G140" s="44"/>
      <c r="H140" s="44"/>
      <c r="I140" s="44" t="str">
        <f t="shared" ca="1" si="26"/>
        <v/>
      </c>
      <c r="J140" s="44" t="str">
        <f t="shared" ca="1" si="27"/>
        <v/>
      </c>
      <c r="K140" s="44"/>
      <c r="L140" s="44"/>
      <c r="M140" s="44"/>
      <c r="N140" s="45" t="str">
        <f t="shared" si="28"/>
        <v/>
      </c>
      <c r="O140" s="51"/>
      <c r="P140" s="52" t="str">
        <f t="shared" si="29"/>
        <v/>
      </c>
      <c r="Q140" s="44" t="str">
        <f t="shared" ca="1" si="30"/>
        <v/>
      </c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 spans="1:28" ht="20.100000000000001" customHeight="1">
      <c r="A141" s="41" t="str">
        <f t="shared" ref="A141:A204" ca="1" si="31">IFERROR(IF(MONTH(P141)=MONTH(TODAY()),"生日"&amp;ROW(P141),""),"")</f>
        <v/>
      </c>
      <c r="B141" s="33" t="str">
        <f ca="1">IFERROR(IF(AND(N141-TODAY()&gt;0,N141-TODAY()&lt;5),"續簽"&amp;ROW(N141),""),"")</f>
        <v/>
      </c>
      <c r="C141" s="38" t="str">
        <f t="shared" si="24"/>
        <v/>
      </c>
      <c r="E141" s="38" t="str">
        <f t="shared" si="25"/>
        <v/>
      </c>
      <c r="I141" s="49" t="str">
        <f t="shared" ca="1" si="26"/>
        <v/>
      </c>
      <c r="J141" s="49" t="str">
        <f t="shared" ca="1" si="27"/>
        <v/>
      </c>
      <c r="K141" s="49"/>
      <c r="L141" s="49"/>
      <c r="M141" s="49"/>
      <c r="N141" s="43" t="str">
        <f t="shared" si="28"/>
        <v/>
      </c>
      <c r="P141" s="40" t="str">
        <f t="shared" si="29"/>
        <v/>
      </c>
      <c r="Q141" s="38" t="str">
        <f t="shared" ca="1" si="30"/>
        <v/>
      </c>
    </row>
    <row r="142" spans="1:28" ht="20.100000000000001" customHeight="1">
      <c r="A142" s="41" t="str">
        <f t="shared" ca="1" si="31"/>
        <v/>
      </c>
      <c r="B142" s="33" t="str">
        <f ca="1">IFERROR(IF(AND(N142-TODAY()&gt;0,N142-TODAY()&lt;5),"續簽"&amp;ROW(N142),""),"")</f>
        <v/>
      </c>
      <c r="C142" s="44" t="str">
        <f t="shared" si="24"/>
        <v/>
      </c>
      <c r="D142" s="44"/>
      <c r="E142" s="44" t="str">
        <f t="shared" si="25"/>
        <v/>
      </c>
      <c r="F142" s="44"/>
      <c r="G142" s="44"/>
      <c r="H142" s="44"/>
      <c r="I142" s="44" t="str">
        <f t="shared" ca="1" si="26"/>
        <v/>
      </c>
      <c r="J142" s="44" t="str">
        <f t="shared" ca="1" si="27"/>
        <v/>
      </c>
      <c r="K142" s="44"/>
      <c r="L142" s="44"/>
      <c r="M142" s="44"/>
      <c r="N142" s="45" t="str">
        <f t="shared" si="28"/>
        <v/>
      </c>
      <c r="O142" s="51"/>
      <c r="P142" s="52" t="str">
        <f t="shared" si="29"/>
        <v/>
      </c>
      <c r="Q142" s="44" t="str">
        <f t="shared" ca="1" si="30"/>
        <v/>
      </c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 spans="1:28" ht="20.100000000000001" customHeight="1">
      <c r="A143" s="41" t="str">
        <f t="shared" ca="1" si="31"/>
        <v/>
      </c>
      <c r="B143" s="33" t="str">
        <f ca="1">IFERROR(IF(AND(N143-TODAY()&gt;0,N143-TODAY()&lt;5),"續簽"&amp;ROW(N143),""),"")</f>
        <v/>
      </c>
      <c r="C143" s="38" t="str">
        <f t="shared" si="24"/>
        <v/>
      </c>
      <c r="E143" s="38" t="str">
        <f t="shared" si="25"/>
        <v/>
      </c>
      <c r="I143" s="49" t="str">
        <f t="shared" ca="1" si="26"/>
        <v/>
      </c>
      <c r="J143" s="49" t="str">
        <f t="shared" ca="1" si="27"/>
        <v/>
      </c>
      <c r="K143" s="49"/>
      <c r="L143" s="49"/>
      <c r="M143" s="49"/>
      <c r="N143" s="43" t="str">
        <f t="shared" si="28"/>
        <v/>
      </c>
      <c r="P143" s="40" t="str">
        <f t="shared" si="29"/>
        <v/>
      </c>
      <c r="Q143" s="38" t="str">
        <f t="shared" ca="1" si="30"/>
        <v/>
      </c>
    </row>
    <row r="144" spans="1:28" ht="20.100000000000001" customHeight="1">
      <c r="A144" s="41" t="str">
        <f t="shared" ca="1" si="31"/>
        <v/>
      </c>
      <c r="B144" s="33" t="str">
        <f ca="1">IFERROR(IF(AND(N144-TODAY()&gt;0,N144-TODAY()&lt;5),"續簽"&amp;ROW(N144),""),"")</f>
        <v/>
      </c>
      <c r="C144" s="44" t="str">
        <f t="shared" si="24"/>
        <v/>
      </c>
      <c r="D144" s="44"/>
      <c r="E144" s="44" t="str">
        <f t="shared" si="25"/>
        <v/>
      </c>
      <c r="F144" s="44"/>
      <c r="G144" s="44"/>
      <c r="H144" s="44"/>
      <c r="I144" s="44" t="str">
        <f t="shared" ca="1" si="26"/>
        <v/>
      </c>
      <c r="J144" s="44" t="str">
        <f t="shared" ca="1" si="27"/>
        <v/>
      </c>
      <c r="K144" s="44"/>
      <c r="L144" s="44"/>
      <c r="M144" s="44"/>
      <c r="N144" s="45" t="str">
        <f t="shared" si="28"/>
        <v/>
      </c>
      <c r="O144" s="51"/>
      <c r="P144" s="52" t="str">
        <f t="shared" si="29"/>
        <v/>
      </c>
      <c r="Q144" s="44" t="str">
        <f t="shared" ca="1" si="30"/>
        <v/>
      </c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 spans="1:28" ht="20.100000000000001" customHeight="1">
      <c r="A145" s="41" t="str">
        <f t="shared" ca="1" si="31"/>
        <v/>
      </c>
      <c r="B145" s="33" t="str">
        <f ca="1">IFERROR(IF(AND(N145-TODAY()&gt;0,N145-TODAY()&lt;5),"續簽"&amp;ROW(N145),""),"")</f>
        <v/>
      </c>
      <c r="C145" s="38" t="str">
        <f t="shared" si="24"/>
        <v/>
      </c>
      <c r="E145" s="38" t="str">
        <f t="shared" si="25"/>
        <v/>
      </c>
      <c r="I145" s="49" t="str">
        <f t="shared" ca="1" si="26"/>
        <v/>
      </c>
      <c r="J145" s="49" t="str">
        <f t="shared" ca="1" si="27"/>
        <v/>
      </c>
      <c r="K145" s="49"/>
      <c r="L145" s="49"/>
      <c r="M145" s="49"/>
      <c r="N145" s="43" t="str">
        <f t="shared" si="28"/>
        <v/>
      </c>
      <c r="P145" s="40" t="str">
        <f t="shared" si="29"/>
        <v/>
      </c>
      <c r="Q145" s="38" t="str">
        <f t="shared" ca="1" si="30"/>
        <v/>
      </c>
    </row>
    <row r="146" spans="1:28" ht="20.100000000000001" customHeight="1">
      <c r="A146" s="41" t="str">
        <f t="shared" ca="1" si="31"/>
        <v/>
      </c>
      <c r="B146" s="33" t="str">
        <f ca="1">IFERROR(IF(AND(N146-TODAY()&gt;0,N146-TODAY()&lt;5),"續簽"&amp;ROW(N146),""),"")</f>
        <v/>
      </c>
      <c r="C146" s="44" t="str">
        <f t="shared" si="24"/>
        <v/>
      </c>
      <c r="D146" s="44"/>
      <c r="E146" s="44" t="str">
        <f t="shared" si="25"/>
        <v/>
      </c>
      <c r="F146" s="44"/>
      <c r="G146" s="44"/>
      <c r="H146" s="44"/>
      <c r="I146" s="44" t="str">
        <f t="shared" ca="1" si="26"/>
        <v/>
      </c>
      <c r="J146" s="44" t="str">
        <f t="shared" ca="1" si="27"/>
        <v/>
      </c>
      <c r="K146" s="44"/>
      <c r="L146" s="44"/>
      <c r="M146" s="44"/>
      <c r="N146" s="45" t="str">
        <f t="shared" si="28"/>
        <v/>
      </c>
      <c r="O146" s="51"/>
      <c r="P146" s="52" t="str">
        <f t="shared" si="29"/>
        <v/>
      </c>
      <c r="Q146" s="44" t="str">
        <f t="shared" ca="1" si="30"/>
        <v/>
      </c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 spans="1:28" ht="20.100000000000001" customHeight="1">
      <c r="A147" s="41" t="str">
        <f t="shared" ca="1" si="31"/>
        <v/>
      </c>
      <c r="B147" s="33" t="str">
        <f ca="1">IFERROR(IF(AND(N147-TODAY()&gt;0,N147-TODAY()&lt;5),"續簽"&amp;ROW(N147),""),"")</f>
        <v/>
      </c>
      <c r="C147" s="38" t="str">
        <f t="shared" si="24"/>
        <v/>
      </c>
      <c r="E147" s="38" t="str">
        <f t="shared" si="25"/>
        <v/>
      </c>
      <c r="I147" s="49" t="str">
        <f t="shared" ca="1" si="26"/>
        <v/>
      </c>
      <c r="J147" s="49" t="str">
        <f t="shared" ca="1" si="27"/>
        <v/>
      </c>
      <c r="K147" s="49"/>
      <c r="L147" s="49"/>
      <c r="M147" s="49"/>
      <c r="N147" s="43" t="str">
        <f t="shared" si="28"/>
        <v/>
      </c>
      <c r="P147" s="40" t="str">
        <f t="shared" si="29"/>
        <v/>
      </c>
      <c r="Q147" s="38" t="str">
        <f t="shared" ca="1" si="30"/>
        <v/>
      </c>
    </row>
    <row r="148" spans="1:28" ht="20.100000000000001" customHeight="1">
      <c r="A148" s="41" t="str">
        <f t="shared" ca="1" si="31"/>
        <v/>
      </c>
      <c r="B148" s="33" t="str">
        <f ca="1">IFERROR(IF(AND(N148-TODAY()&gt;0,N148-TODAY()&lt;5),"續簽"&amp;ROW(N148),""),"")</f>
        <v/>
      </c>
      <c r="C148" s="44" t="str">
        <f t="shared" si="24"/>
        <v/>
      </c>
      <c r="D148" s="44"/>
      <c r="E148" s="44" t="str">
        <f t="shared" si="25"/>
        <v/>
      </c>
      <c r="F148" s="44"/>
      <c r="G148" s="44"/>
      <c r="H148" s="44"/>
      <c r="I148" s="44" t="str">
        <f t="shared" ca="1" si="26"/>
        <v/>
      </c>
      <c r="J148" s="44" t="str">
        <f t="shared" ca="1" si="27"/>
        <v/>
      </c>
      <c r="K148" s="44"/>
      <c r="L148" s="44"/>
      <c r="M148" s="44"/>
      <c r="N148" s="45" t="str">
        <f t="shared" si="28"/>
        <v/>
      </c>
      <c r="O148" s="51"/>
      <c r="P148" s="52" t="str">
        <f t="shared" si="29"/>
        <v/>
      </c>
      <c r="Q148" s="44" t="str">
        <f t="shared" ca="1" si="30"/>
        <v/>
      </c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 spans="1:28" ht="20.100000000000001" customHeight="1">
      <c r="A149" s="41" t="str">
        <f t="shared" ca="1" si="31"/>
        <v/>
      </c>
      <c r="B149" s="33" t="str">
        <f ca="1">IFERROR(IF(AND(N149-TODAY()&gt;0,N149-TODAY()&lt;5),"續簽"&amp;ROW(N149),""),"")</f>
        <v/>
      </c>
      <c r="C149" s="38" t="str">
        <f t="shared" si="24"/>
        <v/>
      </c>
      <c r="E149" s="38" t="str">
        <f t="shared" si="25"/>
        <v/>
      </c>
      <c r="I149" s="49" t="str">
        <f t="shared" ca="1" si="26"/>
        <v/>
      </c>
      <c r="J149" s="49" t="str">
        <f t="shared" ca="1" si="27"/>
        <v/>
      </c>
      <c r="K149" s="49"/>
      <c r="L149" s="49"/>
      <c r="M149" s="49"/>
      <c r="N149" s="43" t="str">
        <f t="shared" si="28"/>
        <v/>
      </c>
      <c r="P149" s="40" t="str">
        <f t="shared" si="29"/>
        <v/>
      </c>
      <c r="Q149" s="38" t="str">
        <f t="shared" ca="1" si="30"/>
        <v/>
      </c>
    </row>
    <row r="150" spans="1:28" ht="20.100000000000001" customHeight="1">
      <c r="A150" s="41" t="str">
        <f t="shared" ca="1" si="31"/>
        <v/>
      </c>
      <c r="B150" s="33" t="str">
        <f ca="1">IFERROR(IF(AND(N150-TODAY()&gt;0,N150-TODAY()&lt;5),"續簽"&amp;ROW(N150),""),"")</f>
        <v/>
      </c>
      <c r="C150" s="44" t="str">
        <f t="shared" si="24"/>
        <v/>
      </c>
      <c r="D150" s="44"/>
      <c r="E150" s="44" t="str">
        <f t="shared" si="25"/>
        <v/>
      </c>
      <c r="F150" s="44"/>
      <c r="G150" s="44"/>
      <c r="H150" s="44"/>
      <c r="I150" s="44" t="str">
        <f t="shared" ca="1" si="26"/>
        <v/>
      </c>
      <c r="J150" s="44" t="str">
        <f t="shared" ca="1" si="27"/>
        <v/>
      </c>
      <c r="K150" s="44"/>
      <c r="L150" s="44"/>
      <c r="M150" s="44"/>
      <c r="N150" s="45" t="str">
        <f t="shared" si="28"/>
        <v/>
      </c>
      <c r="O150" s="51"/>
      <c r="P150" s="52" t="str">
        <f t="shared" si="29"/>
        <v/>
      </c>
      <c r="Q150" s="44" t="str">
        <f t="shared" ca="1" si="30"/>
        <v/>
      </c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 spans="1:28" ht="20.100000000000001" customHeight="1">
      <c r="A151" s="41" t="str">
        <f t="shared" ca="1" si="31"/>
        <v/>
      </c>
      <c r="B151" s="33" t="str">
        <f ca="1">IFERROR(IF(AND(N151-TODAY()&gt;0,N151-TODAY()&lt;5),"續簽"&amp;ROW(N151),""),"")</f>
        <v/>
      </c>
      <c r="C151" s="38" t="str">
        <f t="shared" si="24"/>
        <v/>
      </c>
      <c r="E151" s="38" t="str">
        <f t="shared" si="25"/>
        <v/>
      </c>
      <c r="I151" s="49" t="str">
        <f t="shared" ca="1" si="26"/>
        <v/>
      </c>
      <c r="J151" s="49" t="str">
        <f t="shared" ca="1" si="27"/>
        <v/>
      </c>
      <c r="K151" s="49"/>
      <c r="L151" s="49"/>
      <c r="M151" s="49"/>
      <c r="N151" s="43" t="str">
        <f t="shared" si="28"/>
        <v/>
      </c>
      <c r="P151" s="40" t="str">
        <f t="shared" si="29"/>
        <v/>
      </c>
      <c r="Q151" s="38" t="str">
        <f t="shared" ca="1" si="30"/>
        <v/>
      </c>
    </row>
    <row r="152" spans="1:28" ht="20.100000000000001" customHeight="1">
      <c r="A152" s="41" t="str">
        <f t="shared" ca="1" si="31"/>
        <v/>
      </c>
      <c r="B152" s="33" t="str">
        <f ca="1">IFERROR(IF(AND(N152-TODAY()&gt;0,N152-TODAY()&lt;5),"續簽"&amp;ROW(N152),""),"")</f>
        <v/>
      </c>
      <c r="C152" s="44" t="str">
        <f t="shared" si="24"/>
        <v/>
      </c>
      <c r="D152" s="44"/>
      <c r="E152" s="44" t="str">
        <f t="shared" si="25"/>
        <v/>
      </c>
      <c r="F152" s="44"/>
      <c r="G152" s="44"/>
      <c r="H152" s="44"/>
      <c r="I152" s="44" t="str">
        <f t="shared" ca="1" si="26"/>
        <v/>
      </c>
      <c r="J152" s="44" t="str">
        <f t="shared" ca="1" si="27"/>
        <v/>
      </c>
      <c r="K152" s="44"/>
      <c r="L152" s="44"/>
      <c r="M152" s="44"/>
      <c r="N152" s="45" t="str">
        <f t="shared" si="28"/>
        <v/>
      </c>
      <c r="O152" s="51"/>
      <c r="P152" s="52" t="str">
        <f t="shared" si="29"/>
        <v/>
      </c>
      <c r="Q152" s="44" t="str">
        <f t="shared" ca="1" si="30"/>
        <v/>
      </c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 spans="1:28" ht="20.100000000000001" customHeight="1">
      <c r="A153" s="41" t="str">
        <f t="shared" ca="1" si="31"/>
        <v/>
      </c>
      <c r="B153" s="33" t="str">
        <f ca="1">IFERROR(IF(AND(N153-TODAY()&gt;0,N153-TODAY()&lt;5),"續簽"&amp;ROW(N153),""),"")</f>
        <v/>
      </c>
      <c r="C153" s="38" t="str">
        <f t="shared" si="24"/>
        <v/>
      </c>
      <c r="E153" s="38" t="str">
        <f t="shared" si="25"/>
        <v/>
      </c>
      <c r="I153" s="49" t="str">
        <f t="shared" ca="1" si="26"/>
        <v/>
      </c>
      <c r="J153" s="49" t="str">
        <f t="shared" ca="1" si="27"/>
        <v/>
      </c>
      <c r="K153" s="49"/>
      <c r="L153" s="49"/>
      <c r="M153" s="49"/>
      <c r="N153" s="43" t="str">
        <f t="shared" si="28"/>
        <v/>
      </c>
      <c r="P153" s="40" t="str">
        <f t="shared" si="29"/>
        <v/>
      </c>
      <c r="Q153" s="38" t="str">
        <f t="shared" ca="1" si="30"/>
        <v/>
      </c>
    </row>
    <row r="154" spans="1:28" ht="20.100000000000001" customHeight="1">
      <c r="A154" s="41" t="str">
        <f t="shared" ca="1" si="31"/>
        <v/>
      </c>
      <c r="B154" s="33" t="str">
        <f ca="1">IFERROR(IF(AND(N154-TODAY()&gt;0,N154-TODAY()&lt;5),"續簽"&amp;ROW(N154),""),"")</f>
        <v/>
      </c>
      <c r="C154" s="44" t="str">
        <f t="shared" si="24"/>
        <v/>
      </c>
      <c r="D154" s="44"/>
      <c r="E154" s="44" t="str">
        <f t="shared" si="25"/>
        <v/>
      </c>
      <c r="F154" s="44"/>
      <c r="G154" s="44"/>
      <c r="H154" s="44"/>
      <c r="I154" s="44" t="str">
        <f t="shared" ca="1" si="26"/>
        <v/>
      </c>
      <c r="J154" s="44" t="str">
        <f t="shared" ca="1" si="27"/>
        <v/>
      </c>
      <c r="K154" s="44"/>
      <c r="L154" s="44"/>
      <c r="M154" s="44"/>
      <c r="N154" s="45" t="str">
        <f t="shared" si="28"/>
        <v/>
      </c>
      <c r="O154" s="51"/>
      <c r="P154" s="52" t="str">
        <f t="shared" si="29"/>
        <v/>
      </c>
      <c r="Q154" s="44" t="str">
        <f t="shared" ca="1" si="30"/>
        <v/>
      </c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spans="1:28" ht="20.100000000000001" customHeight="1">
      <c r="A155" s="41" t="str">
        <f t="shared" ca="1" si="31"/>
        <v/>
      </c>
      <c r="B155" s="33" t="str">
        <f ca="1">IFERROR(IF(AND(N155-TODAY()&gt;0,N155-TODAY()&lt;5),"續簽"&amp;ROW(N155),""),"")</f>
        <v/>
      </c>
      <c r="C155" s="38" t="str">
        <f t="shared" si="24"/>
        <v/>
      </c>
      <c r="E155" s="38" t="str">
        <f t="shared" si="25"/>
        <v/>
      </c>
      <c r="I155" s="49" t="str">
        <f t="shared" ca="1" si="26"/>
        <v/>
      </c>
      <c r="J155" s="49" t="str">
        <f t="shared" ca="1" si="27"/>
        <v/>
      </c>
      <c r="K155" s="49"/>
      <c r="L155" s="49"/>
      <c r="M155" s="49"/>
      <c r="N155" s="43" t="str">
        <f t="shared" si="28"/>
        <v/>
      </c>
      <c r="P155" s="40" t="str">
        <f t="shared" si="29"/>
        <v/>
      </c>
      <c r="Q155" s="38" t="str">
        <f t="shared" ca="1" si="30"/>
        <v/>
      </c>
    </row>
    <row r="156" spans="1:28" ht="20.100000000000001" customHeight="1">
      <c r="A156" s="41" t="str">
        <f t="shared" ca="1" si="31"/>
        <v/>
      </c>
      <c r="B156" s="33" t="str">
        <f ca="1">IFERROR(IF(AND(N156-TODAY()&gt;0,N156-TODAY()&lt;5),"續簽"&amp;ROW(N156),""),"")</f>
        <v/>
      </c>
      <c r="C156" s="44" t="str">
        <f t="shared" si="24"/>
        <v/>
      </c>
      <c r="D156" s="44"/>
      <c r="E156" s="44" t="str">
        <f t="shared" si="25"/>
        <v/>
      </c>
      <c r="F156" s="44"/>
      <c r="G156" s="44"/>
      <c r="H156" s="44"/>
      <c r="I156" s="44" t="str">
        <f t="shared" ca="1" si="26"/>
        <v/>
      </c>
      <c r="J156" s="44" t="str">
        <f t="shared" ca="1" si="27"/>
        <v/>
      </c>
      <c r="K156" s="44"/>
      <c r="L156" s="44"/>
      <c r="M156" s="44"/>
      <c r="N156" s="45" t="str">
        <f t="shared" si="28"/>
        <v/>
      </c>
      <c r="O156" s="51"/>
      <c r="P156" s="52" t="str">
        <f t="shared" si="29"/>
        <v/>
      </c>
      <c r="Q156" s="44" t="str">
        <f t="shared" ca="1" si="30"/>
        <v/>
      </c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 spans="1:28" ht="20.100000000000001" customHeight="1">
      <c r="A157" s="41" t="str">
        <f t="shared" ca="1" si="31"/>
        <v/>
      </c>
      <c r="B157" s="33" t="str">
        <f ca="1">IFERROR(IF(AND(N157-TODAY()&gt;0,N157-TODAY()&lt;5),"續簽"&amp;ROW(N157),""),"")</f>
        <v/>
      </c>
      <c r="C157" s="38" t="str">
        <f t="shared" si="24"/>
        <v/>
      </c>
      <c r="E157" s="38" t="str">
        <f t="shared" si="25"/>
        <v/>
      </c>
      <c r="I157" s="49" t="str">
        <f t="shared" ca="1" si="26"/>
        <v/>
      </c>
      <c r="J157" s="49" t="str">
        <f t="shared" ca="1" si="27"/>
        <v/>
      </c>
      <c r="K157" s="49"/>
      <c r="L157" s="49"/>
      <c r="M157" s="49"/>
      <c r="N157" s="43" t="str">
        <f t="shared" si="28"/>
        <v/>
      </c>
      <c r="P157" s="40" t="str">
        <f t="shared" si="29"/>
        <v/>
      </c>
      <c r="Q157" s="38" t="str">
        <f t="shared" ca="1" si="30"/>
        <v/>
      </c>
    </row>
    <row r="158" spans="1:28" ht="20.100000000000001" customHeight="1">
      <c r="A158" s="41" t="str">
        <f t="shared" ca="1" si="31"/>
        <v/>
      </c>
      <c r="B158" s="33" t="str">
        <f ca="1">IFERROR(IF(AND(N158-TODAY()&gt;0,N158-TODAY()&lt;5),"續簽"&amp;ROW(N158),""),"")</f>
        <v/>
      </c>
      <c r="C158" s="44" t="str">
        <f t="shared" si="24"/>
        <v/>
      </c>
      <c r="D158" s="44"/>
      <c r="E158" s="44" t="str">
        <f t="shared" si="25"/>
        <v/>
      </c>
      <c r="F158" s="44"/>
      <c r="G158" s="44"/>
      <c r="H158" s="44"/>
      <c r="I158" s="44" t="str">
        <f t="shared" ca="1" si="26"/>
        <v/>
      </c>
      <c r="J158" s="44" t="str">
        <f t="shared" ca="1" si="27"/>
        <v/>
      </c>
      <c r="K158" s="44"/>
      <c r="L158" s="44"/>
      <c r="M158" s="44"/>
      <c r="N158" s="45" t="str">
        <f t="shared" si="28"/>
        <v/>
      </c>
      <c r="O158" s="51"/>
      <c r="P158" s="52" t="str">
        <f t="shared" si="29"/>
        <v/>
      </c>
      <c r="Q158" s="44" t="str">
        <f t="shared" ca="1" si="30"/>
        <v/>
      </c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 spans="1:28" ht="20.100000000000001" customHeight="1">
      <c r="A159" s="41" t="str">
        <f t="shared" ca="1" si="31"/>
        <v/>
      </c>
      <c r="B159" s="33" t="str">
        <f ca="1">IFERROR(IF(AND(N159-TODAY()&gt;0,N159-TODAY()&lt;5),"續簽"&amp;ROW(N159),""),"")</f>
        <v/>
      </c>
      <c r="C159" s="38" t="str">
        <f t="shared" si="24"/>
        <v/>
      </c>
      <c r="E159" s="38" t="str">
        <f t="shared" si="25"/>
        <v/>
      </c>
      <c r="I159" s="49" t="str">
        <f t="shared" ca="1" si="26"/>
        <v/>
      </c>
      <c r="J159" s="49" t="str">
        <f t="shared" ca="1" si="27"/>
        <v/>
      </c>
      <c r="K159" s="49"/>
      <c r="L159" s="49"/>
      <c r="M159" s="49"/>
      <c r="N159" s="43" t="str">
        <f t="shared" si="28"/>
        <v/>
      </c>
      <c r="P159" s="40" t="str">
        <f t="shared" si="29"/>
        <v/>
      </c>
      <c r="Q159" s="38" t="str">
        <f t="shared" ca="1" si="30"/>
        <v/>
      </c>
    </row>
    <row r="160" spans="1:28" ht="20.100000000000001" customHeight="1">
      <c r="A160" s="41" t="str">
        <f t="shared" ca="1" si="31"/>
        <v/>
      </c>
      <c r="B160" s="33" t="str">
        <f ca="1">IFERROR(IF(AND(N160-TODAY()&gt;0,N160-TODAY()&lt;5),"續簽"&amp;ROW(N160),""),"")</f>
        <v/>
      </c>
      <c r="C160" s="44" t="str">
        <f t="shared" si="24"/>
        <v/>
      </c>
      <c r="D160" s="44"/>
      <c r="E160" s="44" t="str">
        <f t="shared" si="25"/>
        <v/>
      </c>
      <c r="F160" s="44"/>
      <c r="G160" s="44"/>
      <c r="H160" s="44"/>
      <c r="I160" s="44" t="str">
        <f t="shared" ca="1" si="26"/>
        <v/>
      </c>
      <c r="J160" s="44" t="str">
        <f t="shared" ca="1" si="27"/>
        <v/>
      </c>
      <c r="K160" s="44"/>
      <c r="L160" s="44"/>
      <c r="M160" s="44"/>
      <c r="N160" s="45" t="str">
        <f t="shared" si="28"/>
        <v/>
      </c>
      <c r="O160" s="51"/>
      <c r="P160" s="52" t="str">
        <f t="shared" si="29"/>
        <v/>
      </c>
      <c r="Q160" s="44" t="str">
        <f t="shared" ca="1" si="30"/>
        <v/>
      </c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 spans="1:28" ht="20.100000000000001" customHeight="1">
      <c r="A161" s="41" t="str">
        <f t="shared" ca="1" si="31"/>
        <v/>
      </c>
      <c r="B161" s="33" t="str">
        <f ca="1">IFERROR(IF(AND(N161-TODAY()&gt;0,N161-TODAY()&lt;5),"續簽"&amp;ROW(N161),""),"")</f>
        <v/>
      </c>
      <c r="C161" s="38" t="str">
        <f t="shared" si="24"/>
        <v/>
      </c>
      <c r="E161" s="38" t="str">
        <f t="shared" si="25"/>
        <v/>
      </c>
      <c r="I161" s="49" t="str">
        <f t="shared" ca="1" si="26"/>
        <v/>
      </c>
      <c r="J161" s="49" t="str">
        <f t="shared" ca="1" si="27"/>
        <v/>
      </c>
      <c r="K161" s="49"/>
      <c r="L161" s="49"/>
      <c r="M161" s="49"/>
      <c r="N161" s="43" t="str">
        <f t="shared" si="28"/>
        <v/>
      </c>
      <c r="P161" s="40" t="str">
        <f t="shared" si="29"/>
        <v/>
      </c>
      <c r="Q161" s="38" t="str">
        <f t="shared" ca="1" si="30"/>
        <v/>
      </c>
    </row>
    <row r="162" spans="1:28" ht="20.100000000000001" customHeight="1">
      <c r="A162" s="41" t="str">
        <f t="shared" ca="1" si="31"/>
        <v/>
      </c>
      <c r="B162" s="33" t="str">
        <f ca="1">IFERROR(IF(AND(N162-TODAY()&gt;0,N162-TODAY()&lt;5),"續簽"&amp;ROW(N162),""),"")</f>
        <v/>
      </c>
      <c r="C162" s="44" t="str">
        <f t="shared" si="24"/>
        <v/>
      </c>
      <c r="D162" s="44"/>
      <c r="E162" s="44" t="str">
        <f t="shared" si="25"/>
        <v/>
      </c>
      <c r="F162" s="44"/>
      <c r="G162" s="44"/>
      <c r="H162" s="44"/>
      <c r="I162" s="44" t="str">
        <f t="shared" ca="1" si="26"/>
        <v/>
      </c>
      <c r="J162" s="44" t="str">
        <f t="shared" ca="1" si="27"/>
        <v/>
      </c>
      <c r="K162" s="44"/>
      <c r="L162" s="44"/>
      <c r="M162" s="44"/>
      <c r="N162" s="45" t="str">
        <f t="shared" si="28"/>
        <v/>
      </c>
      <c r="O162" s="51"/>
      <c r="P162" s="52" t="str">
        <f t="shared" si="29"/>
        <v/>
      </c>
      <c r="Q162" s="44" t="str">
        <f t="shared" ca="1" si="30"/>
        <v/>
      </c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 spans="1:28" ht="20.100000000000001" customHeight="1">
      <c r="A163" s="41" t="str">
        <f t="shared" ca="1" si="31"/>
        <v/>
      </c>
      <c r="B163" s="33" t="str">
        <f ca="1">IFERROR(IF(AND(N163-TODAY()&gt;0,N163-TODAY()&lt;5),"續簽"&amp;ROW(N163),""),"")</f>
        <v/>
      </c>
      <c r="C163" s="38" t="str">
        <f t="shared" si="24"/>
        <v/>
      </c>
      <c r="E163" s="38" t="str">
        <f t="shared" si="25"/>
        <v/>
      </c>
      <c r="I163" s="49" t="str">
        <f t="shared" ca="1" si="26"/>
        <v/>
      </c>
      <c r="J163" s="49" t="str">
        <f t="shared" ca="1" si="27"/>
        <v/>
      </c>
      <c r="K163" s="49"/>
      <c r="L163" s="49"/>
      <c r="M163" s="49"/>
      <c r="N163" s="43" t="str">
        <f t="shared" si="28"/>
        <v/>
      </c>
      <c r="P163" s="40" t="str">
        <f t="shared" si="29"/>
        <v/>
      </c>
      <c r="Q163" s="38" t="str">
        <f t="shared" ca="1" si="30"/>
        <v/>
      </c>
    </row>
    <row r="164" spans="1:28" ht="20.100000000000001" customHeight="1">
      <c r="A164" s="41" t="str">
        <f t="shared" ca="1" si="31"/>
        <v/>
      </c>
      <c r="B164" s="33" t="str">
        <f ca="1">IFERROR(IF(AND(N164-TODAY()&gt;0,N164-TODAY()&lt;5),"續簽"&amp;ROW(N164),""),"")</f>
        <v/>
      </c>
      <c r="C164" s="44" t="str">
        <f t="shared" si="24"/>
        <v/>
      </c>
      <c r="D164" s="44"/>
      <c r="E164" s="44" t="str">
        <f t="shared" si="25"/>
        <v/>
      </c>
      <c r="F164" s="44"/>
      <c r="G164" s="44"/>
      <c r="H164" s="44"/>
      <c r="I164" s="44" t="str">
        <f t="shared" ca="1" si="26"/>
        <v/>
      </c>
      <c r="J164" s="44" t="str">
        <f t="shared" ca="1" si="27"/>
        <v/>
      </c>
      <c r="K164" s="44"/>
      <c r="L164" s="44"/>
      <c r="M164" s="44"/>
      <c r="N164" s="45" t="str">
        <f t="shared" si="28"/>
        <v/>
      </c>
      <c r="O164" s="51"/>
      <c r="P164" s="52" t="str">
        <f t="shared" si="29"/>
        <v/>
      </c>
      <c r="Q164" s="44" t="str">
        <f t="shared" ca="1" si="30"/>
        <v/>
      </c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 spans="1:28" ht="20.100000000000001" customHeight="1">
      <c r="A165" s="41" t="str">
        <f t="shared" ca="1" si="31"/>
        <v/>
      </c>
      <c r="B165" s="33" t="str">
        <f ca="1">IFERROR(IF(AND(N165-TODAY()&gt;0,N165-TODAY()&lt;5),"續簽"&amp;ROW(N165),""),"")</f>
        <v/>
      </c>
      <c r="C165" s="38" t="str">
        <f t="shared" si="24"/>
        <v/>
      </c>
      <c r="E165" s="38" t="str">
        <f t="shared" si="25"/>
        <v/>
      </c>
      <c r="I165" s="49" t="str">
        <f t="shared" ca="1" si="26"/>
        <v/>
      </c>
      <c r="J165" s="49" t="str">
        <f t="shared" ca="1" si="27"/>
        <v/>
      </c>
      <c r="K165" s="49"/>
      <c r="L165" s="49"/>
      <c r="M165" s="49"/>
      <c r="N165" s="43" t="str">
        <f t="shared" si="28"/>
        <v/>
      </c>
      <c r="P165" s="40" t="str">
        <f t="shared" si="29"/>
        <v/>
      </c>
      <c r="Q165" s="38" t="str">
        <f t="shared" ca="1" si="30"/>
        <v/>
      </c>
    </row>
    <row r="166" spans="1:28" ht="20.100000000000001" customHeight="1">
      <c r="A166" s="41" t="str">
        <f t="shared" ca="1" si="31"/>
        <v/>
      </c>
      <c r="B166" s="33" t="str">
        <f ca="1">IFERROR(IF(AND(N166-TODAY()&gt;0,N166-TODAY()&lt;5),"續簽"&amp;ROW(N166),""),"")</f>
        <v/>
      </c>
      <c r="C166" s="44" t="str">
        <f t="shared" si="24"/>
        <v/>
      </c>
      <c r="D166" s="44"/>
      <c r="E166" s="44" t="str">
        <f t="shared" si="25"/>
        <v/>
      </c>
      <c r="F166" s="44"/>
      <c r="G166" s="44"/>
      <c r="H166" s="44"/>
      <c r="I166" s="44" t="str">
        <f t="shared" ca="1" si="26"/>
        <v/>
      </c>
      <c r="J166" s="44" t="str">
        <f t="shared" ca="1" si="27"/>
        <v/>
      </c>
      <c r="K166" s="44"/>
      <c r="L166" s="44"/>
      <c r="M166" s="44"/>
      <c r="N166" s="45" t="str">
        <f t="shared" si="28"/>
        <v/>
      </c>
      <c r="O166" s="51"/>
      <c r="P166" s="52" t="str">
        <f t="shared" si="29"/>
        <v/>
      </c>
      <c r="Q166" s="44" t="str">
        <f t="shared" ca="1" si="30"/>
        <v/>
      </c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 spans="1:28" ht="20.100000000000001" customHeight="1">
      <c r="A167" s="41" t="str">
        <f t="shared" ca="1" si="31"/>
        <v/>
      </c>
      <c r="B167" s="33" t="str">
        <f ca="1">IFERROR(IF(AND(N167-TODAY()&gt;0,N167-TODAY()&lt;5),"續簽"&amp;ROW(N167),""),"")</f>
        <v/>
      </c>
      <c r="C167" s="38" t="str">
        <f t="shared" si="24"/>
        <v/>
      </c>
      <c r="E167" s="38" t="str">
        <f t="shared" si="25"/>
        <v/>
      </c>
      <c r="I167" s="49" t="str">
        <f t="shared" ca="1" si="26"/>
        <v/>
      </c>
      <c r="J167" s="49" t="str">
        <f t="shared" ca="1" si="27"/>
        <v/>
      </c>
      <c r="K167" s="49"/>
      <c r="L167" s="49"/>
      <c r="M167" s="49"/>
      <c r="N167" s="43" t="str">
        <f t="shared" si="28"/>
        <v/>
      </c>
      <c r="P167" s="40" t="str">
        <f t="shared" si="29"/>
        <v/>
      </c>
      <c r="Q167" s="38" t="str">
        <f t="shared" ca="1" si="30"/>
        <v/>
      </c>
    </row>
    <row r="168" spans="1:28" ht="20.100000000000001" customHeight="1">
      <c r="A168" s="41" t="str">
        <f t="shared" ca="1" si="31"/>
        <v/>
      </c>
      <c r="B168" s="33" t="str">
        <f ca="1">IFERROR(IF(AND(N168-TODAY()&gt;0,N168-TODAY()&lt;5),"續簽"&amp;ROW(N168),""),"")</f>
        <v/>
      </c>
      <c r="C168" s="44" t="str">
        <f t="shared" si="24"/>
        <v/>
      </c>
      <c r="D168" s="44"/>
      <c r="E168" s="44" t="str">
        <f t="shared" si="25"/>
        <v/>
      </c>
      <c r="F168" s="44"/>
      <c r="G168" s="44"/>
      <c r="H168" s="44"/>
      <c r="I168" s="44" t="str">
        <f t="shared" ca="1" si="26"/>
        <v/>
      </c>
      <c r="J168" s="44" t="str">
        <f t="shared" ca="1" si="27"/>
        <v/>
      </c>
      <c r="K168" s="44"/>
      <c r="L168" s="44"/>
      <c r="M168" s="44"/>
      <c r="N168" s="45" t="str">
        <f t="shared" si="28"/>
        <v/>
      </c>
      <c r="O168" s="51"/>
      <c r="P168" s="52" t="str">
        <f t="shared" si="29"/>
        <v/>
      </c>
      <c r="Q168" s="44" t="str">
        <f t="shared" ca="1" si="30"/>
        <v/>
      </c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 spans="1:28" ht="20.100000000000001" customHeight="1">
      <c r="A169" s="41" t="str">
        <f t="shared" ca="1" si="31"/>
        <v/>
      </c>
      <c r="B169" s="33" t="str">
        <f ca="1">IFERROR(IF(AND(N169-TODAY()&gt;0,N169-TODAY()&lt;5),"續簽"&amp;ROW(N169),""),"")</f>
        <v/>
      </c>
      <c r="C169" s="38" t="str">
        <f t="shared" si="24"/>
        <v/>
      </c>
      <c r="E169" s="38" t="str">
        <f t="shared" si="25"/>
        <v/>
      </c>
      <c r="I169" s="49" t="str">
        <f t="shared" ca="1" si="26"/>
        <v/>
      </c>
      <c r="J169" s="49" t="str">
        <f t="shared" ca="1" si="27"/>
        <v/>
      </c>
      <c r="K169" s="49"/>
      <c r="L169" s="49"/>
      <c r="M169" s="49"/>
      <c r="N169" s="43" t="str">
        <f t="shared" si="28"/>
        <v/>
      </c>
      <c r="P169" s="40" t="str">
        <f t="shared" si="29"/>
        <v/>
      </c>
      <c r="Q169" s="38" t="str">
        <f t="shared" ca="1" si="30"/>
        <v/>
      </c>
    </row>
    <row r="170" spans="1:28" ht="20.100000000000001" customHeight="1">
      <c r="A170" s="41" t="str">
        <f t="shared" ca="1" si="31"/>
        <v/>
      </c>
      <c r="B170" s="33" t="str">
        <f ca="1">IFERROR(IF(AND(N170-TODAY()&gt;0,N170-TODAY()&lt;5),"續簽"&amp;ROW(N170),""),"")</f>
        <v/>
      </c>
      <c r="C170" s="44" t="str">
        <f t="shared" si="24"/>
        <v/>
      </c>
      <c r="D170" s="44"/>
      <c r="E170" s="44" t="str">
        <f t="shared" si="25"/>
        <v/>
      </c>
      <c r="F170" s="44"/>
      <c r="G170" s="44"/>
      <c r="H170" s="44"/>
      <c r="I170" s="44" t="str">
        <f t="shared" ca="1" si="26"/>
        <v/>
      </c>
      <c r="J170" s="44" t="str">
        <f t="shared" ca="1" si="27"/>
        <v/>
      </c>
      <c r="K170" s="44"/>
      <c r="L170" s="44"/>
      <c r="M170" s="44"/>
      <c r="N170" s="45" t="str">
        <f t="shared" si="28"/>
        <v/>
      </c>
      <c r="O170" s="51"/>
      <c r="P170" s="52" t="str">
        <f t="shared" si="29"/>
        <v/>
      </c>
      <c r="Q170" s="44" t="str">
        <f t="shared" ca="1" si="30"/>
        <v/>
      </c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 spans="1:28" ht="20.100000000000001" customHeight="1">
      <c r="A171" s="41" t="str">
        <f t="shared" ca="1" si="31"/>
        <v/>
      </c>
      <c r="B171" s="33" t="str">
        <f ca="1">IFERROR(IF(AND(N171-TODAY()&gt;0,N171-TODAY()&lt;5),"續簽"&amp;ROW(N171),""),"")</f>
        <v/>
      </c>
      <c r="C171" s="38" t="str">
        <f t="shared" si="24"/>
        <v/>
      </c>
      <c r="E171" s="38" t="str">
        <f t="shared" si="25"/>
        <v/>
      </c>
      <c r="I171" s="49" t="str">
        <f t="shared" ca="1" si="26"/>
        <v/>
      </c>
      <c r="J171" s="49" t="str">
        <f t="shared" ca="1" si="27"/>
        <v/>
      </c>
      <c r="K171" s="49"/>
      <c r="L171" s="49"/>
      <c r="M171" s="49"/>
      <c r="N171" s="43" t="str">
        <f t="shared" si="28"/>
        <v/>
      </c>
      <c r="P171" s="40" t="str">
        <f t="shared" si="29"/>
        <v/>
      </c>
      <c r="Q171" s="38" t="str">
        <f t="shared" ca="1" si="30"/>
        <v/>
      </c>
    </row>
    <row r="172" spans="1:28" ht="20.100000000000001" customHeight="1">
      <c r="A172" s="41" t="str">
        <f t="shared" ca="1" si="31"/>
        <v/>
      </c>
      <c r="B172" s="33" t="str">
        <f ca="1">IFERROR(IF(AND(N172-TODAY()&gt;0,N172-TODAY()&lt;5),"續簽"&amp;ROW(N172),""),"")</f>
        <v/>
      </c>
      <c r="C172" s="44" t="str">
        <f t="shared" si="24"/>
        <v/>
      </c>
      <c r="D172" s="44"/>
      <c r="E172" s="44" t="str">
        <f t="shared" si="25"/>
        <v/>
      </c>
      <c r="F172" s="44"/>
      <c r="G172" s="44"/>
      <c r="H172" s="44"/>
      <c r="I172" s="44" t="str">
        <f t="shared" ca="1" si="26"/>
        <v/>
      </c>
      <c r="J172" s="44" t="str">
        <f t="shared" ca="1" si="27"/>
        <v/>
      </c>
      <c r="K172" s="44"/>
      <c r="L172" s="44"/>
      <c r="M172" s="44"/>
      <c r="N172" s="45" t="str">
        <f t="shared" si="28"/>
        <v/>
      </c>
      <c r="O172" s="51"/>
      <c r="P172" s="52" t="str">
        <f t="shared" si="29"/>
        <v/>
      </c>
      <c r="Q172" s="44" t="str">
        <f t="shared" ca="1" si="30"/>
        <v/>
      </c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 spans="1:28" ht="20.100000000000001" customHeight="1">
      <c r="A173" s="41" t="str">
        <f t="shared" ca="1" si="31"/>
        <v/>
      </c>
      <c r="B173" s="33" t="str">
        <f ca="1">IFERROR(IF(AND(N173-TODAY()&gt;0,N173-TODAY()&lt;5),"續簽"&amp;ROW(N173),""),"")</f>
        <v/>
      </c>
      <c r="C173" s="38" t="str">
        <f t="shared" si="24"/>
        <v/>
      </c>
      <c r="E173" s="38" t="str">
        <f t="shared" si="25"/>
        <v/>
      </c>
      <c r="I173" s="49" t="str">
        <f t="shared" ca="1" si="26"/>
        <v/>
      </c>
      <c r="J173" s="49" t="str">
        <f t="shared" ca="1" si="27"/>
        <v/>
      </c>
      <c r="K173" s="49"/>
      <c r="L173" s="49"/>
      <c r="M173" s="49"/>
      <c r="N173" s="43" t="str">
        <f t="shared" si="28"/>
        <v/>
      </c>
      <c r="P173" s="40" t="str">
        <f t="shared" si="29"/>
        <v/>
      </c>
      <c r="Q173" s="38" t="str">
        <f t="shared" ca="1" si="30"/>
        <v/>
      </c>
    </row>
    <row r="174" spans="1:28" ht="20.100000000000001" customHeight="1">
      <c r="A174" s="41" t="str">
        <f t="shared" ca="1" si="31"/>
        <v/>
      </c>
      <c r="B174" s="33" t="str">
        <f ca="1">IFERROR(IF(AND(N174-TODAY()&gt;0,N174-TODAY()&lt;5),"續簽"&amp;ROW(N174),""),"")</f>
        <v/>
      </c>
      <c r="C174" s="44" t="str">
        <f t="shared" si="24"/>
        <v/>
      </c>
      <c r="D174" s="44"/>
      <c r="E174" s="44" t="str">
        <f t="shared" si="25"/>
        <v/>
      </c>
      <c r="F174" s="44"/>
      <c r="G174" s="44"/>
      <c r="H174" s="44"/>
      <c r="I174" s="44" t="str">
        <f t="shared" ca="1" si="26"/>
        <v/>
      </c>
      <c r="J174" s="44" t="str">
        <f t="shared" ca="1" si="27"/>
        <v/>
      </c>
      <c r="K174" s="44"/>
      <c r="L174" s="44"/>
      <c r="M174" s="44"/>
      <c r="N174" s="45" t="str">
        <f t="shared" si="28"/>
        <v/>
      </c>
      <c r="O174" s="51"/>
      <c r="P174" s="52" t="str">
        <f t="shared" si="29"/>
        <v/>
      </c>
      <c r="Q174" s="44" t="str">
        <f t="shared" ca="1" si="30"/>
        <v/>
      </c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 spans="1:28" ht="20.100000000000001" customHeight="1">
      <c r="A175" s="41" t="str">
        <f t="shared" ca="1" si="31"/>
        <v/>
      </c>
      <c r="B175" s="33" t="str">
        <f ca="1">IFERROR(IF(AND(N175-TODAY()&gt;0,N175-TODAY()&lt;5),"續簽"&amp;ROW(N175),""),"")</f>
        <v/>
      </c>
      <c r="C175" s="38" t="str">
        <f t="shared" si="24"/>
        <v/>
      </c>
      <c r="E175" s="38" t="str">
        <f t="shared" si="25"/>
        <v/>
      </c>
      <c r="I175" s="49" t="str">
        <f t="shared" ca="1" si="26"/>
        <v/>
      </c>
      <c r="J175" s="49" t="str">
        <f t="shared" ca="1" si="27"/>
        <v/>
      </c>
      <c r="K175" s="49"/>
      <c r="L175" s="49"/>
      <c r="M175" s="49"/>
      <c r="N175" s="43" t="str">
        <f t="shared" si="28"/>
        <v/>
      </c>
      <c r="P175" s="40" t="str">
        <f t="shared" si="29"/>
        <v/>
      </c>
      <c r="Q175" s="38" t="str">
        <f t="shared" ca="1" si="30"/>
        <v/>
      </c>
    </row>
    <row r="176" spans="1:28" ht="20.100000000000001" customHeight="1">
      <c r="A176" s="41" t="str">
        <f t="shared" ca="1" si="31"/>
        <v/>
      </c>
      <c r="B176" s="33" t="str">
        <f ca="1">IFERROR(IF(AND(N176-TODAY()&gt;0,N176-TODAY()&lt;5),"續簽"&amp;ROW(N176),""),"")</f>
        <v/>
      </c>
      <c r="C176" s="44" t="str">
        <f t="shared" si="24"/>
        <v/>
      </c>
      <c r="D176" s="44"/>
      <c r="E176" s="44" t="str">
        <f t="shared" si="25"/>
        <v/>
      </c>
      <c r="F176" s="44"/>
      <c r="G176" s="44"/>
      <c r="H176" s="44"/>
      <c r="I176" s="44" t="str">
        <f t="shared" ca="1" si="26"/>
        <v/>
      </c>
      <c r="J176" s="44" t="str">
        <f t="shared" ca="1" si="27"/>
        <v/>
      </c>
      <c r="K176" s="44"/>
      <c r="L176" s="44"/>
      <c r="M176" s="44"/>
      <c r="N176" s="45" t="str">
        <f t="shared" si="28"/>
        <v/>
      </c>
      <c r="O176" s="51"/>
      <c r="P176" s="52" t="str">
        <f t="shared" si="29"/>
        <v/>
      </c>
      <c r="Q176" s="44" t="str">
        <f t="shared" ca="1" si="30"/>
        <v/>
      </c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 spans="1:28" ht="20.100000000000001" customHeight="1">
      <c r="A177" s="41" t="str">
        <f t="shared" ca="1" si="31"/>
        <v/>
      </c>
      <c r="B177" s="33" t="str">
        <f ca="1">IFERROR(IF(AND(N177-TODAY()&gt;0,N177-TODAY()&lt;5),"續簽"&amp;ROW(N177),""),"")</f>
        <v/>
      </c>
      <c r="C177" s="38" t="str">
        <f t="shared" si="24"/>
        <v/>
      </c>
      <c r="E177" s="38" t="str">
        <f t="shared" si="25"/>
        <v/>
      </c>
      <c r="I177" s="49" t="str">
        <f t="shared" ca="1" si="26"/>
        <v/>
      </c>
      <c r="J177" s="49" t="str">
        <f t="shared" ca="1" si="27"/>
        <v/>
      </c>
      <c r="K177" s="49"/>
      <c r="L177" s="49"/>
      <c r="M177" s="49"/>
      <c r="N177" s="43" t="str">
        <f t="shared" si="28"/>
        <v/>
      </c>
      <c r="P177" s="40" t="str">
        <f t="shared" si="29"/>
        <v/>
      </c>
      <c r="Q177" s="38" t="str">
        <f t="shared" ca="1" si="30"/>
        <v/>
      </c>
    </row>
    <row r="178" spans="1:28" ht="20.100000000000001" customHeight="1">
      <c r="A178" s="41" t="str">
        <f t="shared" ca="1" si="31"/>
        <v/>
      </c>
      <c r="B178" s="33" t="str">
        <f ca="1">IFERROR(IF(AND(N178-TODAY()&gt;0,N178-TODAY()&lt;5),"續簽"&amp;ROW(N178),""),"")</f>
        <v/>
      </c>
      <c r="C178" s="44" t="str">
        <f t="shared" si="24"/>
        <v/>
      </c>
      <c r="D178" s="44"/>
      <c r="E178" s="44" t="str">
        <f t="shared" si="25"/>
        <v/>
      </c>
      <c r="F178" s="44"/>
      <c r="G178" s="44"/>
      <c r="H178" s="44"/>
      <c r="I178" s="44" t="str">
        <f t="shared" ca="1" si="26"/>
        <v/>
      </c>
      <c r="J178" s="44" t="str">
        <f t="shared" ca="1" si="27"/>
        <v/>
      </c>
      <c r="K178" s="44"/>
      <c r="L178" s="44"/>
      <c r="M178" s="44"/>
      <c r="N178" s="45" t="str">
        <f t="shared" si="28"/>
        <v/>
      </c>
      <c r="O178" s="51"/>
      <c r="P178" s="52" t="str">
        <f t="shared" si="29"/>
        <v/>
      </c>
      <c r="Q178" s="44" t="str">
        <f t="shared" ca="1" si="30"/>
        <v/>
      </c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 spans="1:28" ht="20.100000000000001" customHeight="1">
      <c r="A179" s="41" t="str">
        <f t="shared" ca="1" si="31"/>
        <v/>
      </c>
      <c r="B179" s="33" t="str">
        <f ca="1">IFERROR(IF(AND(N179-TODAY()&gt;0,N179-TODAY()&lt;5),"續簽"&amp;ROW(N179),""),"")</f>
        <v/>
      </c>
      <c r="C179" s="38" t="str">
        <f t="shared" si="24"/>
        <v/>
      </c>
      <c r="E179" s="38" t="str">
        <f t="shared" si="25"/>
        <v/>
      </c>
      <c r="I179" s="49" t="str">
        <f t="shared" ca="1" si="26"/>
        <v/>
      </c>
      <c r="J179" s="49" t="str">
        <f t="shared" ca="1" si="27"/>
        <v/>
      </c>
      <c r="K179" s="49"/>
      <c r="L179" s="49"/>
      <c r="M179" s="49"/>
      <c r="N179" s="43" t="str">
        <f t="shared" si="28"/>
        <v/>
      </c>
      <c r="P179" s="40" t="str">
        <f t="shared" si="29"/>
        <v/>
      </c>
      <c r="Q179" s="38" t="str">
        <f t="shared" ca="1" si="30"/>
        <v/>
      </c>
    </row>
    <row r="180" spans="1:28" ht="20.100000000000001" customHeight="1">
      <c r="A180" s="41" t="str">
        <f t="shared" ca="1" si="31"/>
        <v/>
      </c>
      <c r="B180" s="33" t="str">
        <f ca="1">IFERROR(IF(AND(N180-TODAY()&gt;0,N180-TODAY()&lt;5),"續簽"&amp;ROW(N180),""),"")</f>
        <v/>
      </c>
      <c r="C180" s="44" t="str">
        <f t="shared" si="24"/>
        <v/>
      </c>
      <c r="D180" s="44"/>
      <c r="E180" s="44" t="str">
        <f t="shared" si="25"/>
        <v/>
      </c>
      <c r="F180" s="44"/>
      <c r="G180" s="44"/>
      <c r="H180" s="44"/>
      <c r="I180" s="44" t="str">
        <f t="shared" ca="1" si="26"/>
        <v/>
      </c>
      <c r="J180" s="44" t="str">
        <f t="shared" ca="1" si="27"/>
        <v/>
      </c>
      <c r="K180" s="44"/>
      <c r="L180" s="44"/>
      <c r="M180" s="44"/>
      <c r="N180" s="45" t="str">
        <f t="shared" si="28"/>
        <v/>
      </c>
      <c r="O180" s="51"/>
      <c r="P180" s="52" t="str">
        <f t="shared" si="29"/>
        <v/>
      </c>
      <c r="Q180" s="44" t="str">
        <f t="shared" ca="1" si="30"/>
        <v/>
      </c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 spans="1:28" ht="20.100000000000001" customHeight="1">
      <c r="A181" s="41" t="str">
        <f t="shared" ca="1" si="31"/>
        <v/>
      </c>
      <c r="B181" s="33" t="str">
        <f ca="1">IFERROR(IF(AND(N181-TODAY()&gt;0,N181-TODAY()&lt;5),"續簽"&amp;ROW(N181),""),"")</f>
        <v/>
      </c>
      <c r="C181" s="38" t="str">
        <f t="shared" si="24"/>
        <v/>
      </c>
      <c r="E181" s="38" t="str">
        <f t="shared" si="25"/>
        <v/>
      </c>
      <c r="I181" s="49" t="str">
        <f t="shared" ca="1" si="26"/>
        <v/>
      </c>
      <c r="J181" s="49" t="str">
        <f t="shared" ca="1" si="27"/>
        <v/>
      </c>
      <c r="K181" s="49"/>
      <c r="L181" s="49"/>
      <c r="M181" s="49"/>
      <c r="N181" s="43" t="str">
        <f t="shared" si="28"/>
        <v/>
      </c>
      <c r="P181" s="40" t="str">
        <f t="shared" si="29"/>
        <v/>
      </c>
      <c r="Q181" s="38" t="str">
        <f t="shared" ca="1" si="30"/>
        <v/>
      </c>
    </row>
    <row r="182" spans="1:28" ht="20.100000000000001" customHeight="1">
      <c r="A182" s="41" t="str">
        <f t="shared" ca="1" si="31"/>
        <v/>
      </c>
      <c r="B182" s="33" t="str">
        <f ca="1">IFERROR(IF(AND(N182-TODAY()&gt;0,N182-TODAY()&lt;5),"續簽"&amp;ROW(N182),""),"")</f>
        <v/>
      </c>
      <c r="C182" s="44" t="str">
        <f t="shared" si="24"/>
        <v/>
      </c>
      <c r="D182" s="44"/>
      <c r="E182" s="44" t="str">
        <f t="shared" si="25"/>
        <v/>
      </c>
      <c r="F182" s="44"/>
      <c r="G182" s="44"/>
      <c r="H182" s="44"/>
      <c r="I182" s="44" t="str">
        <f t="shared" ca="1" si="26"/>
        <v/>
      </c>
      <c r="J182" s="44" t="str">
        <f t="shared" ca="1" si="27"/>
        <v/>
      </c>
      <c r="K182" s="44"/>
      <c r="L182" s="44"/>
      <c r="M182" s="44"/>
      <c r="N182" s="45" t="str">
        <f t="shared" si="28"/>
        <v/>
      </c>
      <c r="O182" s="51"/>
      <c r="P182" s="52" t="str">
        <f t="shared" si="29"/>
        <v/>
      </c>
      <c r="Q182" s="44" t="str">
        <f t="shared" ca="1" si="30"/>
        <v/>
      </c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 spans="1:28" ht="20.100000000000001" customHeight="1">
      <c r="A183" s="41" t="str">
        <f t="shared" ca="1" si="31"/>
        <v/>
      </c>
      <c r="B183" s="33" t="str">
        <f ca="1">IFERROR(IF(AND(N183-TODAY()&gt;0,N183-TODAY()&lt;5),"續簽"&amp;ROW(N183),""),"")</f>
        <v/>
      </c>
      <c r="C183" s="38" t="str">
        <f t="shared" si="24"/>
        <v/>
      </c>
      <c r="E183" s="38" t="str">
        <f t="shared" si="25"/>
        <v/>
      </c>
      <c r="I183" s="49" t="str">
        <f t="shared" ca="1" si="26"/>
        <v/>
      </c>
      <c r="J183" s="49" t="str">
        <f t="shared" ca="1" si="27"/>
        <v/>
      </c>
      <c r="K183" s="49"/>
      <c r="L183" s="49"/>
      <c r="M183" s="49"/>
      <c r="N183" s="43" t="str">
        <f t="shared" si="28"/>
        <v/>
      </c>
      <c r="P183" s="40" t="str">
        <f t="shared" si="29"/>
        <v/>
      </c>
      <c r="Q183" s="38" t="str">
        <f t="shared" ca="1" si="30"/>
        <v/>
      </c>
    </row>
    <row r="184" spans="1:28" ht="20.100000000000001" customHeight="1">
      <c r="A184" s="41" t="str">
        <f t="shared" ca="1" si="31"/>
        <v/>
      </c>
      <c r="B184" s="33" t="str">
        <f ca="1">IFERROR(IF(AND(N184-TODAY()&gt;0,N184-TODAY()&lt;5),"續簽"&amp;ROW(N184),""),"")</f>
        <v/>
      </c>
      <c r="C184" s="44" t="str">
        <f t="shared" si="24"/>
        <v/>
      </c>
      <c r="D184" s="44"/>
      <c r="E184" s="44" t="str">
        <f t="shared" si="25"/>
        <v/>
      </c>
      <c r="F184" s="44"/>
      <c r="G184" s="44"/>
      <c r="H184" s="44"/>
      <c r="I184" s="44" t="str">
        <f t="shared" ca="1" si="26"/>
        <v/>
      </c>
      <c r="J184" s="44" t="str">
        <f t="shared" ca="1" si="27"/>
        <v/>
      </c>
      <c r="K184" s="44"/>
      <c r="L184" s="44"/>
      <c r="M184" s="44"/>
      <c r="N184" s="45" t="str">
        <f t="shared" si="28"/>
        <v/>
      </c>
      <c r="O184" s="51"/>
      <c r="P184" s="52" t="str">
        <f t="shared" si="29"/>
        <v/>
      </c>
      <c r="Q184" s="44" t="str">
        <f t="shared" ca="1" si="30"/>
        <v/>
      </c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 spans="1:28" ht="20.100000000000001" customHeight="1">
      <c r="A185" s="41" t="str">
        <f t="shared" ca="1" si="31"/>
        <v/>
      </c>
      <c r="B185" s="33" t="str">
        <f ca="1">IFERROR(IF(AND(N185-TODAY()&gt;0,N185-TODAY()&lt;5),"續簽"&amp;ROW(N185),""),"")</f>
        <v/>
      </c>
      <c r="C185" s="38" t="str">
        <f t="shared" si="24"/>
        <v/>
      </c>
      <c r="E185" s="38" t="str">
        <f t="shared" si="25"/>
        <v/>
      </c>
      <c r="I185" s="49" t="str">
        <f t="shared" ca="1" si="26"/>
        <v/>
      </c>
      <c r="J185" s="49" t="str">
        <f t="shared" ca="1" si="27"/>
        <v/>
      </c>
      <c r="K185" s="49"/>
      <c r="L185" s="49"/>
      <c r="M185" s="49"/>
      <c r="N185" s="43" t="str">
        <f t="shared" si="28"/>
        <v/>
      </c>
      <c r="P185" s="40" t="str">
        <f t="shared" si="29"/>
        <v/>
      </c>
      <c r="Q185" s="38" t="str">
        <f t="shared" ca="1" si="30"/>
        <v/>
      </c>
    </row>
    <row r="186" spans="1:28" ht="20.100000000000001" customHeight="1">
      <c r="A186" s="41" t="str">
        <f t="shared" ca="1" si="31"/>
        <v/>
      </c>
      <c r="B186" s="33" t="str">
        <f ca="1">IFERROR(IF(AND(N186-TODAY()&gt;0,N186-TODAY()&lt;5),"續簽"&amp;ROW(N186),""),"")</f>
        <v/>
      </c>
      <c r="C186" s="44" t="str">
        <f t="shared" si="24"/>
        <v/>
      </c>
      <c r="D186" s="44"/>
      <c r="E186" s="44" t="str">
        <f t="shared" si="25"/>
        <v/>
      </c>
      <c r="F186" s="44"/>
      <c r="G186" s="44"/>
      <c r="H186" s="44"/>
      <c r="I186" s="44" t="str">
        <f t="shared" ca="1" si="26"/>
        <v/>
      </c>
      <c r="J186" s="44" t="str">
        <f t="shared" ca="1" si="27"/>
        <v/>
      </c>
      <c r="K186" s="44"/>
      <c r="L186" s="44"/>
      <c r="M186" s="44"/>
      <c r="N186" s="45" t="str">
        <f t="shared" si="28"/>
        <v/>
      </c>
      <c r="O186" s="51"/>
      <c r="P186" s="52" t="str">
        <f t="shared" si="29"/>
        <v/>
      </c>
      <c r="Q186" s="44" t="str">
        <f t="shared" ca="1" si="30"/>
        <v/>
      </c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 spans="1:28" ht="20.100000000000001" customHeight="1">
      <c r="A187" s="41" t="str">
        <f t="shared" ca="1" si="31"/>
        <v/>
      </c>
      <c r="B187" s="33" t="str">
        <f ca="1">IFERROR(IF(AND(N187-TODAY()&gt;0,N187-TODAY()&lt;5),"續簽"&amp;ROW(N187),""),"")</f>
        <v/>
      </c>
      <c r="C187" s="38" t="str">
        <f t="shared" si="24"/>
        <v/>
      </c>
      <c r="E187" s="38" t="str">
        <f t="shared" si="25"/>
        <v/>
      </c>
      <c r="I187" s="49" t="str">
        <f t="shared" ca="1" si="26"/>
        <v/>
      </c>
      <c r="J187" s="49" t="str">
        <f t="shared" ca="1" si="27"/>
        <v/>
      </c>
      <c r="K187" s="49"/>
      <c r="L187" s="49"/>
      <c r="M187" s="49"/>
      <c r="N187" s="43" t="str">
        <f t="shared" si="28"/>
        <v/>
      </c>
      <c r="P187" s="40" t="str">
        <f t="shared" si="29"/>
        <v/>
      </c>
      <c r="Q187" s="38" t="str">
        <f t="shared" ca="1" si="30"/>
        <v/>
      </c>
    </row>
    <row r="188" spans="1:28" ht="20.100000000000001" customHeight="1">
      <c r="A188" s="41" t="str">
        <f t="shared" ca="1" si="31"/>
        <v/>
      </c>
      <c r="B188" s="33" t="str">
        <f ca="1">IFERROR(IF(AND(N188-TODAY()&gt;0,N188-TODAY()&lt;5),"續簽"&amp;ROW(N188),""),"")</f>
        <v/>
      </c>
      <c r="C188" s="44" t="str">
        <f t="shared" si="24"/>
        <v/>
      </c>
      <c r="D188" s="44"/>
      <c r="E188" s="44" t="str">
        <f t="shared" si="25"/>
        <v/>
      </c>
      <c r="F188" s="44"/>
      <c r="G188" s="44"/>
      <c r="H188" s="44"/>
      <c r="I188" s="44" t="str">
        <f t="shared" ca="1" si="26"/>
        <v/>
      </c>
      <c r="J188" s="44" t="str">
        <f t="shared" ca="1" si="27"/>
        <v/>
      </c>
      <c r="K188" s="44"/>
      <c r="L188" s="44"/>
      <c r="M188" s="44"/>
      <c r="N188" s="45" t="str">
        <f t="shared" si="28"/>
        <v/>
      </c>
      <c r="O188" s="51"/>
      <c r="P188" s="52" t="str">
        <f t="shared" si="29"/>
        <v/>
      </c>
      <c r="Q188" s="44" t="str">
        <f t="shared" ca="1" si="30"/>
        <v/>
      </c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spans="1:28" ht="20.100000000000001" customHeight="1">
      <c r="A189" s="41" t="str">
        <f t="shared" ca="1" si="31"/>
        <v/>
      </c>
      <c r="B189" s="33" t="str">
        <f ca="1">IFERROR(IF(AND(N189-TODAY()&gt;0,N189-TODAY()&lt;5),"續簽"&amp;ROW(N189),""),"")</f>
        <v/>
      </c>
      <c r="C189" s="38" t="str">
        <f t="shared" si="24"/>
        <v/>
      </c>
      <c r="E189" s="38" t="str">
        <f t="shared" si="25"/>
        <v/>
      </c>
      <c r="I189" s="49" t="str">
        <f t="shared" ca="1" si="26"/>
        <v/>
      </c>
      <c r="J189" s="49" t="str">
        <f t="shared" ca="1" si="27"/>
        <v/>
      </c>
      <c r="K189" s="49"/>
      <c r="L189" s="49"/>
      <c r="M189" s="49"/>
      <c r="N189" s="43" t="str">
        <f t="shared" si="28"/>
        <v/>
      </c>
      <c r="P189" s="40" t="str">
        <f t="shared" si="29"/>
        <v/>
      </c>
      <c r="Q189" s="38" t="str">
        <f t="shared" ca="1" si="30"/>
        <v/>
      </c>
    </row>
    <row r="190" spans="1:28" ht="20.100000000000001" customHeight="1">
      <c r="A190" s="41" t="str">
        <f t="shared" ca="1" si="31"/>
        <v/>
      </c>
      <c r="B190" s="33" t="str">
        <f ca="1">IFERROR(IF(AND(N190-TODAY()&gt;0,N190-TODAY()&lt;5),"續簽"&amp;ROW(N190),""),"")</f>
        <v/>
      </c>
      <c r="C190" s="44" t="str">
        <f t="shared" si="24"/>
        <v/>
      </c>
      <c r="D190" s="44"/>
      <c r="E190" s="44" t="str">
        <f t="shared" si="25"/>
        <v/>
      </c>
      <c r="F190" s="44"/>
      <c r="G190" s="44"/>
      <c r="H190" s="44"/>
      <c r="I190" s="44" t="str">
        <f t="shared" ca="1" si="26"/>
        <v/>
      </c>
      <c r="J190" s="44" t="str">
        <f t="shared" ca="1" si="27"/>
        <v/>
      </c>
      <c r="K190" s="44"/>
      <c r="L190" s="44"/>
      <c r="M190" s="44"/>
      <c r="N190" s="45" t="str">
        <f t="shared" si="28"/>
        <v/>
      </c>
      <c r="O190" s="51"/>
      <c r="P190" s="52" t="str">
        <f t="shared" si="29"/>
        <v/>
      </c>
      <c r="Q190" s="44" t="str">
        <f t="shared" ca="1" si="30"/>
        <v/>
      </c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 spans="1:28" ht="20.100000000000001" customHeight="1">
      <c r="A191" s="41" t="str">
        <f t="shared" ca="1" si="31"/>
        <v/>
      </c>
      <c r="B191" s="33" t="str">
        <f ca="1">IFERROR(IF(AND(N191-TODAY()&gt;0,N191-TODAY()&lt;5),"續簽"&amp;ROW(N191),""),"")</f>
        <v/>
      </c>
      <c r="C191" s="38" t="str">
        <f t="shared" si="24"/>
        <v/>
      </c>
      <c r="E191" s="38" t="str">
        <f t="shared" si="25"/>
        <v/>
      </c>
      <c r="I191" s="49" t="str">
        <f t="shared" ca="1" si="26"/>
        <v/>
      </c>
      <c r="J191" s="49" t="str">
        <f t="shared" ca="1" si="27"/>
        <v/>
      </c>
      <c r="K191" s="49"/>
      <c r="L191" s="49"/>
      <c r="M191" s="49"/>
      <c r="N191" s="43" t="str">
        <f t="shared" si="28"/>
        <v/>
      </c>
      <c r="P191" s="40" t="str">
        <f t="shared" si="29"/>
        <v/>
      </c>
      <c r="Q191" s="38" t="str">
        <f t="shared" ca="1" si="30"/>
        <v/>
      </c>
    </row>
    <row r="192" spans="1:28" ht="20.100000000000001" customHeight="1">
      <c r="A192" s="41" t="str">
        <f t="shared" ca="1" si="31"/>
        <v/>
      </c>
      <c r="B192" s="33" t="str">
        <f ca="1">IFERROR(IF(AND(N192-TODAY()&gt;0,N192-TODAY()&lt;5),"續簽"&amp;ROW(N192),""),"")</f>
        <v/>
      </c>
      <c r="C192" s="44" t="str">
        <f t="shared" si="24"/>
        <v/>
      </c>
      <c r="D192" s="44"/>
      <c r="E192" s="44" t="str">
        <f t="shared" si="25"/>
        <v/>
      </c>
      <c r="F192" s="44"/>
      <c r="G192" s="44"/>
      <c r="H192" s="44"/>
      <c r="I192" s="44" t="str">
        <f t="shared" ca="1" si="26"/>
        <v/>
      </c>
      <c r="J192" s="44" t="str">
        <f t="shared" ca="1" si="27"/>
        <v/>
      </c>
      <c r="K192" s="44"/>
      <c r="L192" s="44"/>
      <c r="M192" s="44"/>
      <c r="N192" s="45" t="str">
        <f t="shared" si="28"/>
        <v/>
      </c>
      <c r="O192" s="51"/>
      <c r="P192" s="52" t="str">
        <f t="shared" si="29"/>
        <v/>
      </c>
      <c r="Q192" s="44" t="str">
        <f t="shared" ca="1" si="30"/>
        <v/>
      </c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 spans="1:28" ht="20.100000000000001" customHeight="1">
      <c r="A193" s="41" t="str">
        <f t="shared" ca="1" si="31"/>
        <v/>
      </c>
      <c r="B193" s="33" t="str">
        <f ca="1">IFERROR(IF(AND(N193-TODAY()&gt;0,N193-TODAY()&lt;5),"續簽"&amp;ROW(N193),""),"")</f>
        <v/>
      </c>
      <c r="C193" s="38" t="str">
        <f t="shared" si="24"/>
        <v/>
      </c>
      <c r="E193" s="38" t="str">
        <f t="shared" si="25"/>
        <v/>
      </c>
      <c r="I193" s="49" t="str">
        <f t="shared" ca="1" si="26"/>
        <v/>
      </c>
      <c r="J193" s="49" t="str">
        <f t="shared" ca="1" si="27"/>
        <v/>
      </c>
      <c r="K193" s="49"/>
      <c r="L193" s="49"/>
      <c r="M193" s="49"/>
      <c r="N193" s="43" t="str">
        <f t="shared" si="28"/>
        <v/>
      </c>
      <c r="P193" s="40" t="str">
        <f t="shared" si="29"/>
        <v/>
      </c>
      <c r="Q193" s="38" t="str">
        <f t="shared" ca="1" si="30"/>
        <v/>
      </c>
    </row>
    <row r="194" spans="1:28" ht="20.100000000000001" customHeight="1">
      <c r="A194" s="41" t="str">
        <f t="shared" ca="1" si="31"/>
        <v/>
      </c>
      <c r="B194" s="33" t="str">
        <f ca="1">IFERROR(IF(AND(N194-TODAY()&gt;0,N194-TODAY()&lt;5),"續簽"&amp;ROW(N194),""),"")</f>
        <v/>
      </c>
      <c r="C194" s="44" t="str">
        <f t="shared" si="24"/>
        <v/>
      </c>
      <c r="D194" s="44"/>
      <c r="E194" s="44" t="str">
        <f t="shared" si="25"/>
        <v/>
      </c>
      <c r="F194" s="44"/>
      <c r="G194" s="44"/>
      <c r="H194" s="44"/>
      <c r="I194" s="44" t="str">
        <f t="shared" ca="1" si="26"/>
        <v/>
      </c>
      <c r="J194" s="44" t="str">
        <f t="shared" ca="1" si="27"/>
        <v/>
      </c>
      <c r="K194" s="44"/>
      <c r="L194" s="44"/>
      <c r="M194" s="44"/>
      <c r="N194" s="45" t="str">
        <f t="shared" si="28"/>
        <v/>
      </c>
      <c r="O194" s="51"/>
      <c r="P194" s="52" t="str">
        <f t="shared" si="29"/>
        <v/>
      </c>
      <c r="Q194" s="44" t="str">
        <f t="shared" ca="1" si="30"/>
        <v/>
      </c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 spans="1:28" ht="20.100000000000001" customHeight="1">
      <c r="A195" s="41" t="str">
        <f t="shared" ca="1" si="31"/>
        <v/>
      </c>
      <c r="B195" s="33" t="str">
        <f ca="1">IFERROR(IF(AND(N195-TODAY()&gt;0,N195-TODAY()&lt;5),"續簽"&amp;ROW(N195),""),"")</f>
        <v/>
      </c>
      <c r="C195" s="38" t="str">
        <f t="shared" si="24"/>
        <v/>
      </c>
      <c r="E195" s="38" t="str">
        <f t="shared" si="25"/>
        <v/>
      </c>
      <c r="I195" s="49" t="str">
        <f t="shared" ca="1" si="26"/>
        <v/>
      </c>
      <c r="J195" s="49" t="str">
        <f t="shared" ca="1" si="27"/>
        <v/>
      </c>
      <c r="K195" s="49"/>
      <c r="L195" s="49"/>
      <c r="M195" s="49"/>
      <c r="N195" s="43" t="str">
        <f t="shared" si="28"/>
        <v/>
      </c>
      <c r="P195" s="40" t="str">
        <f t="shared" si="29"/>
        <v/>
      </c>
      <c r="Q195" s="38" t="str">
        <f t="shared" ca="1" si="30"/>
        <v/>
      </c>
    </row>
    <row r="196" spans="1:28" ht="20.100000000000001" customHeight="1">
      <c r="A196" s="41" t="str">
        <f t="shared" ca="1" si="31"/>
        <v/>
      </c>
      <c r="B196" s="33" t="str">
        <f ca="1">IFERROR(IF(AND(N196-TODAY()&gt;0,N196-TODAY()&lt;5),"續簽"&amp;ROW(N196),""),"")</f>
        <v/>
      </c>
      <c r="C196" s="44" t="str">
        <f t="shared" si="24"/>
        <v/>
      </c>
      <c r="D196" s="44"/>
      <c r="E196" s="44" t="str">
        <f t="shared" si="25"/>
        <v/>
      </c>
      <c r="F196" s="44"/>
      <c r="G196" s="44"/>
      <c r="H196" s="44"/>
      <c r="I196" s="44" t="str">
        <f t="shared" ca="1" si="26"/>
        <v/>
      </c>
      <c r="J196" s="44" t="str">
        <f t="shared" ca="1" si="27"/>
        <v/>
      </c>
      <c r="K196" s="44"/>
      <c r="L196" s="44"/>
      <c r="M196" s="44"/>
      <c r="N196" s="45" t="str">
        <f t="shared" si="28"/>
        <v/>
      </c>
      <c r="O196" s="51"/>
      <c r="P196" s="52" t="str">
        <f t="shared" si="29"/>
        <v/>
      </c>
      <c r="Q196" s="44" t="str">
        <f t="shared" ca="1" si="30"/>
        <v/>
      </c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 spans="1:28" ht="20.100000000000001" customHeight="1">
      <c r="A197" s="41" t="str">
        <f t="shared" ca="1" si="31"/>
        <v/>
      </c>
      <c r="B197" s="33" t="str">
        <f ca="1">IFERROR(IF(AND(N197-TODAY()&gt;0,N197-TODAY()&lt;5),"續簽"&amp;ROW(N197),""),"")</f>
        <v/>
      </c>
      <c r="C197" s="38" t="str">
        <f t="shared" si="24"/>
        <v/>
      </c>
      <c r="E197" s="38" t="str">
        <f t="shared" si="25"/>
        <v/>
      </c>
      <c r="I197" s="49" t="str">
        <f t="shared" ca="1" si="26"/>
        <v/>
      </c>
      <c r="J197" s="49" t="str">
        <f t="shared" ca="1" si="27"/>
        <v/>
      </c>
      <c r="K197" s="49"/>
      <c r="L197" s="49"/>
      <c r="M197" s="49"/>
      <c r="N197" s="43" t="str">
        <f t="shared" si="28"/>
        <v/>
      </c>
      <c r="P197" s="40" t="str">
        <f t="shared" si="29"/>
        <v/>
      </c>
      <c r="Q197" s="38" t="str">
        <f t="shared" ca="1" si="30"/>
        <v/>
      </c>
    </row>
    <row r="198" spans="1:28" ht="20.100000000000001" customHeight="1">
      <c r="A198" s="41" t="str">
        <f t="shared" ca="1" si="31"/>
        <v/>
      </c>
      <c r="B198" s="33" t="str">
        <f ca="1">IFERROR(IF(AND(N198-TODAY()&gt;0,N198-TODAY()&lt;5),"續簽"&amp;ROW(N198),""),"")</f>
        <v/>
      </c>
      <c r="C198" s="44" t="str">
        <f t="shared" si="24"/>
        <v/>
      </c>
      <c r="D198" s="44"/>
      <c r="E198" s="44" t="str">
        <f t="shared" si="25"/>
        <v/>
      </c>
      <c r="F198" s="44"/>
      <c r="G198" s="44"/>
      <c r="H198" s="44"/>
      <c r="I198" s="44" t="str">
        <f t="shared" ca="1" si="26"/>
        <v/>
      </c>
      <c r="J198" s="44" t="str">
        <f t="shared" ca="1" si="27"/>
        <v/>
      </c>
      <c r="K198" s="44"/>
      <c r="L198" s="44"/>
      <c r="M198" s="44"/>
      <c r="N198" s="45" t="str">
        <f t="shared" si="28"/>
        <v/>
      </c>
      <c r="O198" s="51"/>
      <c r="P198" s="52" t="str">
        <f t="shared" si="29"/>
        <v/>
      </c>
      <c r="Q198" s="44" t="str">
        <f t="shared" ca="1" si="30"/>
        <v/>
      </c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 spans="1:28" ht="20.100000000000001" customHeight="1">
      <c r="A199" s="41" t="str">
        <f t="shared" ca="1" si="31"/>
        <v/>
      </c>
      <c r="B199" s="33" t="str">
        <f ca="1">IFERROR(IF(AND(N199-TODAY()&gt;0,N199-TODAY()&lt;5),"續簽"&amp;ROW(N199),""),"")</f>
        <v/>
      </c>
      <c r="C199" s="38" t="str">
        <f t="shared" si="24"/>
        <v/>
      </c>
      <c r="E199" s="38" t="str">
        <f t="shared" si="25"/>
        <v/>
      </c>
      <c r="I199" s="49" t="str">
        <f t="shared" ca="1" si="26"/>
        <v/>
      </c>
      <c r="J199" s="49" t="str">
        <f t="shared" ca="1" si="27"/>
        <v/>
      </c>
      <c r="K199" s="49"/>
      <c r="L199" s="49"/>
      <c r="M199" s="49"/>
      <c r="N199" s="43" t="str">
        <f t="shared" si="28"/>
        <v/>
      </c>
      <c r="P199" s="40" t="str">
        <f t="shared" si="29"/>
        <v/>
      </c>
      <c r="Q199" s="38" t="str">
        <f t="shared" ca="1" si="30"/>
        <v/>
      </c>
    </row>
    <row r="200" spans="1:28" ht="20.100000000000001" customHeight="1">
      <c r="A200" s="41" t="str">
        <f t="shared" ca="1" si="31"/>
        <v/>
      </c>
      <c r="B200" s="33" t="str">
        <f ca="1">IFERROR(IF(AND(N200-TODAY()&gt;0,N200-TODAY()&lt;5),"續簽"&amp;ROW(N200),""),"")</f>
        <v/>
      </c>
      <c r="C200" s="44" t="str">
        <f t="shared" ref="C200:C263" si="32">IF(D200="","",ROW(D200)-2)</f>
        <v/>
      </c>
      <c r="D200" s="44"/>
      <c r="E200" s="44" t="str">
        <f t="shared" ref="E200:E263" si="33">IF(O200="","",IF(MOD(RIGHT(LEFT(O200,17)),2),"男","女"))</f>
        <v/>
      </c>
      <c r="F200" s="44"/>
      <c r="G200" s="44"/>
      <c r="H200" s="44"/>
      <c r="I200" s="44" t="str">
        <f t="shared" ref="I200:I263" ca="1" si="34">IF(H200="","",DATEDIF(H200,TODAY(),"Y"))</f>
        <v/>
      </c>
      <c r="J200" s="44" t="str">
        <f t="shared" ref="J200:J263" ca="1" si="35">IF(H200="","",DATEDIF(H200,TODAY(),"m"))</f>
        <v/>
      </c>
      <c r="K200" s="44"/>
      <c r="L200" s="44"/>
      <c r="M200" s="44"/>
      <c r="N200" s="45" t="str">
        <f t="shared" ref="N200:N263" si="36">IFERROR(IF(M200="无固定期限","",DATE(YEAR(L200)+M200,MONTH(L200),DAY(L200)-1)),"")</f>
        <v/>
      </c>
      <c r="O200" s="51"/>
      <c r="P200" s="52" t="str">
        <f t="shared" ref="P200:P263" si="37">IF(O200="","",VALUE(MID(O200,7,4)&amp;"/"&amp;MID(O200,11,2)&amp;"/"&amp;MID(O200,13,2)))</f>
        <v/>
      </c>
      <c r="Q200" s="44" t="str">
        <f t="shared" ref="Q200:Q263" ca="1" si="38">IF(O200="","",YEAR(TODAY())-MID(O200,7,4))</f>
        <v/>
      </c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 spans="1:28" ht="20.100000000000001" customHeight="1">
      <c r="A201" s="41" t="str">
        <f t="shared" ca="1" si="31"/>
        <v/>
      </c>
      <c r="B201" s="33" t="str">
        <f ca="1">IFERROR(IF(AND(N201-TODAY()&gt;0,N201-TODAY()&lt;5),"續簽"&amp;ROW(N201),""),"")</f>
        <v/>
      </c>
      <c r="C201" s="38" t="str">
        <f t="shared" si="32"/>
        <v/>
      </c>
      <c r="E201" s="38" t="str">
        <f t="shared" si="33"/>
        <v/>
      </c>
      <c r="I201" s="49" t="str">
        <f t="shared" ca="1" si="34"/>
        <v/>
      </c>
      <c r="J201" s="49" t="str">
        <f t="shared" ca="1" si="35"/>
        <v/>
      </c>
      <c r="K201" s="49"/>
      <c r="L201" s="49"/>
      <c r="M201" s="49"/>
      <c r="N201" s="43" t="str">
        <f t="shared" si="36"/>
        <v/>
      </c>
      <c r="P201" s="40" t="str">
        <f t="shared" si="37"/>
        <v/>
      </c>
      <c r="Q201" s="38" t="str">
        <f t="shared" ca="1" si="38"/>
        <v/>
      </c>
    </row>
    <row r="202" spans="1:28" ht="20.100000000000001" customHeight="1">
      <c r="A202" s="41" t="str">
        <f t="shared" ca="1" si="31"/>
        <v/>
      </c>
      <c r="B202" s="33" t="str">
        <f ca="1">IFERROR(IF(AND(N202-TODAY()&gt;0,N202-TODAY()&lt;5),"續簽"&amp;ROW(N202),""),"")</f>
        <v/>
      </c>
      <c r="C202" s="44" t="str">
        <f t="shared" si="32"/>
        <v/>
      </c>
      <c r="D202" s="44"/>
      <c r="E202" s="44" t="str">
        <f t="shared" si="33"/>
        <v/>
      </c>
      <c r="F202" s="44"/>
      <c r="G202" s="44"/>
      <c r="H202" s="44"/>
      <c r="I202" s="44" t="str">
        <f t="shared" ca="1" si="34"/>
        <v/>
      </c>
      <c r="J202" s="44" t="str">
        <f t="shared" ca="1" si="35"/>
        <v/>
      </c>
      <c r="K202" s="44"/>
      <c r="L202" s="44"/>
      <c r="M202" s="44"/>
      <c r="N202" s="45" t="str">
        <f t="shared" si="36"/>
        <v/>
      </c>
      <c r="O202" s="51"/>
      <c r="P202" s="52" t="str">
        <f t="shared" si="37"/>
        <v/>
      </c>
      <c r="Q202" s="44" t="str">
        <f t="shared" ca="1" si="38"/>
        <v/>
      </c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 spans="1:28" ht="20.100000000000001" customHeight="1">
      <c r="A203" s="41" t="str">
        <f t="shared" ca="1" si="31"/>
        <v/>
      </c>
      <c r="B203" s="33" t="str">
        <f ca="1">IFERROR(IF(AND(N203-TODAY()&gt;0,N203-TODAY()&lt;5),"續簽"&amp;ROW(N203),""),"")</f>
        <v/>
      </c>
      <c r="C203" s="38" t="str">
        <f t="shared" si="32"/>
        <v/>
      </c>
      <c r="E203" s="38" t="str">
        <f t="shared" si="33"/>
        <v/>
      </c>
      <c r="I203" s="49" t="str">
        <f t="shared" ca="1" si="34"/>
        <v/>
      </c>
      <c r="J203" s="49" t="str">
        <f t="shared" ca="1" si="35"/>
        <v/>
      </c>
      <c r="K203" s="49"/>
      <c r="L203" s="49"/>
      <c r="M203" s="49"/>
      <c r="N203" s="43" t="str">
        <f t="shared" si="36"/>
        <v/>
      </c>
      <c r="P203" s="40" t="str">
        <f t="shared" si="37"/>
        <v/>
      </c>
      <c r="Q203" s="38" t="str">
        <f t="shared" ca="1" si="38"/>
        <v/>
      </c>
    </row>
    <row r="204" spans="1:28" ht="20.100000000000001" customHeight="1">
      <c r="A204" s="41" t="str">
        <f t="shared" ca="1" si="31"/>
        <v/>
      </c>
      <c r="B204" s="33" t="str">
        <f ca="1">IFERROR(IF(AND(N204-TODAY()&gt;0,N204-TODAY()&lt;5),"續簽"&amp;ROW(N204),""),"")</f>
        <v/>
      </c>
      <c r="C204" s="44" t="str">
        <f t="shared" si="32"/>
        <v/>
      </c>
      <c r="D204" s="44"/>
      <c r="E204" s="44" t="str">
        <f t="shared" si="33"/>
        <v/>
      </c>
      <c r="F204" s="44"/>
      <c r="G204" s="44"/>
      <c r="H204" s="44"/>
      <c r="I204" s="44" t="str">
        <f t="shared" ca="1" si="34"/>
        <v/>
      </c>
      <c r="J204" s="44" t="str">
        <f t="shared" ca="1" si="35"/>
        <v/>
      </c>
      <c r="K204" s="44"/>
      <c r="L204" s="44"/>
      <c r="M204" s="44"/>
      <c r="N204" s="45" t="str">
        <f t="shared" si="36"/>
        <v/>
      </c>
      <c r="O204" s="51"/>
      <c r="P204" s="52" t="str">
        <f t="shared" si="37"/>
        <v/>
      </c>
      <c r="Q204" s="44" t="str">
        <f t="shared" ca="1" si="38"/>
        <v/>
      </c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 spans="1:28" ht="20.100000000000001" customHeight="1">
      <c r="A205" s="41" t="str">
        <f t="shared" ref="A205:A268" ca="1" si="39">IFERROR(IF(MONTH(P205)=MONTH(TODAY()),"生日"&amp;ROW(P205),""),"")</f>
        <v/>
      </c>
      <c r="B205" s="33" t="str">
        <f ca="1">IFERROR(IF(AND(N205-TODAY()&gt;0,N205-TODAY()&lt;5),"續簽"&amp;ROW(N205),""),"")</f>
        <v/>
      </c>
      <c r="C205" s="38" t="str">
        <f t="shared" si="32"/>
        <v/>
      </c>
      <c r="E205" s="38" t="str">
        <f t="shared" si="33"/>
        <v/>
      </c>
      <c r="I205" s="49" t="str">
        <f t="shared" ca="1" si="34"/>
        <v/>
      </c>
      <c r="J205" s="49" t="str">
        <f t="shared" ca="1" si="35"/>
        <v/>
      </c>
      <c r="K205" s="49"/>
      <c r="L205" s="49"/>
      <c r="M205" s="49"/>
      <c r="N205" s="43" t="str">
        <f t="shared" si="36"/>
        <v/>
      </c>
      <c r="P205" s="40" t="str">
        <f t="shared" si="37"/>
        <v/>
      </c>
      <c r="Q205" s="38" t="str">
        <f t="shared" ca="1" si="38"/>
        <v/>
      </c>
    </row>
    <row r="206" spans="1:28" ht="20.100000000000001" customHeight="1">
      <c r="A206" s="41" t="str">
        <f t="shared" ca="1" si="39"/>
        <v/>
      </c>
      <c r="B206" s="33" t="str">
        <f ca="1">IFERROR(IF(AND(N206-TODAY()&gt;0,N206-TODAY()&lt;5),"續簽"&amp;ROW(N206),""),"")</f>
        <v/>
      </c>
      <c r="C206" s="44" t="str">
        <f t="shared" si="32"/>
        <v/>
      </c>
      <c r="D206" s="44"/>
      <c r="E206" s="44" t="str">
        <f t="shared" si="33"/>
        <v/>
      </c>
      <c r="F206" s="44"/>
      <c r="G206" s="44"/>
      <c r="H206" s="44"/>
      <c r="I206" s="44" t="str">
        <f t="shared" ca="1" si="34"/>
        <v/>
      </c>
      <c r="J206" s="44" t="str">
        <f t="shared" ca="1" si="35"/>
        <v/>
      </c>
      <c r="K206" s="44"/>
      <c r="L206" s="44"/>
      <c r="M206" s="44"/>
      <c r="N206" s="45" t="str">
        <f t="shared" si="36"/>
        <v/>
      </c>
      <c r="O206" s="51"/>
      <c r="P206" s="52" t="str">
        <f t="shared" si="37"/>
        <v/>
      </c>
      <c r="Q206" s="44" t="str">
        <f t="shared" ca="1" si="38"/>
        <v/>
      </c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 spans="1:28" ht="20.100000000000001" customHeight="1">
      <c r="A207" s="41" t="str">
        <f t="shared" ca="1" si="39"/>
        <v/>
      </c>
      <c r="B207" s="33" t="str">
        <f ca="1">IFERROR(IF(AND(N207-TODAY()&gt;0,N207-TODAY()&lt;5),"續簽"&amp;ROW(N207),""),"")</f>
        <v/>
      </c>
      <c r="C207" s="38" t="str">
        <f t="shared" si="32"/>
        <v/>
      </c>
      <c r="E207" s="38" t="str">
        <f t="shared" si="33"/>
        <v/>
      </c>
      <c r="I207" s="49" t="str">
        <f t="shared" ca="1" si="34"/>
        <v/>
      </c>
      <c r="J207" s="49" t="str">
        <f t="shared" ca="1" si="35"/>
        <v/>
      </c>
      <c r="K207" s="49"/>
      <c r="L207" s="49"/>
      <c r="M207" s="49"/>
      <c r="N207" s="43" t="str">
        <f t="shared" si="36"/>
        <v/>
      </c>
      <c r="P207" s="40" t="str">
        <f t="shared" si="37"/>
        <v/>
      </c>
      <c r="Q207" s="38" t="str">
        <f t="shared" ca="1" si="38"/>
        <v/>
      </c>
    </row>
    <row r="208" spans="1:28" ht="20.100000000000001" customHeight="1">
      <c r="A208" s="41" t="str">
        <f t="shared" ca="1" si="39"/>
        <v/>
      </c>
      <c r="B208" s="33" t="str">
        <f ca="1">IFERROR(IF(AND(N208-TODAY()&gt;0,N208-TODAY()&lt;5),"續簽"&amp;ROW(N208),""),"")</f>
        <v/>
      </c>
      <c r="C208" s="44" t="str">
        <f t="shared" si="32"/>
        <v/>
      </c>
      <c r="D208" s="44"/>
      <c r="E208" s="44" t="str">
        <f t="shared" si="33"/>
        <v/>
      </c>
      <c r="F208" s="44"/>
      <c r="G208" s="44"/>
      <c r="H208" s="44"/>
      <c r="I208" s="44" t="str">
        <f t="shared" ca="1" si="34"/>
        <v/>
      </c>
      <c r="J208" s="44" t="str">
        <f t="shared" ca="1" si="35"/>
        <v/>
      </c>
      <c r="K208" s="44"/>
      <c r="L208" s="44"/>
      <c r="M208" s="44"/>
      <c r="N208" s="45" t="str">
        <f t="shared" si="36"/>
        <v/>
      </c>
      <c r="O208" s="51"/>
      <c r="P208" s="52" t="str">
        <f t="shared" si="37"/>
        <v/>
      </c>
      <c r="Q208" s="44" t="str">
        <f t="shared" ca="1" si="38"/>
        <v/>
      </c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 spans="1:28" ht="20.100000000000001" customHeight="1">
      <c r="A209" s="41" t="str">
        <f t="shared" ca="1" si="39"/>
        <v/>
      </c>
      <c r="B209" s="33" t="str">
        <f ca="1">IFERROR(IF(AND(N209-TODAY()&gt;0,N209-TODAY()&lt;5),"續簽"&amp;ROW(N209),""),"")</f>
        <v/>
      </c>
      <c r="C209" s="38" t="str">
        <f t="shared" si="32"/>
        <v/>
      </c>
      <c r="E209" s="38" t="str">
        <f t="shared" si="33"/>
        <v/>
      </c>
      <c r="I209" s="49" t="str">
        <f t="shared" ca="1" si="34"/>
        <v/>
      </c>
      <c r="J209" s="49" t="str">
        <f t="shared" ca="1" si="35"/>
        <v/>
      </c>
      <c r="K209" s="49"/>
      <c r="L209" s="49"/>
      <c r="M209" s="49"/>
      <c r="N209" s="43" t="str">
        <f t="shared" si="36"/>
        <v/>
      </c>
      <c r="P209" s="40" t="str">
        <f t="shared" si="37"/>
        <v/>
      </c>
      <c r="Q209" s="38" t="str">
        <f t="shared" ca="1" si="38"/>
        <v/>
      </c>
    </row>
    <row r="210" spans="1:28" ht="20.100000000000001" customHeight="1">
      <c r="A210" s="41" t="str">
        <f t="shared" ca="1" si="39"/>
        <v/>
      </c>
      <c r="B210" s="33" t="str">
        <f ca="1">IFERROR(IF(AND(N210-TODAY()&gt;0,N210-TODAY()&lt;5),"續簽"&amp;ROW(N210),""),"")</f>
        <v/>
      </c>
      <c r="C210" s="44" t="str">
        <f t="shared" si="32"/>
        <v/>
      </c>
      <c r="D210" s="44"/>
      <c r="E210" s="44" t="str">
        <f t="shared" si="33"/>
        <v/>
      </c>
      <c r="F210" s="44"/>
      <c r="G210" s="44"/>
      <c r="H210" s="44"/>
      <c r="I210" s="44" t="str">
        <f t="shared" ca="1" si="34"/>
        <v/>
      </c>
      <c r="J210" s="44" t="str">
        <f t="shared" ca="1" si="35"/>
        <v/>
      </c>
      <c r="K210" s="44"/>
      <c r="L210" s="44"/>
      <c r="M210" s="44"/>
      <c r="N210" s="45" t="str">
        <f t="shared" si="36"/>
        <v/>
      </c>
      <c r="O210" s="51"/>
      <c r="P210" s="52" t="str">
        <f t="shared" si="37"/>
        <v/>
      </c>
      <c r="Q210" s="44" t="str">
        <f t="shared" ca="1" si="38"/>
        <v/>
      </c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spans="1:28" ht="20.100000000000001" customHeight="1">
      <c r="A211" s="41" t="str">
        <f t="shared" ca="1" si="39"/>
        <v/>
      </c>
      <c r="B211" s="33" t="str">
        <f ca="1">IFERROR(IF(AND(N211-TODAY()&gt;0,N211-TODAY()&lt;5),"續簽"&amp;ROW(N211),""),"")</f>
        <v/>
      </c>
      <c r="C211" s="38" t="str">
        <f t="shared" si="32"/>
        <v/>
      </c>
      <c r="E211" s="38" t="str">
        <f t="shared" si="33"/>
        <v/>
      </c>
      <c r="I211" s="49" t="str">
        <f t="shared" ca="1" si="34"/>
        <v/>
      </c>
      <c r="J211" s="49" t="str">
        <f t="shared" ca="1" si="35"/>
        <v/>
      </c>
      <c r="K211" s="49"/>
      <c r="L211" s="49"/>
      <c r="M211" s="49"/>
      <c r="N211" s="43" t="str">
        <f t="shared" si="36"/>
        <v/>
      </c>
      <c r="P211" s="40" t="str">
        <f t="shared" si="37"/>
        <v/>
      </c>
      <c r="Q211" s="38" t="str">
        <f t="shared" ca="1" si="38"/>
        <v/>
      </c>
    </row>
    <row r="212" spans="1:28" ht="20.100000000000001" customHeight="1">
      <c r="A212" s="41" t="str">
        <f t="shared" ca="1" si="39"/>
        <v/>
      </c>
      <c r="B212" s="33" t="str">
        <f ca="1">IFERROR(IF(AND(N212-TODAY()&gt;0,N212-TODAY()&lt;5),"續簽"&amp;ROW(N212),""),"")</f>
        <v/>
      </c>
      <c r="C212" s="44" t="str">
        <f t="shared" si="32"/>
        <v/>
      </c>
      <c r="D212" s="44"/>
      <c r="E212" s="44" t="str">
        <f t="shared" si="33"/>
        <v/>
      </c>
      <c r="F212" s="44"/>
      <c r="G212" s="44"/>
      <c r="H212" s="44"/>
      <c r="I212" s="44" t="str">
        <f t="shared" ca="1" si="34"/>
        <v/>
      </c>
      <c r="J212" s="44" t="str">
        <f t="shared" ca="1" si="35"/>
        <v/>
      </c>
      <c r="K212" s="44"/>
      <c r="L212" s="44"/>
      <c r="M212" s="44"/>
      <c r="N212" s="45" t="str">
        <f t="shared" si="36"/>
        <v/>
      </c>
      <c r="O212" s="51"/>
      <c r="P212" s="52" t="str">
        <f t="shared" si="37"/>
        <v/>
      </c>
      <c r="Q212" s="44" t="str">
        <f t="shared" ca="1" si="38"/>
        <v/>
      </c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 spans="1:28" ht="20.100000000000001" customHeight="1">
      <c r="A213" s="41" t="str">
        <f t="shared" ca="1" si="39"/>
        <v/>
      </c>
      <c r="B213" s="33" t="str">
        <f ca="1">IFERROR(IF(AND(N213-TODAY()&gt;0,N213-TODAY()&lt;5),"續簽"&amp;ROW(N213),""),"")</f>
        <v/>
      </c>
      <c r="C213" s="38" t="str">
        <f t="shared" si="32"/>
        <v/>
      </c>
      <c r="E213" s="38" t="str">
        <f t="shared" si="33"/>
        <v/>
      </c>
      <c r="I213" s="49" t="str">
        <f t="shared" ca="1" si="34"/>
        <v/>
      </c>
      <c r="J213" s="49" t="str">
        <f t="shared" ca="1" si="35"/>
        <v/>
      </c>
      <c r="K213" s="49"/>
      <c r="L213" s="49"/>
      <c r="M213" s="49"/>
      <c r="N213" s="43" t="str">
        <f t="shared" si="36"/>
        <v/>
      </c>
      <c r="P213" s="40" t="str">
        <f t="shared" si="37"/>
        <v/>
      </c>
      <c r="Q213" s="38" t="str">
        <f t="shared" ca="1" si="38"/>
        <v/>
      </c>
    </row>
    <row r="214" spans="1:28" ht="20.100000000000001" customHeight="1">
      <c r="A214" s="41" t="str">
        <f t="shared" ca="1" si="39"/>
        <v/>
      </c>
      <c r="B214" s="33" t="str">
        <f ca="1">IFERROR(IF(AND(N214-TODAY()&gt;0,N214-TODAY()&lt;5),"續簽"&amp;ROW(N214),""),"")</f>
        <v/>
      </c>
      <c r="C214" s="44" t="str">
        <f t="shared" si="32"/>
        <v/>
      </c>
      <c r="D214" s="44"/>
      <c r="E214" s="44" t="str">
        <f t="shared" si="33"/>
        <v/>
      </c>
      <c r="F214" s="44"/>
      <c r="G214" s="44"/>
      <c r="H214" s="44"/>
      <c r="I214" s="44" t="str">
        <f t="shared" ca="1" si="34"/>
        <v/>
      </c>
      <c r="J214" s="44" t="str">
        <f t="shared" ca="1" si="35"/>
        <v/>
      </c>
      <c r="K214" s="44"/>
      <c r="L214" s="44"/>
      <c r="M214" s="44"/>
      <c r="N214" s="45" t="str">
        <f t="shared" si="36"/>
        <v/>
      </c>
      <c r="O214" s="51"/>
      <c r="P214" s="52" t="str">
        <f t="shared" si="37"/>
        <v/>
      </c>
      <c r="Q214" s="44" t="str">
        <f t="shared" ca="1" si="38"/>
        <v/>
      </c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 spans="1:28" ht="20.100000000000001" customHeight="1">
      <c r="A215" s="41" t="str">
        <f t="shared" ca="1" si="39"/>
        <v/>
      </c>
      <c r="B215" s="33" t="str">
        <f ca="1">IFERROR(IF(AND(N215-TODAY()&gt;0,N215-TODAY()&lt;5),"續簽"&amp;ROW(N215),""),"")</f>
        <v/>
      </c>
      <c r="C215" s="38" t="str">
        <f t="shared" si="32"/>
        <v/>
      </c>
      <c r="E215" s="38" t="str">
        <f t="shared" si="33"/>
        <v/>
      </c>
      <c r="I215" s="49" t="str">
        <f t="shared" ca="1" si="34"/>
        <v/>
      </c>
      <c r="J215" s="49" t="str">
        <f t="shared" ca="1" si="35"/>
        <v/>
      </c>
      <c r="K215" s="49"/>
      <c r="L215" s="49"/>
      <c r="M215" s="49"/>
      <c r="N215" s="43" t="str">
        <f t="shared" si="36"/>
        <v/>
      </c>
      <c r="P215" s="40" t="str">
        <f t="shared" si="37"/>
        <v/>
      </c>
      <c r="Q215" s="38" t="str">
        <f t="shared" ca="1" si="38"/>
        <v/>
      </c>
    </row>
    <row r="216" spans="1:28" ht="20.100000000000001" customHeight="1">
      <c r="A216" s="41" t="str">
        <f t="shared" ca="1" si="39"/>
        <v/>
      </c>
      <c r="B216" s="33" t="str">
        <f ca="1">IFERROR(IF(AND(N216-TODAY()&gt;0,N216-TODAY()&lt;5),"續簽"&amp;ROW(N216),""),"")</f>
        <v/>
      </c>
      <c r="C216" s="44" t="str">
        <f t="shared" si="32"/>
        <v/>
      </c>
      <c r="D216" s="44"/>
      <c r="E216" s="44" t="str">
        <f t="shared" si="33"/>
        <v/>
      </c>
      <c r="F216" s="44"/>
      <c r="G216" s="44"/>
      <c r="H216" s="44"/>
      <c r="I216" s="44" t="str">
        <f t="shared" ca="1" si="34"/>
        <v/>
      </c>
      <c r="J216" s="44" t="str">
        <f t="shared" ca="1" si="35"/>
        <v/>
      </c>
      <c r="K216" s="44"/>
      <c r="L216" s="44"/>
      <c r="M216" s="44"/>
      <c r="N216" s="45" t="str">
        <f t="shared" si="36"/>
        <v/>
      </c>
      <c r="O216" s="51"/>
      <c r="P216" s="52" t="str">
        <f t="shared" si="37"/>
        <v/>
      </c>
      <c r="Q216" s="44" t="str">
        <f t="shared" ca="1" si="38"/>
        <v/>
      </c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 spans="1:28" ht="20.100000000000001" customHeight="1">
      <c r="A217" s="41" t="str">
        <f t="shared" ca="1" si="39"/>
        <v/>
      </c>
      <c r="B217" s="33" t="str">
        <f ca="1">IFERROR(IF(AND(N217-TODAY()&gt;0,N217-TODAY()&lt;5),"續簽"&amp;ROW(N217),""),"")</f>
        <v/>
      </c>
      <c r="C217" s="38" t="str">
        <f t="shared" si="32"/>
        <v/>
      </c>
      <c r="E217" s="38" t="str">
        <f t="shared" si="33"/>
        <v/>
      </c>
      <c r="I217" s="49" t="str">
        <f t="shared" ca="1" si="34"/>
        <v/>
      </c>
      <c r="J217" s="49" t="str">
        <f t="shared" ca="1" si="35"/>
        <v/>
      </c>
      <c r="K217" s="49"/>
      <c r="L217" s="49"/>
      <c r="M217" s="49"/>
      <c r="N217" s="43" t="str">
        <f t="shared" si="36"/>
        <v/>
      </c>
      <c r="P217" s="40" t="str">
        <f t="shared" si="37"/>
        <v/>
      </c>
      <c r="Q217" s="38" t="str">
        <f t="shared" ca="1" si="38"/>
        <v/>
      </c>
    </row>
    <row r="218" spans="1:28" ht="20.100000000000001" customHeight="1">
      <c r="A218" s="41" t="str">
        <f t="shared" ca="1" si="39"/>
        <v/>
      </c>
      <c r="B218" s="33" t="str">
        <f ca="1">IFERROR(IF(AND(N218-TODAY()&gt;0,N218-TODAY()&lt;5),"續簽"&amp;ROW(N218),""),"")</f>
        <v/>
      </c>
      <c r="C218" s="44" t="str">
        <f t="shared" si="32"/>
        <v/>
      </c>
      <c r="D218" s="44"/>
      <c r="E218" s="44" t="str">
        <f t="shared" si="33"/>
        <v/>
      </c>
      <c r="F218" s="44"/>
      <c r="G218" s="44"/>
      <c r="H218" s="44"/>
      <c r="I218" s="44" t="str">
        <f t="shared" ca="1" si="34"/>
        <v/>
      </c>
      <c r="J218" s="44" t="str">
        <f t="shared" ca="1" si="35"/>
        <v/>
      </c>
      <c r="K218" s="44"/>
      <c r="L218" s="44"/>
      <c r="M218" s="44"/>
      <c r="N218" s="45" t="str">
        <f t="shared" si="36"/>
        <v/>
      </c>
      <c r="O218" s="51"/>
      <c r="P218" s="52" t="str">
        <f t="shared" si="37"/>
        <v/>
      </c>
      <c r="Q218" s="44" t="str">
        <f t="shared" ca="1" si="38"/>
        <v/>
      </c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 spans="1:28" ht="20.100000000000001" customHeight="1">
      <c r="A219" s="41" t="str">
        <f t="shared" ca="1" si="39"/>
        <v/>
      </c>
      <c r="B219" s="33" t="str">
        <f ca="1">IFERROR(IF(AND(N219-TODAY()&gt;0,N219-TODAY()&lt;5),"續簽"&amp;ROW(N219),""),"")</f>
        <v/>
      </c>
      <c r="C219" s="38" t="str">
        <f t="shared" si="32"/>
        <v/>
      </c>
      <c r="E219" s="38" t="str">
        <f t="shared" si="33"/>
        <v/>
      </c>
      <c r="I219" s="49" t="str">
        <f t="shared" ca="1" si="34"/>
        <v/>
      </c>
      <c r="J219" s="49" t="str">
        <f t="shared" ca="1" si="35"/>
        <v/>
      </c>
      <c r="K219" s="49"/>
      <c r="L219" s="49"/>
      <c r="M219" s="49"/>
      <c r="N219" s="43" t="str">
        <f t="shared" si="36"/>
        <v/>
      </c>
      <c r="P219" s="40" t="str">
        <f t="shared" si="37"/>
        <v/>
      </c>
      <c r="Q219" s="38" t="str">
        <f t="shared" ca="1" si="38"/>
        <v/>
      </c>
    </row>
    <row r="220" spans="1:28" ht="20.100000000000001" customHeight="1">
      <c r="A220" s="41" t="str">
        <f t="shared" ca="1" si="39"/>
        <v/>
      </c>
      <c r="B220" s="33" t="str">
        <f ca="1">IFERROR(IF(AND(N220-TODAY()&gt;0,N220-TODAY()&lt;5),"續簽"&amp;ROW(N220),""),"")</f>
        <v/>
      </c>
      <c r="C220" s="44" t="str">
        <f t="shared" si="32"/>
        <v/>
      </c>
      <c r="D220" s="44"/>
      <c r="E220" s="44" t="str">
        <f t="shared" si="33"/>
        <v/>
      </c>
      <c r="F220" s="44"/>
      <c r="G220" s="44"/>
      <c r="H220" s="44"/>
      <c r="I220" s="44" t="str">
        <f t="shared" ca="1" si="34"/>
        <v/>
      </c>
      <c r="J220" s="44" t="str">
        <f t="shared" ca="1" si="35"/>
        <v/>
      </c>
      <c r="K220" s="44"/>
      <c r="L220" s="44"/>
      <c r="M220" s="44"/>
      <c r="N220" s="45" t="str">
        <f t="shared" si="36"/>
        <v/>
      </c>
      <c r="O220" s="51"/>
      <c r="P220" s="52" t="str">
        <f t="shared" si="37"/>
        <v/>
      </c>
      <c r="Q220" s="44" t="str">
        <f t="shared" ca="1" si="38"/>
        <v/>
      </c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 spans="1:28" ht="20.100000000000001" customHeight="1">
      <c r="A221" s="41" t="str">
        <f t="shared" ca="1" si="39"/>
        <v/>
      </c>
      <c r="B221" s="33" t="str">
        <f ca="1">IFERROR(IF(AND(N221-TODAY()&gt;0,N221-TODAY()&lt;5),"續簽"&amp;ROW(N221),""),"")</f>
        <v/>
      </c>
      <c r="C221" s="38" t="str">
        <f t="shared" si="32"/>
        <v/>
      </c>
      <c r="E221" s="38" t="str">
        <f t="shared" si="33"/>
        <v/>
      </c>
      <c r="I221" s="49" t="str">
        <f t="shared" ca="1" si="34"/>
        <v/>
      </c>
      <c r="J221" s="49" t="str">
        <f t="shared" ca="1" si="35"/>
        <v/>
      </c>
      <c r="K221" s="49"/>
      <c r="L221" s="49"/>
      <c r="M221" s="49"/>
      <c r="N221" s="43" t="str">
        <f t="shared" si="36"/>
        <v/>
      </c>
      <c r="P221" s="40" t="str">
        <f t="shared" si="37"/>
        <v/>
      </c>
      <c r="Q221" s="38" t="str">
        <f t="shared" ca="1" si="38"/>
        <v/>
      </c>
    </row>
    <row r="222" spans="1:28" ht="20.100000000000001" customHeight="1">
      <c r="A222" s="41" t="str">
        <f t="shared" ca="1" si="39"/>
        <v/>
      </c>
      <c r="B222" s="33" t="str">
        <f ca="1">IFERROR(IF(AND(N222-TODAY()&gt;0,N222-TODAY()&lt;5),"續簽"&amp;ROW(N222),""),"")</f>
        <v/>
      </c>
      <c r="C222" s="44" t="str">
        <f t="shared" si="32"/>
        <v/>
      </c>
      <c r="D222" s="44"/>
      <c r="E222" s="44" t="str">
        <f t="shared" si="33"/>
        <v/>
      </c>
      <c r="F222" s="44"/>
      <c r="G222" s="44"/>
      <c r="H222" s="44"/>
      <c r="I222" s="44" t="str">
        <f t="shared" ca="1" si="34"/>
        <v/>
      </c>
      <c r="J222" s="44" t="str">
        <f t="shared" ca="1" si="35"/>
        <v/>
      </c>
      <c r="K222" s="44"/>
      <c r="L222" s="44"/>
      <c r="M222" s="44"/>
      <c r="N222" s="45" t="str">
        <f t="shared" si="36"/>
        <v/>
      </c>
      <c r="O222" s="51"/>
      <c r="P222" s="52" t="str">
        <f t="shared" si="37"/>
        <v/>
      </c>
      <c r="Q222" s="44" t="str">
        <f t="shared" ca="1" si="38"/>
        <v/>
      </c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</row>
    <row r="223" spans="1:28" ht="20.100000000000001" customHeight="1">
      <c r="A223" s="41" t="str">
        <f t="shared" ca="1" si="39"/>
        <v/>
      </c>
      <c r="B223" s="33" t="str">
        <f ca="1">IFERROR(IF(AND(N223-TODAY()&gt;0,N223-TODAY()&lt;5),"續簽"&amp;ROW(N223),""),"")</f>
        <v/>
      </c>
      <c r="C223" s="38" t="str">
        <f t="shared" si="32"/>
        <v/>
      </c>
      <c r="E223" s="38" t="str">
        <f t="shared" si="33"/>
        <v/>
      </c>
      <c r="I223" s="49" t="str">
        <f t="shared" ca="1" si="34"/>
        <v/>
      </c>
      <c r="J223" s="49" t="str">
        <f t="shared" ca="1" si="35"/>
        <v/>
      </c>
      <c r="K223" s="49"/>
      <c r="L223" s="49"/>
      <c r="M223" s="49"/>
      <c r="N223" s="43" t="str">
        <f t="shared" si="36"/>
        <v/>
      </c>
      <c r="P223" s="40" t="str">
        <f t="shared" si="37"/>
        <v/>
      </c>
      <c r="Q223" s="38" t="str">
        <f t="shared" ca="1" si="38"/>
        <v/>
      </c>
    </row>
    <row r="224" spans="1:28" ht="20.100000000000001" customHeight="1">
      <c r="A224" s="41" t="str">
        <f t="shared" ca="1" si="39"/>
        <v/>
      </c>
      <c r="B224" s="33" t="str">
        <f ca="1">IFERROR(IF(AND(N224-TODAY()&gt;0,N224-TODAY()&lt;5),"續簽"&amp;ROW(N224),""),"")</f>
        <v/>
      </c>
      <c r="C224" s="44" t="str">
        <f t="shared" si="32"/>
        <v/>
      </c>
      <c r="D224" s="44"/>
      <c r="E224" s="44" t="str">
        <f t="shared" si="33"/>
        <v/>
      </c>
      <c r="F224" s="44"/>
      <c r="G224" s="44"/>
      <c r="H224" s="44"/>
      <c r="I224" s="44" t="str">
        <f t="shared" ca="1" si="34"/>
        <v/>
      </c>
      <c r="J224" s="44" t="str">
        <f t="shared" ca="1" si="35"/>
        <v/>
      </c>
      <c r="K224" s="44"/>
      <c r="L224" s="44"/>
      <c r="M224" s="44"/>
      <c r="N224" s="45" t="str">
        <f t="shared" si="36"/>
        <v/>
      </c>
      <c r="O224" s="51"/>
      <c r="P224" s="52" t="str">
        <f t="shared" si="37"/>
        <v/>
      </c>
      <c r="Q224" s="44" t="str">
        <f t="shared" ca="1" si="38"/>
        <v/>
      </c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spans="1:28" ht="20.100000000000001" customHeight="1">
      <c r="A225" s="41" t="str">
        <f t="shared" ca="1" si="39"/>
        <v/>
      </c>
      <c r="B225" s="33" t="str">
        <f ca="1">IFERROR(IF(AND(N225-TODAY()&gt;0,N225-TODAY()&lt;5),"續簽"&amp;ROW(N225),""),"")</f>
        <v/>
      </c>
      <c r="C225" s="38" t="str">
        <f t="shared" si="32"/>
        <v/>
      </c>
      <c r="E225" s="38" t="str">
        <f t="shared" si="33"/>
        <v/>
      </c>
      <c r="I225" s="49" t="str">
        <f t="shared" ca="1" si="34"/>
        <v/>
      </c>
      <c r="J225" s="49" t="str">
        <f t="shared" ca="1" si="35"/>
        <v/>
      </c>
      <c r="K225" s="49"/>
      <c r="L225" s="49"/>
      <c r="M225" s="49"/>
      <c r="N225" s="43" t="str">
        <f t="shared" si="36"/>
        <v/>
      </c>
      <c r="P225" s="40" t="str">
        <f t="shared" si="37"/>
        <v/>
      </c>
      <c r="Q225" s="38" t="str">
        <f t="shared" ca="1" si="38"/>
        <v/>
      </c>
    </row>
    <row r="226" spans="1:28" ht="20.100000000000001" customHeight="1">
      <c r="A226" s="41" t="str">
        <f t="shared" ca="1" si="39"/>
        <v/>
      </c>
      <c r="B226" s="33" t="str">
        <f ca="1">IFERROR(IF(AND(N226-TODAY()&gt;0,N226-TODAY()&lt;5),"續簽"&amp;ROW(N226),""),"")</f>
        <v/>
      </c>
      <c r="C226" s="44" t="str">
        <f t="shared" si="32"/>
        <v/>
      </c>
      <c r="D226" s="44"/>
      <c r="E226" s="44" t="str">
        <f t="shared" si="33"/>
        <v/>
      </c>
      <c r="F226" s="44"/>
      <c r="G226" s="44"/>
      <c r="H226" s="44"/>
      <c r="I226" s="44" t="str">
        <f t="shared" ca="1" si="34"/>
        <v/>
      </c>
      <c r="J226" s="44" t="str">
        <f t="shared" ca="1" si="35"/>
        <v/>
      </c>
      <c r="K226" s="44"/>
      <c r="L226" s="44"/>
      <c r="M226" s="44"/>
      <c r="N226" s="45" t="str">
        <f t="shared" si="36"/>
        <v/>
      </c>
      <c r="O226" s="51"/>
      <c r="P226" s="52" t="str">
        <f t="shared" si="37"/>
        <v/>
      </c>
      <c r="Q226" s="44" t="str">
        <f t="shared" ca="1" si="38"/>
        <v/>
      </c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 spans="1:28" ht="20.100000000000001" customHeight="1">
      <c r="A227" s="41" t="str">
        <f t="shared" ca="1" si="39"/>
        <v/>
      </c>
      <c r="B227" s="33" t="str">
        <f ca="1">IFERROR(IF(AND(N227-TODAY()&gt;0,N227-TODAY()&lt;5),"續簽"&amp;ROW(N227),""),"")</f>
        <v/>
      </c>
      <c r="C227" s="38" t="str">
        <f t="shared" si="32"/>
        <v/>
      </c>
      <c r="E227" s="38" t="str">
        <f t="shared" si="33"/>
        <v/>
      </c>
      <c r="I227" s="49" t="str">
        <f t="shared" ca="1" si="34"/>
        <v/>
      </c>
      <c r="J227" s="49" t="str">
        <f t="shared" ca="1" si="35"/>
        <v/>
      </c>
      <c r="K227" s="49"/>
      <c r="L227" s="49"/>
      <c r="M227" s="49"/>
      <c r="N227" s="43" t="str">
        <f t="shared" si="36"/>
        <v/>
      </c>
      <c r="P227" s="40" t="str">
        <f t="shared" si="37"/>
        <v/>
      </c>
      <c r="Q227" s="38" t="str">
        <f t="shared" ca="1" si="38"/>
        <v/>
      </c>
    </row>
    <row r="228" spans="1:28" ht="20.100000000000001" customHeight="1">
      <c r="A228" s="41" t="str">
        <f t="shared" ca="1" si="39"/>
        <v/>
      </c>
      <c r="B228" s="33" t="str">
        <f ca="1">IFERROR(IF(AND(N228-TODAY()&gt;0,N228-TODAY()&lt;5),"續簽"&amp;ROW(N228),""),"")</f>
        <v/>
      </c>
      <c r="C228" s="44" t="str">
        <f t="shared" si="32"/>
        <v/>
      </c>
      <c r="D228" s="44"/>
      <c r="E228" s="44" t="str">
        <f t="shared" si="33"/>
        <v/>
      </c>
      <c r="F228" s="44"/>
      <c r="G228" s="44"/>
      <c r="H228" s="44"/>
      <c r="I228" s="44" t="str">
        <f t="shared" ca="1" si="34"/>
        <v/>
      </c>
      <c r="J228" s="44" t="str">
        <f t="shared" ca="1" si="35"/>
        <v/>
      </c>
      <c r="K228" s="44"/>
      <c r="L228" s="44"/>
      <c r="M228" s="44"/>
      <c r="N228" s="45" t="str">
        <f t="shared" si="36"/>
        <v/>
      </c>
      <c r="O228" s="51"/>
      <c r="P228" s="52" t="str">
        <f t="shared" si="37"/>
        <v/>
      </c>
      <c r="Q228" s="44" t="str">
        <f t="shared" ca="1" si="38"/>
        <v/>
      </c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spans="1:28" ht="20.100000000000001" customHeight="1">
      <c r="A229" s="41" t="str">
        <f t="shared" ca="1" si="39"/>
        <v/>
      </c>
      <c r="B229" s="33" t="str">
        <f ca="1">IFERROR(IF(AND(N229-TODAY()&gt;0,N229-TODAY()&lt;5),"續簽"&amp;ROW(N229),""),"")</f>
        <v/>
      </c>
      <c r="C229" s="38" t="str">
        <f t="shared" si="32"/>
        <v/>
      </c>
      <c r="E229" s="38" t="str">
        <f t="shared" si="33"/>
        <v/>
      </c>
      <c r="I229" s="49" t="str">
        <f t="shared" ca="1" si="34"/>
        <v/>
      </c>
      <c r="J229" s="49" t="str">
        <f t="shared" ca="1" si="35"/>
        <v/>
      </c>
      <c r="K229" s="49"/>
      <c r="L229" s="49"/>
      <c r="M229" s="49"/>
      <c r="N229" s="43" t="str">
        <f t="shared" si="36"/>
        <v/>
      </c>
      <c r="P229" s="40" t="str">
        <f t="shared" si="37"/>
        <v/>
      </c>
      <c r="Q229" s="38" t="str">
        <f t="shared" ca="1" si="38"/>
        <v/>
      </c>
    </row>
    <row r="230" spans="1:28" ht="20.100000000000001" customHeight="1">
      <c r="A230" s="41" t="str">
        <f t="shared" ca="1" si="39"/>
        <v/>
      </c>
      <c r="B230" s="33" t="str">
        <f ca="1">IFERROR(IF(AND(N230-TODAY()&gt;0,N230-TODAY()&lt;5),"續簽"&amp;ROW(N230),""),"")</f>
        <v/>
      </c>
      <c r="C230" s="44" t="str">
        <f t="shared" si="32"/>
        <v/>
      </c>
      <c r="D230" s="44"/>
      <c r="E230" s="44" t="str">
        <f t="shared" si="33"/>
        <v/>
      </c>
      <c r="F230" s="44"/>
      <c r="G230" s="44"/>
      <c r="H230" s="44"/>
      <c r="I230" s="44" t="str">
        <f t="shared" ca="1" si="34"/>
        <v/>
      </c>
      <c r="J230" s="44" t="str">
        <f t="shared" ca="1" si="35"/>
        <v/>
      </c>
      <c r="K230" s="44"/>
      <c r="L230" s="44"/>
      <c r="M230" s="44"/>
      <c r="N230" s="45" t="str">
        <f t="shared" si="36"/>
        <v/>
      </c>
      <c r="O230" s="51"/>
      <c r="P230" s="52" t="str">
        <f t="shared" si="37"/>
        <v/>
      </c>
      <c r="Q230" s="44" t="str">
        <f t="shared" ca="1" si="38"/>
        <v/>
      </c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</row>
    <row r="231" spans="1:28" ht="20.100000000000001" customHeight="1">
      <c r="A231" s="41" t="str">
        <f t="shared" ca="1" si="39"/>
        <v/>
      </c>
      <c r="B231" s="33" t="str">
        <f ca="1">IFERROR(IF(AND(N231-TODAY()&gt;0,N231-TODAY()&lt;5),"續簽"&amp;ROW(N231),""),"")</f>
        <v/>
      </c>
      <c r="C231" s="38" t="str">
        <f t="shared" si="32"/>
        <v/>
      </c>
      <c r="E231" s="38" t="str">
        <f t="shared" si="33"/>
        <v/>
      </c>
      <c r="I231" s="49" t="str">
        <f t="shared" ca="1" si="34"/>
        <v/>
      </c>
      <c r="J231" s="49" t="str">
        <f t="shared" ca="1" si="35"/>
        <v/>
      </c>
      <c r="K231" s="49"/>
      <c r="L231" s="49"/>
      <c r="M231" s="49"/>
      <c r="N231" s="43" t="str">
        <f t="shared" si="36"/>
        <v/>
      </c>
      <c r="P231" s="40" t="str">
        <f t="shared" si="37"/>
        <v/>
      </c>
      <c r="Q231" s="38" t="str">
        <f t="shared" ca="1" si="38"/>
        <v/>
      </c>
    </row>
    <row r="232" spans="1:28" ht="20.100000000000001" customHeight="1">
      <c r="A232" s="41" t="str">
        <f t="shared" ca="1" si="39"/>
        <v/>
      </c>
      <c r="B232" s="33" t="str">
        <f ca="1">IFERROR(IF(AND(N232-TODAY()&gt;0,N232-TODAY()&lt;5),"續簽"&amp;ROW(N232),""),"")</f>
        <v/>
      </c>
      <c r="C232" s="44" t="str">
        <f t="shared" si="32"/>
        <v/>
      </c>
      <c r="D232" s="44"/>
      <c r="E232" s="44" t="str">
        <f t="shared" si="33"/>
        <v/>
      </c>
      <c r="F232" s="44"/>
      <c r="G232" s="44"/>
      <c r="H232" s="44"/>
      <c r="I232" s="44" t="str">
        <f t="shared" ca="1" si="34"/>
        <v/>
      </c>
      <c r="J232" s="44" t="str">
        <f t="shared" ca="1" si="35"/>
        <v/>
      </c>
      <c r="K232" s="44"/>
      <c r="L232" s="44"/>
      <c r="M232" s="44"/>
      <c r="N232" s="45" t="str">
        <f t="shared" si="36"/>
        <v/>
      </c>
      <c r="O232" s="51"/>
      <c r="P232" s="52" t="str">
        <f t="shared" si="37"/>
        <v/>
      </c>
      <c r="Q232" s="44" t="str">
        <f t="shared" ca="1" si="38"/>
        <v/>
      </c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</row>
    <row r="233" spans="1:28" ht="20.100000000000001" customHeight="1">
      <c r="A233" s="41" t="str">
        <f t="shared" ca="1" si="39"/>
        <v/>
      </c>
      <c r="B233" s="33" t="str">
        <f ca="1">IFERROR(IF(AND(N233-TODAY()&gt;0,N233-TODAY()&lt;5),"續簽"&amp;ROW(N233),""),"")</f>
        <v/>
      </c>
      <c r="C233" s="38" t="str">
        <f t="shared" si="32"/>
        <v/>
      </c>
      <c r="E233" s="38" t="str">
        <f t="shared" si="33"/>
        <v/>
      </c>
      <c r="I233" s="49" t="str">
        <f t="shared" ca="1" si="34"/>
        <v/>
      </c>
      <c r="J233" s="49" t="str">
        <f t="shared" ca="1" si="35"/>
        <v/>
      </c>
      <c r="K233" s="49"/>
      <c r="L233" s="49"/>
      <c r="M233" s="49"/>
      <c r="N233" s="43" t="str">
        <f t="shared" si="36"/>
        <v/>
      </c>
      <c r="P233" s="40" t="str">
        <f t="shared" si="37"/>
        <v/>
      </c>
      <c r="Q233" s="38" t="str">
        <f t="shared" ca="1" si="38"/>
        <v/>
      </c>
    </row>
    <row r="234" spans="1:28" ht="20.100000000000001" customHeight="1">
      <c r="A234" s="41" t="str">
        <f t="shared" ca="1" si="39"/>
        <v/>
      </c>
      <c r="B234" s="33" t="str">
        <f ca="1">IFERROR(IF(AND(N234-TODAY()&gt;0,N234-TODAY()&lt;5),"續簽"&amp;ROW(N234),""),"")</f>
        <v/>
      </c>
      <c r="C234" s="44" t="str">
        <f t="shared" si="32"/>
        <v/>
      </c>
      <c r="D234" s="44"/>
      <c r="E234" s="44" t="str">
        <f t="shared" si="33"/>
        <v/>
      </c>
      <c r="F234" s="44"/>
      <c r="G234" s="44"/>
      <c r="H234" s="44"/>
      <c r="I234" s="44" t="str">
        <f t="shared" ca="1" si="34"/>
        <v/>
      </c>
      <c r="J234" s="44" t="str">
        <f t="shared" ca="1" si="35"/>
        <v/>
      </c>
      <c r="K234" s="44"/>
      <c r="L234" s="44"/>
      <c r="M234" s="44"/>
      <c r="N234" s="45" t="str">
        <f t="shared" si="36"/>
        <v/>
      </c>
      <c r="O234" s="51"/>
      <c r="P234" s="52" t="str">
        <f t="shared" si="37"/>
        <v/>
      </c>
      <c r="Q234" s="44" t="str">
        <f t="shared" ca="1" si="38"/>
        <v/>
      </c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</row>
    <row r="235" spans="1:28" ht="20.100000000000001" customHeight="1">
      <c r="A235" s="41" t="str">
        <f t="shared" ca="1" si="39"/>
        <v/>
      </c>
      <c r="B235" s="33" t="str">
        <f ca="1">IFERROR(IF(AND(N235-TODAY()&gt;0,N235-TODAY()&lt;5),"續簽"&amp;ROW(N235),""),"")</f>
        <v/>
      </c>
      <c r="C235" s="38" t="str">
        <f t="shared" si="32"/>
        <v/>
      </c>
      <c r="E235" s="38" t="str">
        <f t="shared" si="33"/>
        <v/>
      </c>
      <c r="I235" s="49" t="str">
        <f t="shared" ca="1" si="34"/>
        <v/>
      </c>
      <c r="J235" s="49" t="str">
        <f t="shared" ca="1" si="35"/>
        <v/>
      </c>
      <c r="K235" s="49"/>
      <c r="L235" s="49"/>
      <c r="M235" s="49"/>
      <c r="N235" s="43" t="str">
        <f t="shared" si="36"/>
        <v/>
      </c>
      <c r="P235" s="40" t="str">
        <f t="shared" si="37"/>
        <v/>
      </c>
      <c r="Q235" s="38" t="str">
        <f t="shared" ca="1" si="38"/>
        <v/>
      </c>
    </row>
    <row r="236" spans="1:28" ht="20.100000000000001" customHeight="1">
      <c r="A236" s="41" t="str">
        <f t="shared" ca="1" si="39"/>
        <v/>
      </c>
      <c r="B236" s="33" t="str">
        <f ca="1">IFERROR(IF(AND(N236-TODAY()&gt;0,N236-TODAY()&lt;5),"續簽"&amp;ROW(N236),""),"")</f>
        <v/>
      </c>
      <c r="C236" s="44" t="str">
        <f t="shared" si="32"/>
        <v/>
      </c>
      <c r="D236" s="44"/>
      <c r="E236" s="44" t="str">
        <f t="shared" si="33"/>
        <v/>
      </c>
      <c r="F236" s="44"/>
      <c r="G236" s="44"/>
      <c r="H236" s="44"/>
      <c r="I236" s="44" t="str">
        <f t="shared" ca="1" si="34"/>
        <v/>
      </c>
      <c r="J236" s="44" t="str">
        <f t="shared" ca="1" si="35"/>
        <v/>
      </c>
      <c r="K236" s="44"/>
      <c r="L236" s="44"/>
      <c r="M236" s="44"/>
      <c r="N236" s="45" t="str">
        <f t="shared" si="36"/>
        <v/>
      </c>
      <c r="O236" s="51"/>
      <c r="P236" s="52" t="str">
        <f t="shared" si="37"/>
        <v/>
      </c>
      <c r="Q236" s="44" t="str">
        <f t="shared" ca="1" si="38"/>
        <v/>
      </c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 spans="1:28" ht="20.100000000000001" customHeight="1">
      <c r="A237" s="41" t="str">
        <f t="shared" ca="1" si="39"/>
        <v/>
      </c>
      <c r="B237" s="33" t="str">
        <f ca="1">IFERROR(IF(AND(N237-TODAY()&gt;0,N237-TODAY()&lt;5),"續簽"&amp;ROW(N237),""),"")</f>
        <v/>
      </c>
      <c r="C237" s="38" t="str">
        <f t="shared" si="32"/>
        <v/>
      </c>
      <c r="E237" s="38" t="str">
        <f t="shared" si="33"/>
        <v/>
      </c>
      <c r="I237" s="49" t="str">
        <f t="shared" ca="1" si="34"/>
        <v/>
      </c>
      <c r="J237" s="49" t="str">
        <f t="shared" ca="1" si="35"/>
        <v/>
      </c>
      <c r="K237" s="49"/>
      <c r="L237" s="49"/>
      <c r="M237" s="49"/>
      <c r="N237" s="43" t="str">
        <f t="shared" si="36"/>
        <v/>
      </c>
      <c r="P237" s="40" t="str">
        <f t="shared" si="37"/>
        <v/>
      </c>
      <c r="Q237" s="38" t="str">
        <f t="shared" ca="1" si="38"/>
        <v/>
      </c>
    </row>
    <row r="238" spans="1:28" ht="20.100000000000001" customHeight="1">
      <c r="A238" s="41" t="str">
        <f t="shared" ca="1" si="39"/>
        <v/>
      </c>
      <c r="B238" s="33" t="str">
        <f ca="1">IFERROR(IF(AND(N238-TODAY()&gt;0,N238-TODAY()&lt;5),"續簽"&amp;ROW(N238),""),"")</f>
        <v/>
      </c>
      <c r="C238" s="44" t="str">
        <f t="shared" si="32"/>
        <v/>
      </c>
      <c r="D238" s="44"/>
      <c r="E238" s="44" t="str">
        <f t="shared" si="33"/>
        <v/>
      </c>
      <c r="F238" s="44"/>
      <c r="G238" s="44"/>
      <c r="H238" s="44"/>
      <c r="I238" s="44" t="str">
        <f t="shared" ca="1" si="34"/>
        <v/>
      </c>
      <c r="J238" s="44" t="str">
        <f t="shared" ca="1" si="35"/>
        <v/>
      </c>
      <c r="K238" s="44"/>
      <c r="L238" s="44"/>
      <c r="M238" s="44"/>
      <c r="N238" s="45" t="str">
        <f t="shared" si="36"/>
        <v/>
      </c>
      <c r="O238" s="51"/>
      <c r="P238" s="52" t="str">
        <f t="shared" si="37"/>
        <v/>
      </c>
      <c r="Q238" s="44" t="str">
        <f t="shared" ca="1" si="38"/>
        <v/>
      </c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</row>
    <row r="239" spans="1:28" ht="20.100000000000001" customHeight="1">
      <c r="A239" s="41" t="str">
        <f t="shared" ca="1" si="39"/>
        <v/>
      </c>
      <c r="B239" s="33" t="str">
        <f ca="1">IFERROR(IF(AND(N239-TODAY()&gt;0,N239-TODAY()&lt;5),"續簽"&amp;ROW(N239),""),"")</f>
        <v/>
      </c>
      <c r="C239" s="38" t="str">
        <f t="shared" si="32"/>
        <v/>
      </c>
      <c r="E239" s="38" t="str">
        <f t="shared" si="33"/>
        <v/>
      </c>
      <c r="I239" s="49" t="str">
        <f t="shared" ca="1" si="34"/>
        <v/>
      </c>
      <c r="J239" s="49" t="str">
        <f t="shared" ca="1" si="35"/>
        <v/>
      </c>
      <c r="K239" s="49"/>
      <c r="L239" s="49"/>
      <c r="M239" s="49"/>
      <c r="N239" s="43" t="str">
        <f t="shared" si="36"/>
        <v/>
      </c>
      <c r="P239" s="40" t="str">
        <f t="shared" si="37"/>
        <v/>
      </c>
      <c r="Q239" s="38" t="str">
        <f t="shared" ca="1" si="38"/>
        <v/>
      </c>
    </row>
    <row r="240" spans="1:28" ht="20.100000000000001" customHeight="1">
      <c r="A240" s="41" t="str">
        <f t="shared" ca="1" si="39"/>
        <v/>
      </c>
      <c r="B240" s="33" t="str">
        <f ca="1">IFERROR(IF(AND(N240-TODAY()&gt;0,N240-TODAY()&lt;5),"續簽"&amp;ROW(N240),""),"")</f>
        <v/>
      </c>
      <c r="C240" s="44" t="str">
        <f t="shared" si="32"/>
        <v/>
      </c>
      <c r="D240" s="44"/>
      <c r="E240" s="44" t="str">
        <f t="shared" si="33"/>
        <v/>
      </c>
      <c r="F240" s="44"/>
      <c r="G240" s="44"/>
      <c r="H240" s="44"/>
      <c r="I240" s="44" t="str">
        <f t="shared" ca="1" si="34"/>
        <v/>
      </c>
      <c r="J240" s="44" t="str">
        <f t="shared" ca="1" si="35"/>
        <v/>
      </c>
      <c r="K240" s="44"/>
      <c r="L240" s="44"/>
      <c r="M240" s="44"/>
      <c r="N240" s="45" t="str">
        <f t="shared" si="36"/>
        <v/>
      </c>
      <c r="O240" s="51"/>
      <c r="P240" s="52" t="str">
        <f t="shared" si="37"/>
        <v/>
      </c>
      <c r="Q240" s="44" t="str">
        <f t="shared" ca="1" si="38"/>
        <v/>
      </c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</row>
    <row r="241" spans="1:28" ht="20.100000000000001" customHeight="1">
      <c r="A241" s="41" t="str">
        <f t="shared" ca="1" si="39"/>
        <v/>
      </c>
      <c r="B241" s="33" t="str">
        <f ca="1">IFERROR(IF(AND(N241-TODAY()&gt;0,N241-TODAY()&lt;5),"續簽"&amp;ROW(N241),""),"")</f>
        <v/>
      </c>
      <c r="C241" s="38" t="str">
        <f t="shared" si="32"/>
        <v/>
      </c>
      <c r="E241" s="38" t="str">
        <f t="shared" si="33"/>
        <v/>
      </c>
      <c r="I241" s="49" t="str">
        <f t="shared" ca="1" si="34"/>
        <v/>
      </c>
      <c r="J241" s="49" t="str">
        <f t="shared" ca="1" si="35"/>
        <v/>
      </c>
      <c r="K241" s="49"/>
      <c r="L241" s="49"/>
      <c r="M241" s="49"/>
      <c r="N241" s="43" t="str">
        <f t="shared" si="36"/>
        <v/>
      </c>
      <c r="P241" s="40" t="str">
        <f t="shared" si="37"/>
        <v/>
      </c>
      <c r="Q241" s="38" t="str">
        <f t="shared" ca="1" si="38"/>
        <v/>
      </c>
    </row>
    <row r="242" spans="1:28" ht="20.100000000000001" customHeight="1">
      <c r="A242" s="41" t="str">
        <f t="shared" ca="1" si="39"/>
        <v/>
      </c>
      <c r="B242" s="33" t="str">
        <f ca="1">IFERROR(IF(AND(N242-TODAY()&gt;0,N242-TODAY()&lt;5),"續簽"&amp;ROW(N242),""),"")</f>
        <v/>
      </c>
      <c r="C242" s="44" t="str">
        <f t="shared" si="32"/>
        <v/>
      </c>
      <c r="D242" s="44"/>
      <c r="E242" s="44" t="str">
        <f t="shared" si="33"/>
        <v/>
      </c>
      <c r="F242" s="44"/>
      <c r="G242" s="44"/>
      <c r="H242" s="44"/>
      <c r="I242" s="44" t="str">
        <f t="shared" ca="1" si="34"/>
        <v/>
      </c>
      <c r="J242" s="44" t="str">
        <f t="shared" ca="1" si="35"/>
        <v/>
      </c>
      <c r="K242" s="44"/>
      <c r="L242" s="44"/>
      <c r="M242" s="44"/>
      <c r="N242" s="45" t="str">
        <f t="shared" si="36"/>
        <v/>
      </c>
      <c r="O242" s="51"/>
      <c r="P242" s="52" t="str">
        <f t="shared" si="37"/>
        <v/>
      </c>
      <c r="Q242" s="44" t="str">
        <f t="shared" ca="1" si="38"/>
        <v/>
      </c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</row>
    <row r="243" spans="1:28" ht="20.100000000000001" customHeight="1">
      <c r="A243" s="41" t="str">
        <f t="shared" ca="1" si="39"/>
        <v/>
      </c>
      <c r="B243" s="33" t="str">
        <f ca="1">IFERROR(IF(AND(N243-TODAY()&gt;0,N243-TODAY()&lt;5),"續簽"&amp;ROW(N243),""),"")</f>
        <v/>
      </c>
      <c r="C243" s="38" t="str">
        <f t="shared" si="32"/>
        <v/>
      </c>
      <c r="E243" s="38" t="str">
        <f t="shared" si="33"/>
        <v/>
      </c>
      <c r="I243" s="49" t="str">
        <f t="shared" ca="1" si="34"/>
        <v/>
      </c>
      <c r="J243" s="49" t="str">
        <f t="shared" ca="1" si="35"/>
        <v/>
      </c>
      <c r="K243" s="49"/>
      <c r="L243" s="49"/>
      <c r="M243" s="49"/>
      <c r="N243" s="43" t="str">
        <f t="shared" si="36"/>
        <v/>
      </c>
      <c r="P243" s="40" t="str">
        <f t="shared" si="37"/>
        <v/>
      </c>
      <c r="Q243" s="38" t="str">
        <f t="shared" ca="1" si="38"/>
        <v/>
      </c>
    </row>
    <row r="244" spans="1:28" ht="20.100000000000001" customHeight="1">
      <c r="A244" s="41" t="str">
        <f t="shared" ca="1" si="39"/>
        <v/>
      </c>
      <c r="B244" s="33" t="str">
        <f ca="1">IFERROR(IF(AND(N244-TODAY()&gt;0,N244-TODAY()&lt;5),"續簽"&amp;ROW(N244),""),"")</f>
        <v/>
      </c>
      <c r="C244" s="44" t="str">
        <f t="shared" si="32"/>
        <v/>
      </c>
      <c r="D244" s="44"/>
      <c r="E244" s="44" t="str">
        <f t="shared" si="33"/>
        <v/>
      </c>
      <c r="F244" s="44"/>
      <c r="G244" s="44"/>
      <c r="H244" s="44"/>
      <c r="I244" s="44" t="str">
        <f t="shared" ca="1" si="34"/>
        <v/>
      </c>
      <c r="J244" s="44" t="str">
        <f t="shared" ca="1" si="35"/>
        <v/>
      </c>
      <c r="K244" s="44"/>
      <c r="L244" s="44"/>
      <c r="M244" s="44"/>
      <c r="N244" s="45" t="str">
        <f t="shared" si="36"/>
        <v/>
      </c>
      <c r="O244" s="51"/>
      <c r="P244" s="52" t="str">
        <f t="shared" si="37"/>
        <v/>
      </c>
      <c r="Q244" s="44" t="str">
        <f t="shared" ca="1" si="38"/>
        <v/>
      </c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</row>
    <row r="245" spans="1:28" ht="20.100000000000001" customHeight="1">
      <c r="A245" s="41" t="str">
        <f t="shared" ca="1" si="39"/>
        <v/>
      </c>
      <c r="B245" s="33" t="str">
        <f ca="1">IFERROR(IF(AND(N245-TODAY()&gt;0,N245-TODAY()&lt;5),"續簽"&amp;ROW(N245),""),"")</f>
        <v/>
      </c>
      <c r="C245" s="38" t="str">
        <f t="shared" si="32"/>
        <v/>
      </c>
      <c r="E245" s="38" t="str">
        <f t="shared" si="33"/>
        <v/>
      </c>
      <c r="I245" s="49" t="str">
        <f t="shared" ca="1" si="34"/>
        <v/>
      </c>
      <c r="J245" s="49" t="str">
        <f t="shared" ca="1" si="35"/>
        <v/>
      </c>
      <c r="K245" s="49"/>
      <c r="L245" s="49"/>
      <c r="M245" s="49"/>
      <c r="N245" s="43" t="str">
        <f t="shared" si="36"/>
        <v/>
      </c>
      <c r="P245" s="40" t="str">
        <f t="shared" si="37"/>
        <v/>
      </c>
      <c r="Q245" s="38" t="str">
        <f t="shared" ca="1" si="38"/>
        <v/>
      </c>
    </row>
    <row r="246" spans="1:28" ht="20.100000000000001" customHeight="1">
      <c r="A246" s="41" t="str">
        <f t="shared" ca="1" si="39"/>
        <v/>
      </c>
      <c r="B246" s="33" t="str">
        <f ca="1">IFERROR(IF(AND(N246-TODAY()&gt;0,N246-TODAY()&lt;5),"續簽"&amp;ROW(N246),""),"")</f>
        <v/>
      </c>
      <c r="C246" s="44" t="str">
        <f t="shared" si="32"/>
        <v/>
      </c>
      <c r="D246" s="44"/>
      <c r="E246" s="44" t="str">
        <f t="shared" si="33"/>
        <v/>
      </c>
      <c r="F246" s="44"/>
      <c r="G246" s="44"/>
      <c r="H246" s="44"/>
      <c r="I246" s="44" t="str">
        <f t="shared" ca="1" si="34"/>
        <v/>
      </c>
      <c r="J246" s="44" t="str">
        <f t="shared" ca="1" si="35"/>
        <v/>
      </c>
      <c r="K246" s="44"/>
      <c r="L246" s="44"/>
      <c r="M246" s="44"/>
      <c r="N246" s="45" t="str">
        <f t="shared" si="36"/>
        <v/>
      </c>
      <c r="O246" s="51"/>
      <c r="P246" s="52" t="str">
        <f t="shared" si="37"/>
        <v/>
      </c>
      <c r="Q246" s="44" t="str">
        <f t="shared" ca="1" si="38"/>
        <v/>
      </c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</row>
    <row r="247" spans="1:28" ht="20.100000000000001" customHeight="1">
      <c r="A247" s="41" t="str">
        <f t="shared" ca="1" si="39"/>
        <v/>
      </c>
      <c r="B247" s="33" t="str">
        <f ca="1">IFERROR(IF(AND(N247-TODAY()&gt;0,N247-TODAY()&lt;5),"續簽"&amp;ROW(N247),""),"")</f>
        <v/>
      </c>
      <c r="C247" s="38" t="str">
        <f t="shared" si="32"/>
        <v/>
      </c>
      <c r="E247" s="38" t="str">
        <f t="shared" si="33"/>
        <v/>
      </c>
      <c r="I247" s="49" t="str">
        <f t="shared" ca="1" si="34"/>
        <v/>
      </c>
      <c r="J247" s="49" t="str">
        <f t="shared" ca="1" si="35"/>
        <v/>
      </c>
      <c r="K247" s="49"/>
      <c r="L247" s="49"/>
      <c r="M247" s="49"/>
      <c r="N247" s="43" t="str">
        <f t="shared" si="36"/>
        <v/>
      </c>
      <c r="P247" s="40" t="str">
        <f t="shared" si="37"/>
        <v/>
      </c>
      <c r="Q247" s="38" t="str">
        <f t="shared" ca="1" si="38"/>
        <v/>
      </c>
    </row>
    <row r="248" spans="1:28" ht="20.100000000000001" customHeight="1">
      <c r="A248" s="41" t="str">
        <f t="shared" ca="1" si="39"/>
        <v/>
      </c>
      <c r="B248" s="33" t="str">
        <f ca="1">IFERROR(IF(AND(N248-TODAY()&gt;0,N248-TODAY()&lt;5),"續簽"&amp;ROW(N248),""),"")</f>
        <v/>
      </c>
      <c r="C248" s="44" t="str">
        <f t="shared" si="32"/>
        <v/>
      </c>
      <c r="D248" s="44"/>
      <c r="E248" s="44" t="str">
        <f t="shared" si="33"/>
        <v/>
      </c>
      <c r="F248" s="44"/>
      <c r="G248" s="44"/>
      <c r="H248" s="44"/>
      <c r="I248" s="44" t="str">
        <f t="shared" ca="1" si="34"/>
        <v/>
      </c>
      <c r="J248" s="44" t="str">
        <f t="shared" ca="1" si="35"/>
        <v/>
      </c>
      <c r="K248" s="44"/>
      <c r="L248" s="44"/>
      <c r="M248" s="44"/>
      <c r="N248" s="45" t="str">
        <f t="shared" si="36"/>
        <v/>
      </c>
      <c r="O248" s="51"/>
      <c r="P248" s="52" t="str">
        <f t="shared" si="37"/>
        <v/>
      </c>
      <c r="Q248" s="44" t="str">
        <f t="shared" ca="1" si="38"/>
        <v/>
      </c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</row>
    <row r="249" spans="1:28" ht="20.100000000000001" customHeight="1">
      <c r="A249" s="41" t="str">
        <f t="shared" ca="1" si="39"/>
        <v/>
      </c>
      <c r="B249" s="33" t="str">
        <f ca="1">IFERROR(IF(AND(N249-TODAY()&gt;0,N249-TODAY()&lt;5),"續簽"&amp;ROW(N249),""),"")</f>
        <v/>
      </c>
      <c r="C249" s="38" t="str">
        <f t="shared" si="32"/>
        <v/>
      </c>
      <c r="E249" s="38" t="str">
        <f t="shared" si="33"/>
        <v/>
      </c>
      <c r="I249" s="49" t="str">
        <f t="shared" ca="1" si="34"/>
        <v/>
      </c>
      <c r="J249" s="49" t="str">
        <f t="shared" ca="1" si="35"/>
        <v/>
      </c>
      <c r="K249" s="49"/>
      <c r="L249" s="49"/>
      <c r="M249" s="49"/>
      <c r="N249" s="43" t="str">
        <f t="shared" si="36"/>
        <v/>
      </c>
      <c r="P249" s="40" t="str">
        <f t="shared" si="37"/>
        <v/>
      </c>
      <c r="Q249" s="38" t="str">
        <f t="shared" ca="1" si="38"/>
        <v/>
      </c>
    </row>
    <row r="250" spans="1:28" ht="20.100000000000001" customHeight="1">
      <c r="A250" s="41" t="str">
        <f t="shared" ca="1" si="39"/>
        <v/>
      </c>
      <c r="B250" s="33" t="str">
        <f ca="1">IFERROR(IF(AND(N250-TODAY()&gt;0,N250-TODAY()&lt;5),"續簽"&amp;ROW(N250),""),"")</f>
        <v/>
      </c>
      <c r="C250" s="44" t="str">
        <f t="shared" si="32"/>
        <v/>
      </c>
      <c r="D250" s="44"/>
      <c r="E250" s="44" t="str">
        <f t="shared" si="33"/>
        <v/>
      </c>
      <c r="F250" s="44"/>
      <c r="G250" s="44"/>
      <c r="H250" s="44"/>
      <c r="I250" s="44" t="str">
        <f t="shared" ca="1" si="34"/>
        <v/>
      </c>
      <c r="J250" s="44" t="str">
        <f t="shared" ca="1" si="35"/>
        <v/>
      </c>
      <c r="K250" s="44"/>
      <c r="L250" s="44"/>
      <c r="M250" s="44"/>
      <c r="N250" s="45" t="str">
        <f t="shared" si="36"/>
        <v/>
      </c>
      <c r="O250" s="51"/>
      <c r="P250" s="52" t="str">
        <f t="shared" si="37"/>
        <v/>
      </c>
      <c r="Q250" s="44" t="str">
        <f t="shared" ca="1" si="38"/>
        <v/>
      </c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spans="1:28" ht="20.100000000000001" customHeight="1">
      <c r="A251" s="41" t="str">
        <f t="shared" ca="1" si="39"/>
        <v/>
      </c>
      <c r="B251" s="33" t="str">
        <f ca="1">IFERROR(IF(AND(N251-TODAY()&gt;0,N251-TODAY()&lt;5),"續簽"&amp;ROW(N251),""),"")</f>
        <v/>
      </c>
      <c r="C251" s="38" t="str">
        <f t="shared" si="32"/>
        <v/>
      </c>
      <c r="E251" s="38" t="str">
        <f t="shared" si="33"/>
        <v/>
      </c>
      <c r="I251" s="49" t="str">
        <f t="shared" ca="1" si="34"/>
        <v/>
      </c>
      <c r="J251" s="49" t="str">
        <f t="shared" ca="1" si="35"/>
        <v/>
      </c>
      <c r="K251" s="49"/>
      <c r="L251" s="49"/>
      <c r="M251" s="49"/>
      <c r="N251" s="43" t="str">
        <f t="shared" si="36"/>
        <v/>
      </c>
      <c r="P251" s="40" t="str">
        <f t="shared" si="37"/>
        <v/>
      </c>
      <c r="Q251" s="38" t="str">
        <f t="shared" ca="1" si="38"/>
        <v/>
      </c>
    </row>
    <row r="252" spans="1:28" ht="20.100000000000001" customHeight="1">
      <c r="A252" s="41" t="str">
        <f t="shared" ca="1" si="39"/>
        <v/>
      </c>
      <c r="B252" s="33" t="str">
        <f ca="1">IFERROR(IF(AND(N252-TODAY()&gt;0,N252-TODAY()&lt;5),"續簽"&amp;ROW(N252),""),"")</f>
        <v/>
      </c>
      <c r="C252" s="44" t="str">
        <f t="shared" si="32"/>
        <v/>
      </c>
      <c r="D252" s="44"/>
      <c r="E252" s="44" t="str">
        <f t="shared" si="33"/>
        <v/>
      </c>
      <c r="F252" s="44"/>
      <c r="G252" s="44"/>
      <c r="H252" s="44"/>
      <c r="I252" s="44" t="str">
        <f t="shared" ca="1" si="34"/>
        <v/>
      </c>
      <c r="J252" s="44" t="str">
        <f t="shared" ca="1" si="35"/>
        <v/>
      </c>
      <c r="K252" s="44"/>
      <c r="L252" s="44"/>
      <c r="M252" s="44"/>
      <c r="N252" s="45" t="str">
        <f t="shared" si="36"/>
        <v/>
      </c>
      <c r="O252" s="51"/>
      <c r="P252" s="52" t="str">
        <f t="shared" si="37"/>
        <v/>
      </c>
      <c r="Q252" s="44" t="str">
        <f t="shared" ca="1" si="38"/>
        <v/>
      </c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</row>
    <row r="253" spans="1:28" ht="20.100000000000001" customHeight="1">
      <c r="A253" s="41" t="str">
        <f t="shared" ca="1" si="39"/>
        <v/>
      </c>
      <c r="B253" s="33" t="str">
        <f ca="1">IFERROR(IF(AND(N253-TODAY()&gt;0,N253-TODAY()&lt;5),"續簽"&amp;ROW(N253),""),"")</f>
        <v/>
      </c>
      <c r="C253" s="38" t="str">
        <f t="shared" si="32"/>
        <v/>
      </c>
      <c r="E253" s="38" t="str">
        <f t="shared" si="33"/>
        <v/>
      </c>
      <c r="I253" s="49" t="str">
        <f t="shared" ca="1" si="34"/>
        <v/>
      </c>
      <c r="J253" s="49" t="str">
        <f t="shared" ca="1" si="35"/>
        <v/>
      </c>
      <c r="K253" s="49"/>
      <c r="L253" s="49"/>
      <c r="M253" s="49"/>
      <c r="N253" s="43" t="str">
        <f t="shared" si="36"/>
        <v/>
      </c>
      <c r="P253" s="40" t="str">
        <f t="shared" si="37"/>
        <v/>
      </c>
      <c r="Q253" s="38" t="str">
        <f t="shared" ca="1" si="38"/>
        <v/>
      </c>
    </row>
    <row r="254" spans="1:28" ht="20.100000000000001" customHeight="1">
      <c r="A254" s="41" t="str">
        <f t="shared" ca="1" si="39"/>
        <v/>
      </c>
      <c r="B254" s="33" t="str">
        <f ca="1">IFERROR(IF(AND(N254-TODAY()&gt;0,N254-TODAY()&lt;5),"續簽"&amp;ROW(N254),""),"")</f>
        <v/>
      </c>
      <c r="C254" s="44" t="str">
        <f t="shared" si="32"/>
        <v/>
      </c>
      <c r="D254" s="44"/>
      <c r="E254" s="44" t="str">
        <f t="shared" si="33"/>
        <v/>
      </c>
      <c r="F254" s="44"/>
      <c r="G254" s="44"/>
      <c r="H254" s="44"/>
      <c r="I254" s="44" t="str">
        <f t="shared" ca="1" si="34"/>
        <v/>
      </c>
      <c r="J254" s="44" t="str">
        <f t="shared" ca="1" si="35"/>
        <v/>
      </c>
      <c r="K254" s="44"/>
      <c r="L254" s="44"/>
      <c r="M254" s="44"/>
      <c r="N254" s="45" t="str">
        <f t="shared" si="36"/>
        <v/>
      </c>
      <c r="O254" s="51"/>
      <c r="P254" s="52" t="str">
        <f t="shared" si="37"/>
        <v/>
      </c>
      <c r="Q254" s="44" t="str">
        <f t="shared" ca="1" si="38"/>
        <v/>
      </c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</row>
    <row r="255" spans="1:28" ht="20.100000000000001" customHeight="1">
      <c r="A255" s="41" t="str">
        <f t="shared" ca="1" si="39"/>
        <v/>
      </c>
      <c r="B255" s="33" t="str">
        <f ca="1">IFERROR(IF(AND(N255-TODAY()&gt;0,N255-TODAY()&lt;5),"續簽"&amp;ROW(N255),""),"")</f>
        <v/>
      </c>
      <c r="C255" s="38" t="str">
        <f t="shared" si="32"/>
        <v/>
      </c>
      <c r="E255" s="38" t="str">
        <f t="shared" si="33"/>
        <v/>
      </c>
      <c r="I255" s="49" t="str">
        <f t="shared" ca="1" si="34"/>
        <v/>
      </c>
      <c r="J255" s="49" t="str">
        <f t="shared" ca="1" si="35"/>
        <v/>
      </c>
      <c r="K255" s="49"/>
      <c r="L255" s="49"/>
      <c r="M255" s="49"/>
      <c r="N255" s="43" t="str">
        <f t="shared" si="36"/>
        <v/>
      </c>
      <c r="P255" s="40" t="str">
        <f t="shared" si="37"/>
        <v/>
      </c>
      <c r="Q255" s="38" t="str">
        <f t="shared" ca="1" si="38"/>
        <v/>
      </c>
    </row>
    <row r="256" spans="1:28" ht="20.100000000000001" customHeight="1">
      <c r="A256" s="41" t="str">
        <f t="shared" ca="1" si="39"/>
        <v/>
      </c>
      <c r="B256" s="33" t="str">
        <f ca="1">IFERROR(IF(AND(N256-TODAY()&gt;0,N256-TODAY()&lt;5),"續簽"&amp;ROW(N256),""),"")</f>
        <v/>
      </c>
      <c r="C256" s="44" t="str">
        <f t="shared" si="32"/>
        <v/>
      </c>
      <c r="D256" s="44"/>
      <c r="E256" s="44" t="str">
        <f t="shared" si="33"/>
        <v/>
      </c>
      <c r="F256" s="44"/>
      <c r="G256" s="44"/>
      <c r="H256" s="44"/>
      <c r="I256" s="44" t="str">
        <f t="shared" ca="1" si="34"/>
        <v/>
      </c>
      <c r="J256" s="44" t="str">
        <f t="shared" ca="1" si="35"/>
        <v/>
      </c>
      <c r="K256" s="44"/>
      <c r="L256" s="44"/>
      <c r="M256" s="44"/>
      <c r="N256" s="45" t="str">
        <f t="shared" si="36"/>
        <v/>
      </c>
      <c r="O256" s="51"/>
      <c r="P256" s="52" t="str">
        <f t="shared" si="37"/>
        <v/>
      </c>
      <c r="Q256" s="44" t="str">
        <f t="shared" ca="1" si="38"/>
        <v/>
      </c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</row>
    <row r="257" spans="1:28" ht="20.100000000000001" customHeight="1">
      <c r="A257" s="41" t="str">
        <f t="shared" ca="1" si="39"/>
        <v/>
      </c>
      <c r="B257" s="33" t="str">
        <f ca="1">IFERROR(IF(AND(N257-TODAY()&gt;0,N257-TODAY()&lt;5),"續簽"&amp;ROW(N257),""),"")</f>
        <v/>
      </c>
      <c r="C257" s="38" t="str">
        <f t="shared" si="32"/>
        <v/>
      </c>
      <c r="E257" s="38" t="str">
        <f t="shared" si="33"/>
        <v/>
      </c>
      <c r="I257" s="49" t="str">
        <f t="shared" ca="1" si="34"/>
        <v/>
      </c>
      <c r="J257" s="49" t="str">
        <f t="shared" ca="1" si="35"/>
        <v/>
      </c>
      <c r="K257" s="49"/>
      <c r="L257" s="49"/>
      <c r="M257" s="49"/>
      <c r="N257" s="43" t="str">
        <f t="shared" si="36"/>
        <v/>
      </c>
      <c r="P257" s="40" t="str">
        <f t="shared" si="37"/>
        <v/>
      </c>
      <c r="Q257" s="38" t="str">
        <f t="shared" ca="1" si="38"/>
        <v/>
      </c>
    </row>
    <row r="258" spans="1:28" ht="20.100000000000001" customHeight="1">
      <c r="A258" s="41" t="str">
        <f t="shared" ca="1" si="39"/>
        <v/>
      </c>
      <c r="B258" s="33" t="str">
        <f ca="1">IFERROR(IF(AND(N258-TODAY()&gt;0,N258-TODAY()&lt;5),"續簽"&amp;ROW(N258),""),"")</f>
        <v/>
      </c>
      <c r="C258" s="44" t="str">
        <f t="shared" si="32"/>
        <v/>
      </c>
      <c r="D258" s="44"/>
      <c r="E258" s="44" t="str">
        <f t="shared" si="33"/>
        <v/>
      </c>
      <c r="F258" s="44"/>
      <c r="G258" s="44"/>
      <c r="H258" s="44"/>
      <c r="I258" s="44" t="str">
        <f t="shared" ca="1" si="34"/>
        <v/>
      </c>
      <c r="J258" s="44" t="str">
        <f t="shared" ca="1" si="35"/>
        <v/>
      </c>
      <c r="K258" s="44"/>
      <c r="L258" s="44"/>
      <c r="M258" s="44"/>
      <c r="N258" s="45" t="str">
        <f t="shared" si="36"/>
        <v/>
      </c>
      <c r="O258" s="51"/>
      <c r="P258" s="52" t="str">
        <f t="shared" si="37"/>
        <v/>
      </c>
      <c r="Q258" s="44" t="str">
        <f t="shared" ca="1" si="38"/>
        <v/>
      </c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</row>
    <row r="259" spans="1:28" ht="20.100000000000001" customHeight="1">
      <c r="A259" s="41" t="str">
        <f t="shared" ca="1" si="39"/>
        <v/>
      </c>
      <c r="B259" s="33" t="str">
        <f ca="1">IFERROR(IF(AND(N259-TODAY()&gt;0,N259-TODAY()&lt;5),"續簽"&amp;ROW(N259),""),"")</f>
        <v/>
      </c>
      <c r="C259" s="38" t="str">
        <f t="shared" si="32"/>
        <v/>
      </c>
      <c r="E259" s="38" t="str">
        <f t="shared" si="33"/>
        <v/>
      </c>
      <c r="I259" s="49" t="str">
        <f t="shared" ca="1" si="34"/>
        <v/>
      </c>
      <c r="J259" s="49" t="str">
        <f t="shared" ca="1" si="35"/>
        <v/>
      </c>
      <c r="K259" s="49"/>
      <c r="L259" s="49"/>
      <c r="M259" s="49"/>
      <c r="N259" s="43" t="str">
        <f t="shared" si="36"/>
        <v/>
      </c>
      <c r="P259" s="40" t="str">
        <f t="shared" si="37"/>
        <v/>
      </c>
      <c r="Q259" s="38" t="str">
        <f t="shared" ca="1" si="38"/>
        <v/>
      </c>
    </row>
    <row r="260" spans="1:28" ht="20.100000000000001" customHeight="1">
      <c r="A260" s="41" t="str">
        <f t="shared" ca="1" si="39"/>
        <v/>
      </c>
      <c r="B260" s="33" t="str">
        <f ca="1">IFERROR(IF(AND(N260-TODAY()&gt;0,N260-TODAY()&lt;5),"續簽"&amp;ROW(N260),""),"")</f>
        <v/>
      </c>
      <c r="C260" s="44" t="str">
        <f t="shared" si="32"/>
        <v/>
      </c>
      <c r="D260" s="44"/>
      <c r="E260" s="44" t="str">
        <f t="shared" si="33"/>
        <v/>
      </c>
      <c r="F260" s="44"/>
      <c r="G260" s="44"/>
      <c r="H260" s="44"/>
      <c r="I260" s="44" t="str">
        <f t="shared" ca="1" si="34"/>
        <v/>
      </c>
      <c r="J260" s="44" t="str">
        <f t="shared" ca="1" si="35"/>
        <v/>
      </c>
      <c r="K260" s="44"/>
      <c r="L260" s="44"/>
      <c r="M260" s="44"/>
      <c r="N260" s="45" t="str">
        <f t="shared" si="36"/>
        <v/>
      </c>
      <c r="O260" s="51"/>
      <c r="P260" s="52" t="str">
        <f t="shared" si="37"/>
        <v/>
      </c>
      <c r="Q260" s="44" t="str">
        <f t="shared" ca="1" si="38"/>
        <v/>
      </c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</row>
    <row r="261" spans="1:28" ht="20.100000000000001" customHeight="1">
      <c r="A261" s="41" t="str">
        <f t="shared" ca="1" si="39"/>
        <v/>
      </c>
      <c r="B261" s="33" t="str">
        <f ca="1">IFERROR(IF(AND(N261-TODAY()&gt;0,N261-TODAY()&lt;5),"續簽"&amp;ROW(N261),""),"")</f>
        <v/>
      </c>
      <c r="C261" s="38" t="str">
        <f t="shared" si="32"/>
        <v/>
      </c>
      <c r="E261" s="38" t="str">
        <f t="shared" si="33"/>
        <v/>
      </c>
      <c r="I261" s="49" t="str">
        <f t="shared" ca="1" si="34"/>
        <v/>
      </c>
      <c r="J261" s="49" t="str">
        <f t="shared" ca="1" si="35"/>
        <v/>
      </c>
      <c r="K261" s="49"/>
      <c r="L261" s="49"/>
      <c r="M261" s="49"/>
      <c r="N261" s="43" t="str">
        <f t="shared" si="36"/>
        <v/>
      </c>
      <c r="P261" s="40" t="str">
        <f t="shared" si="37"/>
        <v/>
      </c>
      <c r="Q261" s="38" t="str">
        <f t="shared" ca="1" si="38"/>
        <v/>
      </c>
    </row>
    <row r="262" spans="1:28" ht="20.100000000000001" customHeight="1">
      <c r="A262" s="41" t="str">
        <f t="shared" ca="1" si="39"/>
        <v/>
      </c>
      <c r="B262" s="33" t="str">
        <f ca="1">IFERROR(IF(AND(N262-TODAY()&gt;0,N262-TODAY()&lt;5),"續簽"&amp;ROW(N262),""),"")</f>
        <v/>
      </c>
      <c r="C262" s="44" t="str">
        <f t="shared" si="32"/>
        <v/>
      </c>
      <c r="D262" s="44"/>
      <c r="E262" s="44" t="str">
        <f t="shared" si="33"/>
        <v/>
      </c>
      <c r="F262" s="44"/>
      <c r="G262" s="44"/>
      <c r="H262" s="44"/>
      <c r="I262" s="44" t="str">
        <f t="shared" ca="1" si="34"/>
        <v/>
      </c>
      <c r="J262" s="44" t="str">
        <f t="shared" ca="1" si="35"/>
        <v/>
      </c>
      <c r="K262" s="44"/>
      <c r="L262" s="44"/>
      <c r="M262" s="44"/>
      <c r="N262" s="45" t="str">
        <f t="shared" si="36"/>
        <v/>
      </c>
      <c r="O262" s="51"/>
      <c r="P262" s="52" t="str">
        <f t="shared" si="37"/>
        <v/>
      </c>
      <c r="Q262" s="44" t="str">
        <f t="shared" ca="1" si="38"/>
        <v/>
      </c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</row>
    <row r="263" spans="1:28" ht="20.100000000000001" customHeight="1">
      <c r="A263" s="41" t="str">
        <f t="shared" ca="1" si="39"/>
        <v/>
      </c>
      <c r="B263" s="33" t="str">
        <f ca="1">IFERROR(IF(AND(N263-TODAY()&gt;0,N263-TODAY()&lt;5),"續簽"&amp;ROW(N263),""),"")</f>
        <v/>
      </c>
      <c r="C263" s="38" t="str">
        <f t="shared" si="32"/>
        <v/>
      </c>
      <c r="E263" s="38" t="str">
        <f t="shared" si="33"/>
        <v/>
      </c>
      <c r="I263" s="49" t="str">
        <f t="shared" ca="1" si="34"/>
        <v/>
      </c>
      <c r="J263" s="49" t="str">
        <f t="shared" ca="1" si="35"/>
        <v/>
      </c>
      <c r="K263" s="49"/>
      <c r="L263" s="49"/>
      <c r="M263" s="49"/>
      <c r="N263" s="43" t="str">
        <f t="shared" si="36"/>
        <v/>
      </c>
      <c r="P263" s="40" t="str">
        <f t="shared" si="37"/>
        <v/>
      </c>
      <c r="Q263" s="38" t="str">
        <f t="shared" ca="1" si="38"/>
        <v/>
      </c>
    </row>
    <row r="264" spans="1:28" ht="20.100000000000001" customHeight="1">
      <c r="A264" s="41" t="str">
        <f t="shared" ca="1" si="39"/>
        <v/>
      </c>
      <c r="B264" s="33" t="str">
        <f ca="1">IFERROR(IF(AND(N264-TODAY()&gt;0,N264-TODAY()&lt;5),"續簽"&amp;ROW(N264),""),"")</f>
        <v/>
      </c>
      <c r="C264" s="44" t="str">
        <f t="shared" ref="C264:C327" si="40">IF(D264="","",ROW(D264)-2)</f>
        <v/>
      </c>
      <c r="D264" s="44"/>
      <c r="E264" s="44" t="str">
        <f t="shared" ref="E264:E327" si="41">IF(O264="","",IF(MOD(RIGHT(LEFT(O264,17)),2),"男","女"))</f>
        <v/>
      </c>
      <c r="F264" s="44"/>
      <c r="G264" s="44"/>
      <c r="H264" s="44"/>
      <c r="I264" s="44" t="str">
        <f t="shared" ref="I264:I327" ca="1" si="42">IF(H264="","",DATEDIF(H264,TODAY(),"Y"))</f>
        <v/>
      </c>
      <c r="J264" s="44" t="str">
        <f t="shared" ref="J264:J327" ca="1" si="43">IF(H264="","",DATEDIF(H264,TODAY(),"m"))</f>
        <v/>
      </c>
      <c r="K264" s="44"/>
      <c r="L264" s="44"/>
      <c r="M264" s="44"/>
      <c r="N264" s="45" t="str">
        <f t="shared" ref="N264:N327" si="44">IFERROR(IF(M264="无固定期限","",DATE(YEAR(L264)+M264,MONTH(L264),DAY(L264)-1)),"")</f>
        <v/>
      </c>
      <c r="O264" s="51"/>
      <c r="P264" s="52" t="str">
        <f t="shared" ref="P264:P327" si="45">IF(O264="","",VALUE(MID(O264,7,4)&amp;"/"&amp;MID(O264,11,2)&amp;"/"&amp;MID(O264,13,2)))</f>
        <v/>
      </c>
      <c r="Q264" s="44" t="str">
        <f t="shared" ref="Q264:Q327" ca="1" si="46">IF(O264="","",YEAR(TODAY())-MID(O264,7,4))</f>
        <v/>
      </c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</row>
    <row r="265" spans="1:28" ht="20.100000000000001" customHeight="1">
      <c r="A265" s="41" t="str">
        <f t="shared" ca="1" si="39"/>
        <v/>
      </c>
      <c r="B265" s="33" t="str">
        <f ca="1">IFERROR(IF(AND(N265-TODAY()&gt;0,N265-TODAY()&lt;5),"續簽"&amp;ROW(N265),""),"")</f>
        <v/>
      </c>
      <c r="C265" s="38" t="str">
        <f t="shared" si="40"/>
        <v/>
      </c>
      <c r="E265" s="38" t="str">
        <f t="shared" si="41"/>
        <v/>
      </c>
      <c r="I265" s="49" t="str">
        <f t="shared" ca="1" si="42"/>
        <v/>
      </c>
      <c r="J265" s="49" t="str">
        <f t="shared" ca="1" si="43"/>
        <v/>
      </c>
      <c r="K265" s="49"/>
      <c r="L265" s="49"/>
      <c r="M265" s="49"/>
      <c r="N265" s="43" t="str">
        <f t="shared" si="44"/>
        <v/>
      </c>
      <c r="P265" s="40" t="str">
        <f t="shared" si="45"/>
        <v/>
      </c>
      <c r="Q265" s="38" t="str">
        <f t="shared" ca="1" si="46"/>
        <v/>
      </c>
    </row>
    <row r="266" spans="1:28" ht="20.100000000000001" customHeight="1">
      <c r="A266" s="41" t="str">
        <f t="shared" ca="1" si="39"/>
        <v/>
      </c>
      <c r="B266" s="33" t="str">
        <f ca="1">IFERROR(IF(AND(N266-TODAY()&gt;0,N266-TODAY()&lt;5),"續簽"&amp;ROW(N266),""),"")</f>
        <v/>
      </c>
      <c r="C266" s="44" t="str">
        <f t="shared" si="40"/>
        <v/>
      </c>
      <c r="D266" s="44"/>
      <c r="E266" s="44" t="str">
        <f t="shared" si="41"/>
        <v/>
      </c>
      <c r="F266" s="44"/>
      <c r="G266" s="44"/>
      <c r="H266" s="44"/>
      <c r="I266" s="44" t="str">
        <f t="shared" ca="1" si="42"/>
        <v/>
      </c>
      <c r="J266" s="44" t="str">
        <f t="shared" ca="1" si="43"/>
        <v/>
      </c>
      <c r="K266" s="44"/>
      <c r="L266" s="44"/>
      <c r="M266" s="44"/>
      <c r="N266" s="45" t="str">
        <f t="shared" si="44"/>
        <v/>
      </c>
      <c r="O266" s="51"/>
      <c r="P266" s="52" t="str">
        <f t="shared" si="45"/>
        <v/>
      </c>
      <c r="Q266" s="44" t="str">
        <f t="shared" ca="1" si="46"/>
        <v/>
      </c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</row>
    <row r="267" spans="1:28" ht="20.100000000000001" customHeight="1">
      <c r="A267" s="41" t="str">
        <f t="shared" ca="1" si="39"/>
        <v/>
      </c>
      <c r="B267" s="33" t="str">
        <f ca="1">IFERROR(IF(AND(N267-TODAY()&gt;0,N267-TODAY()&lt;5),"續簽"&amp;ROW(N267),""),"")</f>
        <v/>
      </c>
      <c r="C267" s="38" t="str">
        <f t="shared" si="40"/>
        <v/>
      </c>
      <c r="E267" s="38" t="str">
        <f t="shared" si="41"/>
        <v/>
      </c>
      <c r="I267" s="49" t="str">
        <f t="shared" ca="1" si="42"/>
        <v/>
      </c>
      <c r="J267" s="49" t="str">
        <f t="shared" ca="1" si="43"/>
        <v/>
      </c>
      <c r="K267" s="49"/>
      <c r="L267" s="49"/>
      <c r="M267" s="49"/>
      <c r="N267" s="43" t="str">
        <f t="shared" si="44"/>
        <v/>
      </c>
      <c r="P267" s="40" t="str">
        <f t="shared" si="45"/>
        <v/>
      </c>
      <c r="Q267" s="38" t="str">
        <f t="shared" ca="1" si="46"/>
        <v/>
      </c>
    </row>
    <row r="268" spans="1:28" ht="20.100000000000001" customHeight="1">
      <c r="A268" s="41" t="str">
        <f t="shared" ca="1" si="39"/>
        <v/>
      </c>
      <c r="B268" s="33" t="str">
        <f ca="1">IFERROR(IF(AND(N268-TODAY()&gt;0,N268-TODAY()&lt;5),"續簽"&amp;ROW(N268),""),"")</f>
        <v/>
      </c>
      <c r="C268" s="44" t="str">
        <f t="shared" si="40"/>
        <v/>
      </c>
      <c r="D268" s="44"/>
      <c r="E268" s="44" t="str">
        <f t="shared" si="41"/>
        <v/>
      </c>
      <c r="F268" s="44"/>
      <c r="G268" s="44"/>
      <c r="H268" s="44"/>
      <c r="I268" s="44" t="str">
        <f t="shared" ca="1" si="42"/>
        <v/>
      </c>
      <c r="J268" s="44" t="str">
        <f t="shared" ca="1" si="43"/>
        <v/>
      </c>
      <c r="K268" s="44"/>
      <c r="L268" s="44"/>
      <c r="M268" s="44"/>
      <c r="N268" s="45" t="str">
        <f t="shared" si="44"/>
        <v/>
      </c>
      <c r="O268" s="51"/>
      <c r="P268" s="52" t="str">
        <f t="shared" si="45"/>
        <v/>
      </c>
      <c r="Q268" s="44" t="str">
        <f t="shared" ca="1" si="46"/>
        <v/>
      </c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</row>
    <row r="269" spans="1:28" ht="20.100000000000001" customHeight="1">
      <c r="A269" s="41" t="str">
        <f t="shared" ref="A269:A332" ca="1" si="47">IFERROR(IF(MONTH(P269)=MONTH(TODAY()),"生日"&amp;ROW(P269),""),"")</f>
        <v/>
      </c>
      <c r="B269" s="33" t="str">
        <f ca="1">IFERROR(IF(AND(N269-TODAY()&gt;0,N269-TODAY()&lt;5),"續簽"&amp;ROW(N269),""),"")</f>
        <v/>
      </c>
      <c r="C269" s="38" t="str">
        <f t="shared" si="40"/>
        <v/>
      </c>
      <c r="E269" s="38" t="str">
        <f t="shared" si="41"/>
        <v/>
      </c>
      <c r="I269" s="49" t="str">
        <f t="shared" ca="1" si="42"/>
        <v/>
      </c>
      <c r="J269" s="49" t="str">
        <f t="shared" ca="1" si="43"/>
        <v/>
      </c>
      <c r="K269" s="49"/>
      <c r="L269" s="49"/>
      <c r="M269" s="49"/>
      <c r="N269" s="43" t="str">
        <f t="shared" si="44"/>
        <v/>
      </c>
      <c r="P269" s="40" t="str">
        <f t="shared" si="45"/>
        <v/>
      </c>
      <c r="Q269" s="38" t="str">
        <f t="shared" ca="1" si="46"/>
        <v/>
      </c>
    </row>
    <row r="270" spans="1:28" ht="20.100000000000001" customHeight="1">
      <c r="A270" s="41" t="str">
        <f t="shared" ca="1" si="47"/>
        <v/>
      </c>
      <c r="B270" s="33" t="str">
        <f ca="1">IFERROR(IF(AND(N270-TODAY()&gt;0,N270-TODAY()&lt;5),"續簽"&amp;ROW(N270),""),"")</f>
        <v/>
      </c>
      <c r="C270" s="44" t="str">
        <f t="shared" si="40"/>
        <v/>
      </c>
      <c r="D270" s="44"/>
      <c r="E270" s="44" t="str">
        <f t="shared" si="41"/>
        <v/>
      </c>
      <c r="F270" s="44"/>
      <c r="G270" s="44"/>
      <c r="H270" s="44"/>
      <c r="I270" s="44" t="str">
        <f t="shared" ca="1" si="42"/>
        <v/>
      </c>
      <c r="J270" s="44" t="str">
        <f t="shared" ca="1" si="43"/>
        <v/>
      </c>
      <c r="K270" s="44"/>
      <c r="L270" s="44"/>
      <c r="M270" s="44"/>
      <c r="N270" s="45" t="str">
        <f t="shared" si="44"/>
        <v/>
      </c>
      <c r="O270" s="51"/>
      <c r="P270" s="52" t="str">
        <f t="shared" si="45"/>
        <v/>
      </c>
      <c r="Q270" s="44" t="str">
        <f t="shared" ca="1" si="46"/>
        <v/>
      </c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</row>
    <row r="271" spans="1:28" ht="20.100000000000001" customHeight="1">
      <c r="A271" s="41" t="str">
        <f t="shared" ca="1" si="47"/>
        <v/>
      </c>
      <c r="B271" s="33" t="str">
        <f ca="1">IFERROR(IF(AND(N271-TODAY()&gt;0,N271-TODAY()&lt;5),"續簽"&amp;ROW(N271),""),"")</f>
        <v/>
      </c>
      <c r="C271" s="38" t="str">
        <f t="shared" si="40"/>
        <v/>
      </c>
      <c r="E271" s="38" t="str">
        <f t="shared" si="41"/>
        <v/>
      </c>
      <c r="I271" s="49" t="str">
        <f t="shared" ca="1" si="42"/>
        <v/>
      </c>
      <c r="J271" s="49" t="str">
        <f t="shared" ca="1" si="43"/>
        <v/>
      </c>
      <c r="K271" s="49"/>
      <c r="L271" s="49"/>
      <c r="M271" s="49"/>
      <c r="N271" s="43" t="str">
        <f t="shared" si="44"/>
        <v/>
      </c>
      <c r="P271" s="40" t="str">
        <f t="shared" si="45"/>
        <v/>
      </c>
      <c r="Q271" s="38" t="str">
        <f t="shared" ca="1" si="46"/>
        <v/>
      </c>
    </row>
    <row r="272" spans="1:28" ht="20.100000000000001" customHeight="1">
      <c r="A272" s="41" t="str">
        <f t="shared" ca="1" si="47"/>
        <v/>
      </c>
      <c r="B272" s="33" t="str">
        <f ca="1">IFERROR(IF(AND(N272-TODAY()&gt;0,N272-TODAY()&lt;5),"續簽"&amp;ROW(N272),""),"")</f>
        <v/>
      </c>
      <c r="C272" s="44" t="str">
        <f t="shared" si="40"/>
        <v/>
      </c>
      <c r="D272" s="44"/>
      <c r="E272" s="44" t="str">
        <f t="shared" si="41"/>
        <v/>
      </c>
      <c r="F272" s="44"/>
      <c r="G272" s="44"/>
      <c r="H272" s="44"/>
      <c r="I272" s="44" t="str">
        <f t="shared" ca="1" si="42"/>
        <v/>
      </c>
      <c r="J272" s="44" t="str">
        <f t="shared" ca="1" si="43"/>
        <v/>
      </c>
      <c r="K272" s="44"/>
      <c r="L272" s="44"/>
      <c r="M272" s="44"/>
      <c r="N272" s="45" t="str">
        <f t="shared" si="44"/>
        <v/>
      </c>
      <c r="O272" s="51"/>
      <c r="P272" s="52" t="str">
        <f t="shared" si="45"/>
        <v/>
      </c>
      <c r="Q272" s="44" t="str">
        <f t="shared" ca="1" si="46"/>
        <v/>
      </c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</row>
    <row r="273" spans="1:28" ht="20.100000000000001" customHeight="1">
      <c r="A273" s="41" t="str">
        <f t="shared" ca="1" si="47"/>
        <v/>
      </c>
      <c r="B273" s="33" t="str">
        <f ca="1">IFERROR(IF(AND(N273-TODAY()&gt;0,N273-TODAY()&lt;5),"續簽"&amp;ROW(N273),""),"")</f>
        <v/>
      </c>
      <c r="C273" s="38" t="str">
        <f t="shared" si="40"/>
        <v/>
      </c>
      <c r="E273" s="38" t="str">
        <f t="shared" si="41"/>
        <v/>
      </c>
      <c r="I273" s="49" t="str">
        <f t="shared" ca="1" si="42"/>
        <v/>
      </c>
      <c r="J273" s="49" t="str">
        <f t="shared" ca="1" si="43"/>
        <v/>
      </c>
      <c r="K273" s="49"/>
      <c r="L273" s="49"/>
      <c r="M273" s="49"/>
      <c r="N273" s="43" t="str">
        <f t="shared" si="44"/>
        <v/>
      </c>
      <c r="P273" s="40" t="str">
        <f t="shared" si="45"/>
        <v/>
      </c>
      <c r="Q273" s="38" t="str">
        <f t="shared" ca="1" si="46"/>
        <v/>
      </c>
    </row>
    <row r="274" spans="1:28" ht="20.100000000000001" customHeight="1">
      <c r="A274" s="41" t="str">
        <f t="shared" ca="1" si="47"/>
        <v/>
      </c>
      <c r="B274" s="33" t="str">
        <f ca="1">IFERROR(IF(AND(N274-TODAY()&gt;0,N274-TODAY()&lt;5),"續簽"&amp;ROW(N274),""),"")</f>
        <v/>
      </c>
      <c r="C274" s="44" t="str">
        <f t="shared" si="40"/>
        <v/>
      </c>
      <c r="D274" s="44"/>
      <c r="E274" s="44" t="str">
        <f t="shared" si="41"/>
        <v/>
      </c>
      <c r="F274" s="44"/>
      <c r="G274" s="44"/>
      <c r="H274" s="44"/>
      <c r="I274" s="44" t="str">
        <f t="shared" ca="1" si="42"/>
        <v/>
      </c>
      <c r="J274" s="44" t="str">
        <f t="shared" ca="1" si="43"/>
        <v/>
      </c>
      <c r="K274" s="44"/>
      <c r="L274" s="44"/>
      <c r="M274" s="44"/>
      <c r="N274" s="45" t="str">
        <f t="shared" si="44"/>
        <v/>
      </c>
      <c r="O274" s="51"/>
      <c r="P274" s="52" t="str">
        <f t="shared" si="45"/>
        <v/>
      </c>
      <c r="Q274" s="44" t="str">
        <f t="shared" ca="1" si="46"/>
        <v/>
      </c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</row>
    <row r="275" spans="1:28" ht="20.100000000000001" customHeight="1">
      <c r="A275" s="41" t="str">
        <f t="shared" ca="1" si="47"/>
        <v/>
      </c>
      <c r="B275" s="33" t="str">
        <f ca="1">IFERROR(IF(AND(N275-TODAY()&gt;0,N275-TODAY()&lt;5),"續簽"&amp;ROW(N275),""),"")</f>
        <v/>
      </c>
      <c r="C275" s="38" t="str">
        <f t="shared" si="40"/>
        <v/>
      </c>
      <c r="E275" s="38" t="str">
        <f t="shared" si="41"/>
        <v/>
      </c>
      <c r="I275" s="49" t="str">
        <f t="shared" ca="1" si="42"/>
        <v/>
      </c>
      <c r="J275" s="49" t="str">
        <f t="shared" ca="1" si="43"/>
        <v/>
      </c>
      <c r="K275" s="49"/>
      <c r="L275" s="49"/>
      <c r="M275" s="49"/>
      <c r="N275" s="43" t="str">
        <f t="shared" si="44"/>
        <v/>
      </c>
      <c r="P275" s="40" t="str">
        <f t="shared" si="45"/>
        <v/>
      </c>
      <c r="Q275" s="38" t="str">
        <f t="shared" ca="1" si="46"/>
        <v/>
      </c>
    </row>
    <row r="276" spans="1:28" ht="20.100000000000001" customHeight="1">
      <c r="A276" s="41" t="str">
        <f t="shared" ca="1" si="47"/>
        <v/>
      </c>
      <c r="B276" s="33" t="str">
        <f ca="1">IFERROR(IF(AND(N276-TODAY()&gt;0,N276-TODAY()&lt;5),"續簽"&amp;ROW(N276),""),"")</f>
        <v/>
      </c>
      <c r="C276" s="44" t="str">
        <f t="shared" si="40"/>
        <v/>
      </c>
      <c r="D276" s="44"/>
      <c r="E276" s="44" t="str">
        <f t="shared" si="41"/>
        <v/>
      </c>
      <c r="F276" s="44"/>
      <c r="G276" s="44"/>
      <c r="H276" s="44"/>
      <c r="I276" s="44" t="str">
        <f t="shared" ca="1" si="42"/>
        <v/>
      </c>
      <c r="J276" s="44" t="str">
        <f t="shared" ca="1" si="43"/>
        <v/>
      </c>
      <c r="K276" s="44"/>
      <c r="L276" s="44"/>
      <c r="M276" s="44"/>
      <c r="N276" s="45" t="str">
        <f t="shared" si="44"/>
        <v/>
      </c>
      <c r="O276" s="51"/>
      <c r="P276" s="52" t="str">
        <f t="shared" si="45"/>
        <v/>
      </c>
      <c r="Q276" s="44" t="str">
        <f t="shared" ca="1" si="46"/>
        <v/>
      </c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</row>
    <row r="277" spans="1:28" ht="20.100000000000001" customHeight="1">
      <c r="A277" s="41" t="str">
        <f t="shared" ca="1" si="47"/>
        <v/>
      </c>
      <c r="B277" s="33" t="str">
        <f ca="1">IFERROR(IF(AND(N277-TODAY()&gt;0,N277-TODAY()&lt;5),"續簽"&amp;ROW(N277),""),"")</f>
        <v/>
      </c>
      <c r="C277" s="38" t="str">
        <f t="shared" si="40"/>
        <v/>
      </c>
      <c r="E277" s="38" t="str">
        <f t="shared" si="41"/>
        <v/>
      </c>
      <c r="I277" s="49" t="str">
        <f t="shared" ca="1" si="42"/>
        <v/>
      </c>
      <c r="J277" s="49" t="str">
        <f t="shared" ca="1" si="43"/>
        <v/>
      </c>
      <c r="K277" s="49"/>
      <c r="L277" s="49"/>
      <c r="M277" s="49"/>
      <c r="N277" s="43" t="str">
        <f t="shared" si="44"/>
        <v/>
      </c>
      <c r="P277" s="40" t="str">
        <f t="shared" si="45"/>
        <v/>
      </c>
      <c r="Q277" s="38" t="str">
        <f t="shared" ca="1" si="46"/>
        <v/>
      </c>
    </row>
    <row r="278" spans="1:28" ht="20.100000000000001" customHeight="1">
      <c r="A278" s="41" t="str">
        <f t="shared" ca="1" si="47"/>
        <v/>
      </c>
      <c r="B278" s="33" t="str">
        <f ca="1">IFERROR(IF(AND(N278-TODAY()&gt;0,N278-TODAY()&lt;5),"續簽"&amp;ROW(N278),""),"")</f>
        <v/>
      </c>
      <c r="C278" s="44" t="str">
        <f t="shared" si="40"/>
        <v/>
      </c>
      <c r="D278" s="44"/>
      <c r="E278" s="44" t="str">
        <f t="shared" si="41"/>
        <v/>
      </c>
      <c r="F278" s="44"/>
      <c r="G278" s="44"/>
      <c r="H278" s="44"/>
      <c r="I278" s="44" t="str">
        <f t="shared" ca="1" si="42"/>
        <v/>
      </c>
      <c r="J278" s="44" t="str">
        <f t="shared" ca="1" si="43"/>
        <v/>
      </c>
      <c r="K278" s="44"/>
      <c r="L278" s="44"/>
      <c r="M278" s="44"/>
      <c r="N278" s="45" t="str">
        <f t="shared" si="44"/>
        <v/>
      </c>
      <c r="O278" s="51"/>
      <c r="P278" s="52" t="str">
        <f t="shared" si="45"/>
        <v/>
      </c>
      <c r="Q278" s="44" t="str">
        <f t="shared" ca="1" si="46"/>
        <v/>
      </c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</row>
    <row r="279" spans="1:28" ht="20.100000000000001" customHeight="1">
      <c r="A279" s="41" t="str">
        <f t="shared" ca="1" si="47"/>
        <v/>
      </c>
      <c r="B279" s="33" t="str">
        <f ca="1">IFERROR(IF(AND(N279-TODAY()&gt;0,N279-TODAY()&lt;5),"續簽"&amp;ROW(N279),""),"")</f>
        <v/>
      </c>
      <c r="C279" s="38" t="str">
        <f t="shared" si="40"/>
        <v/>
      </c>
      <c r="E279" s="38" t="str">
        <f t="shared" si="41"/>
        <v/>
      </c>
      <c r="I279" s="49" t="str">
        <f t="shared" ca="1" si="42"/>
        <v/>
      </c>
      <c r="J279" s="49" t="str">
        <f t="shared" ca="1" si="43"/>
        <v/>
      </c>
      <c r="K279" s="49"/>
      <c r="L279" s="49"/>
      <c r="M279" s="49"/>
      <c r="N279" s="43" t="str">
        <f t="shared" si="44"/>
        <v/>
      </c>
      <c r="P279" s="40" t="str">
        <f t="shared" si="45"/>
        <v/>
      </c>
      <c r="Q279" s="38" t="str">
        <f t="shared" ca="1" si="46"/>
        <v/>
      </c>
    </row>
    <row r="280" spans="1:28" ht="20.100000000000001" customHeight="1">
      <c r="A280" s="41" t="str">
        <f t="shared" ca="1" si="47"/>
        <v/>
      </c>
      <c r="B280" s="33" t="str">
        <f ca="1">IFERROR(IF(AND(N280-TODAY()&gt;0,N280-TODAY()&lt;5),"續簽"&amp;ROW(N280),""),"")</f>
        <v/>
      </c>
      <c r="C280" s="44" t="str">
        <f t="shared" si="40"/>
        <v/>
      </c>
      <c r="D280" s="44"/>
      <c r="E280" s="44" t="str">
        <f t="shared" si="41"/>
        <v/>
      </c>
      <c r="F280" s="44"/>
      <c r="G280" s="44"/>
      <c r="H280" s="44"/>
      <c r="I280" s="44" t="str">
        <f t="shared" ca="1" si="42"/>
        <v/>
      </c>
      <c r="J280" s="44" t="str">
        <f t="shared" ca="1" si="43"/>
        <v/>
      </c>
      <c r="K280" s="44"/>
      <c r="L280" s="44"/>
      <c r="M280" s="44"/>
      <c r="N280" s="45" t="str">
        <f t="shared" si="44"/>
        <v/>
      </c>
      <c r="O280" s="51"/>
      <c r="P280" s="52" t="str">
        <f t="shared" si="45"/>
        <v/>
      </c>
      <c r="Q280" s="44" t="str">
        <f t="shared" ca="1" si="46"/>
        <v/>
      </c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</row>
    <row r="281" spans="1:28" ht="20.100000000000001" customHeight="1">
      <c r="A281" s="41" t="str">
        <f t="shared" ca="1" si="47"/>
        <v/>
      </c>
      <c r="B281" s="33" t="str">
        <f ca="1">IFERROR(IF(AND(N281-TODAY()&gt;0,N281-TODAY()&lt;5),"續簽"&amp;ROW(N281),""),"")</f>
        <v/>
      </c>
      <c r="C281" s="38" t="str">
        <f t="shared" si="40"/>
        <v/>
      </c>
      <c r="E281" s="38" t="str">
        <f t="shared" si="41"/>
        <v/>
      </c>
      <c r="I281" s="49" t="str">
        <f t="shared" ca="1" si="42"/>
        <v/>
      </c>
      <c r="J281" s="49" t="str">
        <f t="shared" ca="1" si="43"/>
        <v/>
      </c>
      <c r="K281" s="49"/>
      <c r="L281" s="49"/>
      <c r="M281" s="49"/>
      <c r="N281" s="43" t="str">
        <f t="shared" si="44"/>
        <v/>
      </c>
      <c r="P281" s="40" t="str">
        <f t="shared" si="45"/>
        <v/>
      </c>
      <c r="Q281" s="38" t="str">
        <f t="shared" ca="1" si="46"/>
        <v/>
      </c>
    </row>
    <row r="282" spans="1:28" ht="20.100000000000001" customHeight="1">
      <c r="A282" s="41" t="str">
        <f t="shared" ca="1" si="47"/>
        <v/>
      </c>
      <c r="B282" s="33" t="str">
        <f ca="1">IFERROR(IF(AND(N282-TODAY()&gt;0,N282-TODAY()&lt;5),"續簽"&amp;ROW(N282),""),"")</f>
        <v/>
      </c>
      <c r="C282" s="44" t="str">
        <f t="shared" si="40"/>
        <v/>
      </c>
      <c r="D282" s="44"/>
      <c r="E282" s="44" t="str">
        <f t="shared" si="41"/>
        <v/>
      </c>
      <c r="F282" s="44"/>
      <c r="G282" s="44"/>
      <c r="H282" s="44"/>
      <c r="I282" s="44" t="str">
        <f t="shared" ca="1" si="42"/>
        <v/>
      </c>
      <c r="J282" s="44" t="str">
        <f t="shared" ca="1" si="43"/>
        <v/>
      </c>
      <c r="K282" s="44"/>
      <c r="L282" s="44"/>
      <c r="M282" s="44"/>
      <c r="N282" s="45" t="str">
        <f t="shared" si="44"/>
        <v/>
      </c>
      <c r="O282" s="51"/>
      <c r="P282" s="52" t="str">
        <f t="shared" si="45"/>
        <v/>
      </c>
      <c r="Q282" s="44" t="str">
        <f t="shared" ca="1" si="46"/>
        <v/>
      </c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</row>
    <row r="283" spans="1:28" ht="20.100000000000001" customHeight="1">
      <c r="A283" s="41" t="str">
        <f t="shared" ca="1" si="47"/>
        <v/>
      </c>
      <c r="B283" s="33" t="str">
        <f ca="1">IFERROR(IF(AND(N283-TODAY()&gt;0,N283-TODAY()&lt;5),"續簽"&amp;ROW(N283),""),"")</f>
        <v/>
      </c>
      <c r="C283" s="38" t="str">
        <f t="shared" si="40"/>
        <v/>
      </c>
      <c r="E283" s="38" t="str">
        <f t="shared" si="41"/>
        <v/>
      </c>
      <c r="I283" s="49" t="str">
        <f t="shared" ca="1" si="42"/>
        <v/>
      </c>
      <c r="J283" s="49" t="str">
        <f t="shared" ca="1" si="43"/>
        <v/>
      </c>
      <c r="K283" s="49"/>
      <c r="L283" s="49"/>
      <c r="M283" s="49"/>
      <c r="N283" s="43" t="str">
        <f t="shared" si="44"/>
        <v/>
      </c>
      <c r="P283" s="40" t="str">
        <f t="shared" si="45"/>
        <v/>
      </c>
      <c r="Q283" s="38" t="str">
        <f t="shared" ca="1" si="46"/>
        <v/>
      </c>
    </row>
    <row r="284" spans="1:28" ht="20.100000000000001" customHeight="1">
      <c r="A284" s="41" t="str">
        <f t="shared" ca="1" si="47"/>
        <v/>
      </c>
      <c r="B284" s="33" t="str">
        <f ca="1">IFERROR(IF(AND(N284-TODAY()&gt;0,N284-TODAY()&lt;5),"續簽"&amp;ROW(N284),""),"")</f>
        <v/>
      </c>
      <c r="C284" s="44" t="str">
        <f t="shared" si="40"/>
        <v/>
      </c>
      <c r="D284" s="44"/>
      <c r="E284" s="44" t="str">
        <f t="shared" si="41"/>
        <v/>
      </c>
      <c r="F284" s="44"/>
      <c r="G284" s="44"/>
      <c r="H284" s="44"/>
      <c r="I284" s="44" t="str">
        <f t="shared" ca="1" si="42"/>
        <v/>
      </c>
      <c r="J284" s="44" t="str">
        <f t="shared" ca="1" si="43"/>
        <v/>
      </c>
      <c r="K284" s="44"/>
      <c r="L284" s="44"/>
      <c r="M284" s="44"/>
      <c r="N284" s="45" t="str">
        <f t="shared" si="44"/>
        <v/>
      </c>
      <c r="O284" s="51"/>
      <c r="P284" s="52" t="str">
        <f t="shared" si="45"/>
        <v/>
      </c>
      <c r="Q284" s="44" t="str">
        <f t="shared" ca="1" si="46"/>
        <v/>
      </c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</row>
    <row r="285" spans="1:28" ht="20.100000000000001" customHeight="1">
      <c r="A285" s="41" t="str">
        <f t="shared" ca="1" si="47"/>
        <v/>
      </c>
      <c r="B285" s="33" t="str">
        <f ca="1">IFERROR(IF(AND(N285-TODAY()&gt;0,N285-TODAY()&lt;5),"續簽"&amp;ROW(N285),""),"")</f>
        <v/>
      </c>
      <c r="C285" s="38" t="str">
        <f t="shared" si="40"/>
        <v/>
      </c>
      <c r="E285" s="38" t="str">
        <f t="shared" si="41"/>
        <v/>
      </c>
      <c r="I285" s="49" t="str">
        <f t="shared" ca="1" si="42"/>
        <v/>
      </c>
      <c r="J285" s="49" t="str">
        <f t="shared" ca="1" si="43"/>
        <v/>
      </c>
      <c r="K285" s="49"/>
      <c r="L285" s="49"/>
      <c r="M285" s="49"/>
      <c r="N285" s="43" t="str">
        <f t="shared" si="44"/>
        <v/>
      </c>
      <c r="P285" s="40" t="str">
        <f t="shared" si="45"/>
        <v/>
      </c>
      <c r="Q285" s="38" t="str">
        <f t="shared" ca="1" si="46"/>
        <v/>
      </c>
    </row>
    <row r="286" spans="1:28" ht="20.100000000000001" customHeight="1">
      <c r="A286" s="41" t="str">
        <f t="shared" ca="1" si="47"/>
        <v/>
      </c>
      <c r="B286" s="33" t="str">
        <f ca="1">IFERROR(IF(AND(N286-TODAY()&gt;0,N286-TODAY()&lt;5),"續簽"&amp;ROW(N286),""),"")</f>
        <v/>
      </c>
      <c r="C286" s="44" t="str">
        <f t="shared" si="40"/>
        <v/>
      </c>
      <c r="D286" s="44"/>
      <c r="E286" s="44" t="str">
        <f t="shared" si="41"/>
        <v/>
      </c>
      <c r="F286" s="44"/>
      <c r="G286" s="44"/>
      <c r="H286" s="44"/>
      <c r="I286" s="44" t="str">
        <f t="shared" ca="1" si="42"/>
        <v/>
      </c>
      <c r="J286" s="44" t="str">
        <f t="shared" ca="1" si="43"/>
        <v/>
      </c>
      <c r="K286" s="44"/>
      <c r="L286" s="44"/>
      <c r="M286" s="44"/>
      <c r="N286" s="45" t="str">
        <f t="shared" si="44"/>
        <v/>
      </c>
      <c r="O286" s="51"/>
      <c r="P286" s="52" t="str">
        <f t="shared" si="45"/>
        <v/>
      </c>
      <c r="Q286" s="44" t="str">
        <f t="shared" ca="1" si="46"/>
        <v/>
      </c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</row>
    <row r="287" spans="1:28" ht="20.100000000000001" customHeight="1">
      <c r="A287" s="41" t="str">
        <f t="shared" ca="1" si="47"/>
        <v/>
      </c>
      <c r="B287" s="33" t="str">
        <f ca="1">IFERROR(IF(AND(N287-TODAY()&gt;0,N287-TODAY()&lt;5),"續簽"&amp;ROW(N287),""),"")</f>
        <v/>
      </c>
      <c r="C287" s="38" t="str">
        <f t="shared" si="40"/>
        <v/>
      </c>
      <c r="E287" s="38" t="str">
        <f t="shared" si="41"/>
        <v/>
      </c>
      <c r="I287" s="49" t="str">
        <f t="shared" ca="1" si="42"/>
        <v/>
      </c>
      <c r="J287" s="49" t="str">
        <f t="shared" ca="1" si="43"/>
        <v/>
      </c>
      <c r="K287" s="49"/>
      <c r="L287" s="49"/>
      <c r="M287" s="49"/>
      <c r="N287" s="43" t="str">
        <f t="shared" si="44"/>
        <v/>
      </c>
      <c r="P287" s="40" t="str">
        <f t="shared" si="45"/>
        <v/>
      </c>
      <c r="Q287" s="38" t="str">
        <f t="shared" ca="1" si="46"/>
        <v/>
      </c>
    </row>
    <row r="288" spans="1:28" ht="20.100000000000001" customHeight="1">
      <c r="A288" s="41" t="str">
        <f t="shared" ca="1" si="47"/>
        <v/>
      </c>
      <c r="B288" s="33" t="str">
        <f ca="1">IFERROR(IF(AND(N288-TODAY()&gt;0,N288-TODAY()&lt;5),"續簽"&amp;ROW(N288),""),"")</f>
        <v/>
      </c>
      <c r="C288" s="44" t="str">
        <f t="shared" si="40"/>
        <v/>
      </c>
      <c r="D288" s="44"/>
      <c r="E288" s="44" t="str">
        <f t="shared" si="41"/>
        <v/>
      </c>
      <c r="F288" s="44"/>
      <c r="G288" s="44"/>
      <c r="H288" s="44"/>
      <c r="I288" s="44" t="str">
        <f t="shared" ca="1" si="42"/>
        <v/>
      </c>
      <c r="J288" s="44" t="str">
        <f t="shared" ca="1" si="43"/>
        <v/>
      </c>
      <c r="K288" s="44"/>
      <c r="L288" s="44"/>
      <c r="M288" s="44"/>
      <c r="N288" s="45" t="str">
        <f t="shared" si="44"/>
        <v/>
      </c>
      <c r="O288" s="51"/>
      <c r="P288" s="52" t="str">
        <f t="shared" si="45"/>
        <v/>
      </c>
      <c r="Q288" s="44" t="str">
        <f t="shared" ca="1" si="46"/>
        <v/>
      </c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</row>
    <row r="289" spans="1:28" ht="20.100000000000001" customHeight="1">
      <c r="A289" s="41" t="str">
        <f t="shared" ca="1" si="47"/>
        <v/>
      </c>
      <c r="B289" s="33" t="str">
        <f ca="1">IFERROR(IF(AND(N289-TODAY()&gt;0,N289-TODAY()&lt;5),"續簽"&amp;ROW(N289),""),"")</f>
        <v/>
      </c>
      <c r="C289" s="38" t="str">
        <f t="shared" si="40"/>
        <v/>
      </c>
      <c r="E289" s="38" t="str">
        <f t="shared" si="41"/>
        <v/>
      </c>
      <c r="I289" s="49" t="str">
        <f t="shared" ca="1" si="42"/>
        <v/>
      </c>
      <c r="J289" s="49" t="str">
        <f t="shared" ca="1" si="43"/>
        <v/>
      </c>
      <c r="K289" s="49"/>
      <c r="L289" s="49"/>
      <c r="M289" s="49"/>
      <c r="N289" s="43" t="str">
        <f t="shared" si="44"/>
        <v/>
      </c>
      <c r="P289" s="40" t="str">
        <f t="shared" si="45"/>
        <v/>
      </c>
      <c r="Q289" s="38" t="str">
        <f t="shared" ca="1" si="46"/>
        <v/>
      </c>
    </row>
    <row r="290" spans="1:28" ht="20.100000000000001" customHeight="1">
      <c r="A290" s="41" t="str">
        <f t="shared" ca="1" si="47"/>
        <v/>
      </c>
      <c r="B290" s="33" t="str">
        <f ca="1">IFERROR(IF(AND(N290-TODAY()&gt;0,N290-TODAY()&lt;5),"續簽"&amp;ROW(N290),""),"")</f>
        <v/>
      </c>
      <c r="C290" s="44" t="str">
        <f t="shared" si="40"/>
        <v/>
      </c>
      <c r="D290" s="44"/>
      <c r="E290" s="44" t="str">
        <f t="shared" si="41"/>
        <v/>
      </c>
      <c r="F290" s="44"/>
      <c r="G290" s="44"/>
      <c r="H290" s="44"/>
      <c r="I290" s="44" t="str">
        <f t="shared" ca="1" si="42"/>
        <v/>
      </c>
      <c r="J290" s="44" t="str">
        <f t="shared" ca="1" si="43"/>
        <v/>
      </c>
      <c r="K290" s="44"/>
      <c r="L290" s="44"/>
      <c r="M290" s="44"/>
      <c r="N290" s="45" t="str">
        <f t="shared" si="44"/>
        <v/>
      </c>
      <c r="O290" s="51"/>
      <c r="P290" s="52" t="str">
        <f t="shared" si="45"/>
        <v/>
      </c>
      <c r="Q290" s="44" t="str">
        <f t="shared" ca="1" si="46"/>
        <v/>
      </c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</row>
    <row r="291" spans="1:28" ht="20.100000000000001" customHeight="1">
      <c r="A291" s="41" t="str">
        <f t="shared" ca="1" si="47"/>
        <v/>
      </c>
      <c r="B291" s="33" t="str">
        <f ca="1">IFERROR(IF(AND(N291-TODAY()&gt;0,N291-TODAY()&lt;5),"續簽"&amp;ROW(N291),""),"")</f>
        <v/>
      </c>
      <c r="C291" s="38" t="str">
        <f t="shared" si="40"/>
        <v/>
      </c>
      <c r="E291" s="38" t="str">
        <f t="shared" si="41"/>
        <v/>
      </c>
      <c r="I291" s="49" t="str">
        <f t="shared" ca="1" si="42"/>
        <v/>
      </c>
      <c r="J291" s="49" t="str">
        <f t="shared" ca="1" si="43"/>
        <v/>
      </c>
      <c r="K291" s="49"/>
      <c r="L291" s="49"/>
      <c r="M291" s="49"/>
      <c r="N291" s="43" t="str">
        <f t="shared" si="44"/>
        <v/>
      </c>
      <c r="P291" s="40" t="str">
        <f t="shared" si="45"/>
        <v/>
      </c>
      <c r="Q291" s="38" t="str">
        <f t="shared" ca="1" si="46"/>
        <v/>
      </c>
    </row>
    <row r="292" spans="1:28" ht="20.100000000000001" customHeight="1">
      <c r="A292" s="41" t="str">
        <f t="shared" ca="1" si="47"/>
        <v/>
      </c>
      <c r="B292" s="33" t="str">
        <f ca="1">IFERROR(IF(AND(N292-TODAY()&gt;0,N292-TODAY()&lt;5),"續簽"&amp;ROW(N292),""),"")</f>
        <v/>
      </c>
      <c r="C292" s="44" t="str">
        <f t="shared" si="40"/>
        <v/>
      </c>
      <c r="D292" s="44"/>
      <c r="E292" s="44" t="str">
        <f t="shared" si="41"/>
        <v/>
      </c>
      <c r="F292" s="44"/>
      <c r="G292" s="44"/>
      <c r="H292" s="44"/>
      <c r="I292" s="44" t="str">
        <f t="shared" ca="1" si="42"/>
        <v/>
      </c>
      <c r="J292" s="44" t="str">
        <f t="shared" ca="1" si="43"/>
        <v/>
      </c>
      <c r="K292" s="44"/>
      <c r="L292" s="44"/>
      <c r="M292" s="44"/>
      <c r="N292" s="45" t="str">
        <f t="shared" si="44"/>
        <v/>
      </c>
      <c r="O292" s="51"/>
      <c r="P292" s="52" t="str">
        <f t="shared" si="45"/>
        <v/>
      </c>
      <c r="Q292" s="44" t="str">
        <f t="shared" ca="1" si="46"/>
        <v/>
      </c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</row>
    <row r="293" spans="1:28" ht="20.100000000000001" customHeight="1">
      <c r="A293" s="41" t="str">
        <f t="shared" ca="1" si="47"/>
        <v/>
      </c>
      <c r="B293" s="33" t="str">
        <f ca="1">IFERROR(IF(AND(N293-TODAY()&gt;0,N293-TODAY()&lt;5),"續簽"&amp;ROW(N293),""),"")</f>
        <v/>
      </c>
      <c r="C293" s="38" t="str">
        <f t="shared" si="40"/>
        <v/>
      </c>
      <c r="E293" s="38" t="str">
        <f t="shared" si="41"/>
        <v/>
      </c>
      <c r="I293" s="49" t="str">
        <f t="shared" ca="1" si="42"/>
        <v/>
      </c>
      <c r="J293" s="49" t="str">
        <f t="shared" ca="1" si="43"/>
        <v/>
      </c>
      <c r="K293" s="49"/>
      <c r="L293" s="49"/>
      <c r="M293" s="49"/>
      <c r="N293" s="43" t="str">
        <f t="shared" si="44"/>
        <v/>
      </c>
      <c r="P293" s="40" t="str">
        <f t="shared" si="45"/>
        <v/>
      </c>
      <c r="Q293" s="38" t="str">
        <f t="shared" ca="1" si="46"/>
        <v/>
      </c>
    </row>
    <row r="294" spans="1:28" ht="20.100000000000001" customHeight="1">
      <c r="A294" s="41" t="str">
        <f t="shared" ca="1" si="47"/>
        <v/>
      </c>
      <c r="B294" s="33" t="str">
        <f ca="1">IFERROR(IF(AND(N294-TODAY()&gt;0,N294-TODAY()&lt;5),"續簽"&amp;ROW(N294),""),"")</f>
        <v/>
      </c>
      <c r="C294" s="44" t="str">
        <f t="shared" si="40"/>
        <v/>
      </c>
      <c r="D294" s="44"/>
      <c r="E294" s="44" t="str">
        <f t="shared" si="41"/>
        <v/>
      </c>
      <c r="F294" s="44"/>
      <c r="G294" s="44"/>
      <c r="H294" s="44"/>
      <c r="I294" s="44" t="str">
        <f t="shared" ca="1" si="42"/>
        <v/>
      </c>
      <c r="J294" s="44" t="str">
        <f t="shared" ca="1" si="43"/>
        <v/>
      </c>
      <c r="K294" s="44"/>
      <c r="L294" s="44"/>
      <c r="M294" s="44"/>
      <c r="N294" s="45" t="str">
        <f t="shared" si="44"/>
        <v/>
      </c>
      <c r="O294" s="51"/>
      <c r="P294" s="52" t="str">
        <f t="shared" si="45"/>
        <v/>
      </c>
      <c r="Q294" s="44" t="str">
        <f t="shared" ca="1" si="46"/>
        <v/>
      </c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</row>
    <row r="295" spans="1:28" ht="20.100000000000001" customHeight="1">
      <c r="A295" s="41" t="str">
        <f t="shared" ca="1" si="47"/>
        <v/>
      </c>
      <c r="B295" s="33" t="str">
        <f ca="1">IFERROR(IF(AND(N295-TODAY()&gt;0,N295-TODAY()&lt;5),"續簽"&amp;ROW(N295),""),"")</f>
        <v/>
      </c>
      <c r="C295" s="38" t="str">
        <f t="shared" si="40"/>
        <v/>
      </c>
      <c r="E295" s="38" t="str">
        <f t="shared" si="41"/>
        <v/>
      </c>
      <c r="I295" s="49" t="str">
        <f t="shared" ca="1" si="42"/>
        <v/>
      </c>
      <c r="J295" s="49" t="str">
        <f t="shared" ca="1" si="43"/>
        <v/>
      </c>
      <c r="K295" s="49"/>
      <c r="L295" s="49"/>
      <c r="M295" s="49"/>
      <c r="N295" s="43" t="str">
        <f t="shared" si="44"/>
        <v/>
      </c>
      <c r="P295" s="40" t="str">
        <f t="shared" si="45"/>
        <v/>
      </c>
      <c r="Q295" s="38" t="str">
        <f t="shared" ca="1" si="46"/>
        <v/>
      </c>
    </row>
    <row r="296" spans="1:28" ht="20.100000000000001" customHeight="1">
      <c r="A296" s="41" t="str">
        <f t="shared" ca="1" si="47"/>
        <v/>
      </c>
      <c r="B296" s="33" t="str">
        <f ca="1">IFERROR(IF(AND(N296-TODAY()&gt;0,N296-TODAY()&lt;5),"續簽"&amp;ROW(N296),""),"")</f>
        <v/>
      </c>
      <c r="C296" s="44" t="str">
        <f t="shared" si="40"/>
        <v/>
      </c>
      <c r="D296" s="44"/>
      <c r="E296" s="44" t="str">
        <f t="shared" si="41"/>
        <v/>
      </c>
      <c r="F296" s="44"/>
      <c r="G296" s="44"/>
      <c r="H296" s="44"/>
      <c r="I296" s="44" t="str">
        <f t="shared" ca="1" si="42"/>
        <v/>
      </c>
      <c r="J296" s="44" t="str">
        <f t="shared" ca="1" si="43"/>
        <v/>
      </c>
      <c r="K296" s="44"/>
      <c r="L296" s="44"/>
      <c r="M296" s="44"/>
      <c r="N296" s="45" t="str">
        <f t="shared" si="44"/>
        <v/>
      </c>
      <c r="O296" s="51"/>
      <c r="P296" s="52" t="str">
        <f t="shared" si="45"/>
        <v/>
      </c>
      <c r="Q296" s="44" t="str">
        <f t="shared" ca="1" si="46"/>
        <v/>
      </c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spans="1:28" ht="20.100000000000001" customHeight="1">
      <c r="A297" s="41" t="str">
        <f t="shared" ca="1" si="47"/>
        <v/>
      </c>
      <c r="B297" s="33" t="str">
        <f ca="1">IFERROR(IF(AND(N297-TODAY()&gt;0,N297-TODAY()&lt;5),"續簽"&amp;ROW(N297),""),"")</f>
        <v/>
      </c>
      <c r="C297" s="38" t="str">
        <f t="shared" si="40"/>
        <v/>
      </c>
      <c r="E297" s="38" t="str">
        <f t="shared" si="41"/>
        <v/>
      </c>
      <c r="I297" s="49" t="str">
        <f t="shared" ca="1" si="42"/>
        <v/>
      </c>
      <c r="J297" s="49" t="str">
        <f t="shared" ca="1" si="43"/>
        <v/>
      </c>
      <c r="K297" s="49"/>
      <c r="L297" s="49"/>
      <c r="M297" s="49"/>
      <c r="N297" s="43" t="str">
        <f t="shared" si="44"/>
        <v/>
      </c>
      <c r="P297" s="40" t="str">
        <f t="shared" si="45"/>
        <v/>
      </c>
      <c r="Q297" s="38" t="str">
        <f t="shared" ca="1" si="46"/>
        <v/>
      </c>
    </row>
    <row r="298" spans="1:28" ht="20.100000000000001" customHeight="1">
      <c r="A298" s="41" t="str">
        <f t="shared" ca="1" si="47"/>
        <v/>
      </c>
      <c r="B298" s="33" t="str">
        <f ca="1">IFERROR(IF(AND(N298-TODAY()&gt;0,N298-TODAY()&lt;5),"續簽"&amp;ROW(N298),""),"")</f>
        <v/>
      </c>
      <c r="C298" s="44" t="str">
        <f t="shared" si="40"/>
        <v/>
      </c>
      <c r="D298" s="44"/>
      <c r="E298" s="44" t="str">
        <f t="shared" si="41"/>
        <v/>
      </c>
      <c r="F298" s="44"/>
      <c r="G298" s="44"/>
      <c r="H298" s="44"/>
      <c r="I298" s="44" t="str">
        <f t="shared" ca="1" si="42"/>
        <v/>
      </c>
      <c r="J298" s="44" t="str">
        <f t="shared" ca="1" si="43"/>
        <v/>
      </c>
      <c r="K298" s="44"/>
      <c r="L298" s="44"/>
      <c r="M298" s="44"/>
      <c r="N298" s="45" t="str">
        <f t="shared" si="44"/>
        <v/>
      </c>
      <c r="O298" s="51"/>
      <c r="P298" s="52" t="str">
        <f t="shared" si="45"/>
        <v/>
      </c>
      <c r="Q298" s="44" t="str">
        <f t="shared" ca="1" si="46"/>
        <v/>
      </c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</row>
    <row r="299" spans="1:28" ht="20.100000000000001" customHeight="1">
      <c r="A299" s="41" t="str">
        <f t="shared" ca="1" si="47"/>
        <v/>
      </c>
      <c r="B299" s="33" t="str">
        <f ca="1">IFERROR(IF(AND(N299-TODAY()&gt;0,N299-TODAY()&lt;5),"續簽"&amp;ROW(N299),""),"")</f>
        <v/>
      </c>
      <c r="C299" s="38" t="str">
        <f t="shared" si="40"/>
        <v/>
      </c>
      <c r="E299" s="38" t="str">
        <f t="shared" si="41"/>
        <v/>
      </c>
      <c r="I299" s="49" t="str">
        <f t="shared" ca="1" si="42"/>
        <v/>
      </c>
      <c r="J299" s="49" t="str">
        <f t="shared" ca="1" si="43"/>
        <v/>
      </c>
      <c r="K299" s="49"/>
      <c r="L299" s="49"/>
      <c r="M299" s="49"/>
      <c r="N299" s="43" t="str">
        <f t="shared" si="44"/>
        <v/>
      </c>
      <c r="P299" s="40" t="str">
        <f t="shared" si="45"/>
        <v/>
      </c>
      <c r="Q299" s="38" t="str">
        <f t="shared" ca="1" si="46"/>
        <v/>
      </c>
    </row>
    <row r="300" spans="1:28" ht="20.100000000000001" customHeight="1">
      <c r="A300" s="41" t="str">
        <f t="shared" ca="1" si="47"/>
        <v/>
      </c>
      <c r="B300" s="33" t="str">
        <f ca="1">IFERROR(IF(AND(N300-TODAY()&gt;0,N300-TODAY()&lt;5),"續簽"&amp;ROW(N300),""),"")</f>
        <v/>
      </c>
      <c r="C300" s="44" t="str">
        <f t="shared" si="40"/>
        <v/>
      </c>
      <c r="D300" s="44"/>
      <c r="E300" s="44" t="str">
        <f t="shared" si="41"/>
        <v/>
      </c>
      <c r="F300" s="44"/>
      <c r="G300" s="44"/>
      <c r="H300" s="44"/>
      <c r="I300" s="44" t="str">
        <f t="shared" ca="1" si="42"/>
        <v/>
      </c>
      <c r="J300" s="44" t="str">
        <f t="shared" ca="1" si="43"/>
        <v/>
      </c>
      <c r="K300" s="44"/>
      <c r="L300" s="44"/>
      <c r="M300" s="44"/>
      <c r="N300" s="45" t="str">
        <f t="shared" si="44"/>
        <v/>
      </c>
      <c r="O300" s="51"/>
      <c r="P300" s="52" t="str">
        <f t="shared" si="45"/>
        <v/>
      </c>
      <c r="Q300" s="44" t="str">
        <f t="shared" ca="1" si="46"/>
        <v/>
      </c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spans="1:28" ht="20.100000000000001" customHeight="1">
      <c r="A301" s="41" t="str">
        <f t="shared" ca="1" si="47"/>
        <v/>
      </c>
      <c r="B301" s="33" t="str">
        <f ca="1">IFERROR(IF(AND(N301-TODAY()&gt;0,N301-TODAY()&lt;5),"續簽"&amp;ROW(N301),""),"")</f>
        <v/>
      </c>
      <c r="C301" s="38" t="str">
        <f t="shared" si="40"/>
        <v/>
      </c>
      <c r="E301" s="38" t="str">
        <f t="shared" si="41"/>
        <v/>
      </c>
      <c r="I301" s="49" t="str">
        <f t="shared" ca="1" si="42"/>
        <v/>
      </c>
      <c r="J301" s="49" t="str">
        <f t="shared" ca="1" si="43"/>
        <v/>
      </c>
      <c r="K301" s="49"/>
      <c r="L301" s="49"/>
      <c r="M301" s="49"/>
      <c r="N301" s="43" t="str">
        <f t="shared" si="44"/>
        <v/>
      </c>
      <c r="P301" s="40" t="str">
        <f t="shared" si="45"/>
        <v/>
      </c>
      <c r="Q301" s="38" t="str">
        <f t="shared" ca="1" si="46"/>
        <v/>
      </c>
    </row>
    <row r="302" spans="1:28" ht="20.100000000000001" customHeight="1">
      <c r="A302" s="41" t="str">
        <f t="shared" ca="1" si="47"/>
        <v/>
      </c>
      <c r="B302" s="33" t="str">
        <f ca="1">IFERROR(IF(AND(N302-TODAY()&gt;0,N302-TODAY()&lt;5),"續簽"&amp;ROW(N302),""),"")</f>
        <v/>
      </c>
      <c r="C302" s="44" t="str">
        <f t="shared" si="40"/>
        <v/>
      </c>
      <c r="D302" s="44"/>
      <c r="E302" s="44" t="str">
        <f t="shared" si="41"/>
        <v/>
      </c>
      <c r="F302" s="44"/>
      <c r="G302" s="44"/>
      <c r="H302" s="44"/>
      <c r="I302" s="44" t="str">
        <f t="shared" ca="1" si="42"/>
        <v/>
      </c>
      <c r="J302" s="44" t="str">
        <f t="shared" ca="1" si="43"/>
        <v/>
      </c>
      <c r="K302" s="44"/>
      <c r="L302" s="44"/>
      <c r="M302" s="44"/>
      <c r="N302" s="45" t="str">
        <f t="shared" si="44"/>
        <v/>
      </c>
      <c r="O302" s="51"/>
      <c r="P302" s="52" t="str">
        <f t="shared" si="45"/>
        <v/>
      </c>
      <c r="Q302" s="44" t="str">
        <f t="shared" ca="1" si="46"/>
        <v/>
      </c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</row>
    <row r="303" spans="1:28" ht="20.100000000000001" customHeight="1">
      <c r="A303" s="41" t="str">
        <f t="shared" ca="1" si="47"/>
        <v/>
      </c>
      <c r="B303" s="33" t="str">
        <f ca="1">IFERROR(IF(AND(N303-TODAY()&gt;0,N303-TODAY()&lt;5),"續簽"&amp;ROW(N303),""),"")</f>
        <v/>
      </c>
      <c r="C303" s="38" t="str">
        <f t="shared" si="40"/>
        <v/>
      </c>
      <c r="E303" s="38" t="str">
        <f t="shared" si="41"/>
        <v/>
      </c>
      <c r="I303" s="49" t="str">
        <f t="shared" ca="1" si="42"/>
        <v/>
      </c>
      <c r="J303" s="49" t="str">
        <f t="shared" ca="1" si="43"/>
        <v/>
      </c>
      <c r="K303" s="49"/>
      <c r="L303" s="49"/>
      <c r="M303" s="49"/>
      <c r="N303" s="43" t="str">
        <f t="shared" si="44"/>
        <v/>
      </c>
      <c r="P303" s="40" t="str">
        <f t="shared" si="45"/>
        <v/>
      </c>
      <c r="Q303" s="38" t="str">
        <f t="shared" ca="1" si="46"/>
        <v/>
      </c>
    </row>
    <row r="304" spans="1:28" ht="20.100000000000001" customHeight="1">
      <c r="A304" s="41" t="str">
        <f t="shared" ca="1" si="47"/>
        <v/>
      </c>
      <c r="B304" s="33" t="str">
        <f ca="1">IFERROR(IF(AND(N304-TODAY()&gt;0,N304-TODAY()&lt;5),"續簽"&amp;ROW(N304),""),"")</f>
        <v/>
      </c>
      <c r="C304" s="44" t="str">
        <f t="shared" si="40"/>
        <v/>
      </c>
      <c r="D304" s="44"/>
      <c r="E304" s="44" t="str">
        <f t="shared" si="41"/>
        <v/>
      </c>
      <c r="F304" s="44"/>
      <c r="G304" s="44"/>
      <c r="H304" s="44"/>
      <c r="I304" s="44" t="str">
        <f t="shared" ca="1" si="42"/>
        <v/>
      </c>
      <c r="J304" s="44" t="str">
        <f t="shared" ca="1" si="43"/>
        <v/>
      </c>
      <c r="K304" s="44"/>
      <c r="L304" s="44"/>
      <c r="M304" s="44"/>
      <c r="N304" s="45" t="str">
        <f t="shared" si="44"/>
        <v/>
      </c>
      <c r="O304" s="51"/>
      <c r="P304" s="52" t="str">
        <f t="shared" si="45"/>
        <v/>
      </c>
      <c r="Q304" s="44" t="str">
        <f t="shared" ca="1" si="46"/>
        <v/>
      </c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spans="1:28" ht="20.100000000000001" customHeight="1">
      <c r="A305" s="41" t="str">
        <f t="shared" ca="1" si="47"/>
        <v/>
      </c>
      <c r="B305" s="33" t="str">
        <f ca="1">IFERROR(IF(AND(N305-TODAY()&gt;0,N305-TODAY()&lt;5),"續簽"&amp;ROW(N305),""),"")</f>
        <v/>
      </c>
      <c r="C305" s="38" t="str">
        <f t="shared" si="40"/>
        <v/>
      </c>
      <c r="E305" s="38" t="str">
        <f t="shared" si="41"/>
        <v/>
      </c>
      <c r="I305" s="49" t="str">
        <f t="shared" ca="1" si="42"/>
        <v/>
      </c>
      <c r="J305" s="49" t="str">
        <f t="shared" ca="1" si="43"/>
        <v/>
      </c>
      <c r="K305" s="49"/>
      <c r="L305" s="49"/>
      <c r="M305" s="49"/>
      <c r="N305" s="43" t="str">
        <f t="shared" si="44"/>
        <v/>
      </c>
      <c r="P305" s="40" t="str">
        <f t="shared" si="45"/>
        <v/>
      </c>
      <c r="Q305" s="38" t="str">
        <f t="shared" ca="1" si="46"/>
        <v/>
      </c>
    </row>
    <row r="306" spans="1:28" ht="20.100000000000001" customHeight="1">
      <c r="A306" s="41" t="str">
        <f t="shared" ca="1" si="47"/>
        <v/>
      </c>
      <c r="B306" s="33" t="str">
        <f ca="1">IFERROR(IF(AND(N306-TODAY()&gt;0,N306-TODAY()&lt;5),"續簽"&amp;ROW(N306),""),"")</f>
        <v/>
      </c>
      <c r="C306" s="44" t="str">
        <f t="shared" si="40"/>
        <v/>
      </c>
      <c r="D306" s="44"/>
      <c r="E306" s="44" t="str">
        <f t="shared" si="41"/>
        <v/>
      </c>
      <c r="F306" s="44"/>
      <c r="G306" s="44"/>
      <c r="H306" s="44"/>
      <c r="I306" s="44" t="str">
        <f t="shared" ca="1" si="42"/>
        <v/>
      </c>
      <c r="J306" s="44" t="str">
        <f t="shared" ca="1" si="43"/>
        <v/>
      </c>
      <c r="K306" s="44"/>
      <c r="L306" s="44"/>
      <c r="M306" s="44"/>
      <c r="N306" s="45" t="str">
        <f t="shared" si="44"/>
        <v/>
      </c>
      <c r="O306" s="51"/>
      <c r="P306" s="52" t="str">
        <f t="shared" si="45"/>
        <v/>
      </c>
      <c r="Q306" s="44" t="str">
        <f t="shared" ca="1" si="46"/>
        <v/>
      </c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</row>
    <row r="307" spans="1:28" ht="20.100000000000001" customHeight="1">
      <c r="A307" s="41" t="str">
        <f t="shared" ca="1" si="47"/>
        <v/>
      </c>
      <c r="B307" s="33" t="str">
        <f ca="1">IFERROR(IF(AND(N307-TODAY()&gt;0,N307-TODAY()&lt;5),"續簽"&amp;ROW(N307),""),"")</f>
        <v/>
      </c>
      <c r="C307" s="38" t="str">
        <f t="shared" si="40"/>
        <v/>
      </c>
      <c r="E307" s="38" t="str">
        <f t="shared" si="41"/>
        <v/>
      </c>
      <c r="I307" s="49" t="str">
        <f t="shared" ca="1" si="42"/>
        <v/>
      </c>
      <c r="J307" s="49" t="str">
        <f t="shared" ca="1" si="43"/>
        <v/>
      </c>
      <c r="K307" s="49"/>
      <c r="L307" s="49"/>
      <c r="M307" s="49"/>
      <c r="N307" s="43" t="str">
        <f t="shared" si="44"/>
        <v/>
      </c>
      <c r="P307" s="40" t="str">
        <f t="shared" si="45"/>
        <v/>
      </c>
      <c r="Q307" s="38" t="str">
        <f t="shared" ca="1" si="46"/>
        <v/>
      </c>
    </row>
    <row r="308" spans="1:28" ht="20.100000000000001" customHeight="1">
      <c r="A308" s="41" t="str">
        <f t="shared" ca="1" si="47"/>
        <v/>
      </c>
      <c r="B308" s="33" t="str">
        <f ca="1">IFERROR(IF(AND(N308-TODAY()&gt;0,N308-TODAY()&lt;5),"續簽"&amp;ROW(N308),""),"")</f>
        <v/>
      </c>
      <c r="C308" s="44" t="str">
        <f t="shared" si="40"/>
        <v/>
      </c>
      <c r="D308" s="44"/>
      <c r="E308" s="44" t="str">
        <f t="shared" si="41"/>
        <v/>
      </c>
      <c r="F308" s="44"/>
      <c r="G308" s="44"/>
      <c r="H308" s="44"/>
      <c r="I308" s="44" t="str">
        <f t="shared" ca="1" si="42"/>
        <v/>
      </c>
      <c r="J308" s="44" t="str">
        <f t="shared" ca="1" si="43"/>
        <v/>
      </c>
      <c r="K308" s="44"/>
      <c r="L308" s="44"/>
      <c r="M308" s="44"/>
      <c r="N308" s="45" t="str">
        <f t="shared" si="44"/>
        <v/>
      </c>
      <c r="O308" s="51"/>
      <c r="P308" s="52" t="str">
        <f t="shared" si="45"/>
        <v/>
      </c>
      <c r="Q308" s="44" t="str">
        <f t="shared" ca="1" si="46"/>
        <v/>
      </c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spans="1:28" ht="20.100000000000001" customHeight="1">
      <c r="A309" s="41" t="str">
        <f t="shared" ca="1" si="47"/>
        <v/>
      </c>
      <c r="B309" s="33" t="str">
        <f ca="1">IFERROR(IF(AND(N309-TODAY()&gt;0,N309-TODAY()&lt;5),"續簽"&amp;ROW(N309),""),"")</f>
        <v/>
      </c>
      <c r="C309" s="38" t="str">
        <f t="shared" si="40"/>
        <v/>
      </c>
      <c r="E309" s="38" t="str">
        <f t="shared" si="41"/>
        <v/>
      </c>
      <c r="I309" s="49" t="str">
        <f t="shared" ca="1" si="42"/>
        <v/>
      </c>
      <c r="J309" s="49" t="str">
        <f t="shared" ca="1" si="43"/>
        <v/>
      </c>
      <c r="K309" s="49"/>
      <c r="L309" s="49"/>
      <c r="M309" s="49"/>
      <c r="N309" s="43" t="str">
        <f t="shared" si="44"/>
        <v/>
      </c>
      <c r="P309" s="40" t="str">
        <f t="shared" si="45"/>
        <v/>
      </c>
      <c r="Q309" s="38" t="str">
        <f t="shared" ca="1" si="46"/>
        <v/>
      </c>
    </row>
    <row r="310" spans="1:28" ht="20.100000000000001" customHeight="1">
      <c r="A310" s="41" t="str">
        <f t="shared" ca="1" si="47"/>
        <v/>
      </c>
      <c r="B310" s="33" t="str">
        <f ca="1">IFERROR(IF(AND(N310-TODAY()&gt;0,N310-TODAY()&lt;5),"續簽"&amp;ROW(N310),""),"")</f>
        <v/>
      </c>
      <c r="C310" s="44" t="str">
        <f t="shared" si="40"/>
        <v/>
      </c>
      <c r="D310" s="44"/>
      <c r="E310" s="44" t="str">
        <f t="shared" si="41"/>
        <v/>
      </c>
      <c r="F310" s="44"/>
      <c r="G310" s="44"/>
      <c r="H310" s="44"/>
      <c r="I310" s="44" t="str">
        <f t="shared" ca="1" si="42"/>
        <v/>
      </c>
      <c r="J310" s="44" t="str">
        <f t="shared" ca="1" si="43"/>
        <v/>
      </c>
      <c r="K310" s="44"/>
      <c r="L310" s="44"/>
      <c r="M310" s="44"/>
      <c r="N310" s="45" t="str">
        <f t="shared" si="44"/>
        <v/>
      </c>
      <c r="O310" s="51"/>
      <c r="P310" s="52" t="str">
        <f t="shared" si="45"/>
        <v/>
      </c>
      <c r="Q310" s="44" t="str">
        <f t="shared" ca="1" si="46"/>
        <v/>
      </c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</row>
    <row r="311" spans="1:28" ht="20.100000000000001" customHeight="1">
      <c r="A311" s="41" t="str">
        <f t="shared" ca="1" si="47"/>
        <v/>
      </c>
      <c r="B311" s="33" t="str">
        <f ca="1">IFERROR(IF(AND(N311-TODAY()&gt;0,N311-TODAY()&lt;5),"續簽"&amp;ROW(N311),""),"")</f>
        <v/>
      </c>
      <c r="C311" s="38" t="str">
        <f t="shared" si="40"/>
        <v/>
      </c>
      <c r="E311" s="38" t="str">
        <f t="shared" si="41"/>
        <v/>
      </c>
      <c r="I311" s="49" t="str">
        <f t="shared" ca="1" si="42"/>
        <v/>
      </c>
      <c r="J311" s="49" t="str">
        <f t="shared" ca="1" si="43"/>
        <v/>
      </c>
      <c r="K311" s="49"/>
      <c r="L311" s="49"/>
      <c r="M311" s="49"/>
      <c r="N311" s="43" t="str">
        <f t="shared" si="44"/>
        <v/>
      </c>
      <c r="P311" s="40" t="str">
        <f t="shared" si="45"/>
        <v/>
      </c>
      <c r="Q311" s="38" t="str">
        <f t="shared" ca="1" si="46"/>
        <v/>
      </c>
    </row>
    <row r="312" spans="1:28" ht="20.100000000000001" customHeight="1">
      <c r="A312" s="41" t="str">
        <f t="shared" ca="1" si="47"/>
        <v/>
      </c>
      <c r="B312" s="33" t="str">
        <f ca="1">IFERROR(IF(AND(N312-TODAY()&gt;0,N312-TODAY()&lt;5),"續簽"&amp;ROW(N312),""),"")</f>
        <v/>
      </c>
      <c r="C312" s="44" t="str">
        <f t="shared" si="40"/>
        <v/>
      </c>
      <c r="D312" s="44"/>
      <c r="E312" s="44" t="str">
        <f t="shared" si="41"/>
        <v/>
      </c>
      <c r="F312" s="44"/>
      <c r="G312" s="44"/>
      <c r="H312" s="44"/>
      <c r="I312" s="44" t="str">
        <f t="shared" ca="1" si="42"/>
        <v/>
      </c>
      <c r="J312" s="44" t="str">
        <f t="shared" ca="1" si="43"/>
        <v/>
      </c>
      <c r="K312" s="44"/>
      <c r="L312" s="44"/>
      <c r="M312" s="44"/>
      <c r="N312" s="45" t="str">
        <f t="shared" si="44"/>
        <v/>
      </c>
      <c r="O312" s="51"/>
      <c r="P312" s="52" t="str">
        <f t="shared" si="45"/>
        <v/>
      </c>
      <c r="Q312" s="44" t="str">
        <f t="shared" ca="1" si="46"/>
        <v/>
      </c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spans="1:28" ht="20.100000000000001" customHeight="1">
      <c r="A313" s="41" t="str">
        <f t="shared" ca="1" si="47"/>
        <v/>
      </c>
      <c r="B313" s="33" t="str">
        <f ca="1">IFERROR(IF(AND(N313-TODAY()&gt;0,N313-TODAY()&lt;5),"續簽"&amp;ROW(N313),""),"")</f>
        <v/>
      </c>
      <c r="C313" s="38" t="str">
        <f t="shared" si="40"/>
        <v/>
      </c>
      <c r="E313" s="38" t="str">
        <f t="shared" si="41"/>
        <v/>
      </c>
      <c r="I313" s="49" t="str">
        <f t="shared" ca="1" si="42"/>
        <v/>
      </c>
      <c r="J313" s="49" t="str">
        <f t="shared" ca="1" si="43"/>
        <v/>
      </c>
      <c r="K313" s="49"/>
      <c r="L313" s="49"/>
      <c r="M313" s="49"/>
      <c r="N313" s="43" t="str">
        <f t="shared" si="44"/>
        <v/>
      </c>
      <c r="P313" s="40" t="str">
        <f t="shared" si="45"/>
        <v/>
      </c>
      <c r="Q313" s="38" t="str">
        <f t="shared" ca="1" si="46"/>
        <v/>
      </c>
    </row>
    <row r="314" spans="1:28" ht="20.100000000000001" customHeight="1">
      <c r="A314" s="41" t="str">
        <f t="shared" ca="1" si="47"/>
        <v/>
      </c>
      <c r="B314" s="33" t="str">
        <f ca="1">IFERROR(IF(AND(N314-TODAY()&gt;0,N314-TODAY()&lt;5),"續簽"&amp;ROW(N314),""),"")</f>
        <v/>
      </c>
      <c r="C314" s="44" t="str">
        <f t="shared" si="40"/>
        <v/>
      </c>
      <c r="D314" s="44"/>
      <c r="E314" s="44" t="str">
        <f t="shared" si="41"/>
        <v/>
      </c>
      <c r="F314" s="44"/>
      <c r="G314" s="44"/>
      <c r="H314" s="44"/>
      <c r="I314" s="44" t="str">
        <f t="shared" ca="1" si="42"/>
        <v/>
      </c>
      <c r="J314" s="44" t="str">
        <f t="shared" ca="1" si="43"/>
        <v/>
      </c>
      <c r="K314" s="44"/>
      <c r="L314" s="44"/>
      <c r="M314" s="44"/>
      <c r="N314" s="45" t="str">
        <f t="shared" si="44"/>
        <v/>
      </c>
      <c r="O314" s="51"/>
      <c r="P314" s="52" t="str">
        <f t="shared" si="45"/>
        <v/>
      </c>
      <c r="Q314" s="44" t="str">
        <f t="shared" ca="1" si="46"/>
        <v/>
      </c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</row>
    <row r="315" spans="1:28" ht="20.100000000000001" customHeight="1">
      <c r="A315" s="41" t="str">
        <f t="shared" ca="1" si="47"/>
        <v/>
      </c>
      <c r="B315" s="33" t="str">
        <f ca="1">IFERROR(IF(AND(N315-TODAY()&gt;0,N315-TODAY()&lt;5),"續簽"&amp;ROW(N315),""),"")</f>
        <v/>
      </c>
      <c r="C315" s="38" t="str">
        <f t="shared" si="40"/>
        <v/>
      </c>
      <c r="E315" s="38" t="str">
        <f t="shared" si="41"/>
        <v/>
      </c>
      <c r="I315" s="49" t="str">
        <f t="shared" ca="1" si="42"/>
        <v/>
      </c>
      <c r="J315" s="49" t="str">
        <f t="shared" ca="1" si="43"/>
        <v/>
      </c>
      <c r="K315" s="49"/>
      <c r="L315" s="49"/>
      <c r="M315" s="49"/>
      <c r="N315" s="43" t="str">
        <f t="shared" si="44"/>
        <v/>
      </c>
      <c r="P315" s="40" t="str">
        <f t="shared" si="45"/>
        <v/>
      </c>
      <c r="Q315" s="38" t="str">
        <f t="shared" ca="1" si="46"/>
        <v/>
      </c>
    </row>
    <row r="316" spans="1:28" ht="20.100000000000001" customHeight="1">
      <c r="A316" s="41" t="str">
        <f t="shared" ca="1" si="47"/>
        <v/>
      </c>
      <c r="B316" s="33" t="str">
        <f ca="1">IFERROR(IF(AND(N316-TODAY()&gt;0,N316-TODAY()&lt;5),"續簽"&amp;ROW(N316),""),"")</f>
        <v/>
      </c>
      <c r="C316" s="44" t="str">
        <f t="shared" si="40"/>
        <v/>
      </c>
      <c r="D316" s="44"/>
      <c r="E316" s="44" t="str">
        <f t="shared" si="41"/>
        <v/>
      </c>
      <c r="F316" s="44"/>
      <c r="G316" s="44"/>
      <c r="H316" s="44"/>
      <c r="I316" s="44" t="str">
        <f t="shared" ca="1" si="42"/>
        <v/>
      </c>
      <c r="J316" s="44" t="str">
        <f t="shared" ca="1" si="43"/>
        <v/>
      </c>
      <c r="K316" s="44"/>
      <c r="L316" s="44"/>
      <c r="M316" s="44"/>
      <c r="N316" s="45" t="str">
        <f t="shared" si="44"/>
        <v/>
      </c>
      <c r="O316" s="51"/>
      <c r="P316" s="52" t="str">
        <f t="shared" si="45"/>
        <v/>
      </c>
      <c r="Q316" s="44" t="str">
        <f t="shared" ca="1" si="46"/>
        <v/>
      </c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spans="1:28" ht="20.100000000000001" customHeight="1">
      <c r="A317" s="41" t="str">
        <f t="shared" ca="1" si="47"/>
        <v/>
      </c>
      <c r="B317" s="33" t="str">
        <f ca="1">IFERROR(IF(AND(N317-TODAY()&gt;0,N317-TODAY()&lt;5),"續簽"&amp;ROW(N317),""),"")</f>
        <v/>
      </c>
      <c r="C317" s="38" t="str">
        <f t="shared" si="40"/>
        <v/>
      </c>
      <c r="E317" s="38" t="str">
        <f t="shared" si="41"/>
        <v/>
      </c>
      <c r="I317" s="49" t="str">
        <f t="shared" ca="1" si="42"/>
        <v/>
      </c>
      <c r="J317" s="49" t="str">
        <f t="shared" ca="1" si="43"/>
        <v/>
      </c>
      <c r="K317" s="49"/>
      <c r="L317" s="49"/>
      <c r="M317" s="49"/>
      <c r="N317" s="43" t="str">
        <f t="shared" si="44"/>
        <v/>
      </c>
      <c r="P317" s="40" t="str">
        <f t="shared" si="45"/>
        <v/>
      </c>
      <c r="Q317" s="38" t="str">
        <f t="shared" ca="1" si="46"/>
        <v/>
      </c>
    </row>
    <row r="318" spans="1:28" ht="20.100000000000001" customHeight="1">
      <c r="A318" s="41" t="str">
        <f t="shared" ca="1" si="47"/>
        <v/>
      </c>
      <c r="B318" s="33" t="str">
        <f ca="1">IFERROR(IF(AND(N318-TODAY()&gt;0,N318-TODAY()&lt;5),"續簽"&amp;ROW(N318),""),"")</f>
        <v/>
      </c>
      <c r="C318" s="44" t="str">
        <f t="shared" si="40"/>
        <v/>
      </c>
      <c r="D318" s="44"/>
      <c r="E318" s="44" t="str">
        <f t="shared" si="41"/>
        <v/>
      </c>
      <c r="F318" s="44"/>
      <c r="G318" s="44"/>
      <c r="H318" s="44"/>
      <c r="I318" s="44" t="str">
        <f t="shared" ca="1" si="42"/>
        <v/>
      </c>
      <c r="J318" s="44" t="str">
        <f t="shared" ca="1" si="43"/>
        <v/>
      </c>
      <c r="K318" s="44"/>
      <c r="L318" s="44"/>
      <c r="M318" s="44"/>
      <c r="N318" s="45" t="str">
        <f t="shared" si="44"/>
        <v/>
      </c>
      <c r="O318" s="51"/>
      <c r="P318" s="52" t="str">
        <f t="shared" si="45"/>
        <v/>
      </c>
      <c r="Q318" s="44" t="str">
        <f t="shared" ca="1" si="46"/>
        <v/>
      </c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</row>
    <row r="319" spans="1:28" ht="20.100000000000001" customHeight="1">
      <c r="A319" s="41" t="str">
        <f t="shared" ca="1" si="47"/>
        <v/>
      </c>
      <c r="B319" s="33" t="str">
        <f ca="1">IFERROR(IF(AND(N319-TODAY()&gt;0,N319-TODAY()&lt;5),"續簽"&amp;ROW(N319),""),"")</f>
        <v/>
      </c>
      <c r="C319" s="38" t="str">
        <f t="shared" si="40"/>
        <v/>
      </c>
      <c r="E319" s="38" t="str">
        <f t="shared" si="41"/>
        <v/>
      </c>
      <c r="I319" s="49" t="str">
        <f t="shared" ca="1" si="42"/>
        <v/>
      </c>
      <c r="J319" s="49" t="str">
        <f t="shared" ca="1" si="43"/>
        <v/>
      </c>
      <c r="K319" s="49"/>
      <c r="L319" s="49"/>
      <c r="M319" s="49"/>
      <c r="N319" s="43" t="str">
        <f t="shared" si="44"/>
        <v/>
      </c>
      <c r="P319" s="40" t="str">
        <f t="shared" si="45"/>
        <v/>
      </c>
      <c r="Q319" s="38" t="str">
        <f t="shared" ca="1" si="46"/>
        <v/>
      </c>
    </row>
    <row r="320" spans="1:28" ht="20.100000000000001" customHeight="1">
      <c r="A320" s="41" t="str">
        <f t="shared" ca="1" si="47"/>
        <v/>
      </c>
      <c r="B320" s="33" t="str">
        <f ca="1">IFERROR(IF(AND(N320-TODAY()&gt;0,N320-TODAY()&lt;5),"續簽"&amp;ROW(N320),""),"")</f>
        <v/>
      </c>
      <c r="C320" s="44" t="str">
        <f t="shared" si="40"/>
        <v/>
      </c>
      <c r="D320" s="44"/>
      <c r="E320" s="44" t="str">
        <f t="shared" si="41"/>
        <v/>
      </c>
      <c r="F320" s="44"/>
      <c r="G320" s="44"/>
      <c r="H320" s="44"/>
      <c r="I320" s="44" t="str">
        <f t="shared" ca="1" si="42"/>
        <v/>
      </c>
      <c r="J320" s="44" t="str">
        <f t="shared" ca="1" si="43"/>
        <v/>
      </c>
      <c r="K320" s="44"/>
      <c r="L320" s="44"/>
      <c r="M320" s="44"/>
      <c r="N320" s="45" t="str">
        <f t="shared" si="44"/>
        <v/>
      </c>
      <c r="O320" s="51"/>
      <c r="P320" s="52" t="str">
        <f t="shared" si="45"/>
        <v/>
      </c>
      <c r="Q320" s="44" t="str">
        <f t="shared" ca="1" si="46"/>
        <v/>
      </c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</row>
    <row r="321" spans="1:28" ht="20.100000000000001" customHeight="1">
      <c r="A321" s="41" t="str">
        <f t="shared" ca="1" si="47"/>
        <v/>
      </c>
      <c r="B321" s="33" t="str">
        <f ca="1">IFERROR(IF(AND(N321-TODAY()&gt;0,N321-TODAY()&lt;5),"續簽"&amp;ROW(N321),""),"")</f>
        <v/>
      </c>
      <c r="C321" s="38" t="str">
        <f t="shared" si="40"/>
        <v/>
      </c>
      <c r="E321" s="38" t="str">
        <f t="shared" si="41"/>
        <v/>
      </c>
      <c r="I321" s="49" t="str">
        <f t="shared" ca="1" si="42"/>
        <v/>
      </c>
      <c r="J321" s="49" t="str">
        <f t="shared" ca="1" si="43"/>
        <v/>
      </c>
      <c r="K321" s="49"/>
      <c r="L321" s="49"/>
      <c r="M321" s="49"/>
      <c r="N321" s="43" t="str">
        <f t="shared" si="44"/>
        <v/>
      </c>
      <c r="P321" s="40" t="str">
        <f t="shared" si="45"/>
        <v/>
      </c>
      <c r="Q321" s="38" t="str">
        <f t="shared" ca="1" si="46"/>
        <v/>
      </c>
    </row>
    <row r="322" spans="1:28" ht="20.100000000000001" customHeight="1">
      <c r="A322" s="41" t="str">
        <f t="shared" ca="1" si="47"/>
        <v/>
      </c>
      <c r="B322" s="33" t="str">
        <f ca="1">IFERROR(IF(AND(N322-TODAY()&gt;0,N322-TODAY()&lt;5),"續簽"&amp;ROW(N322),""),"")</f>
        <v/>
      </c>
      <c r="C322" s="44" t="str">
        <f t="shared" si="40"/>
        <v/>
      </c>
      <c r="D322" s="44"/>
      <c r="E322" s="44" t="str">
        <f t="shared" si="41"/>
        <v/>
      </c>
      <c r="F322" s="44"/>
      <c r="G322" s="44"/>
      <c r="H322" s="44"/>
      <c r="I322" s="44" t="str">
        <f t="shared" ca="1" si="42"/>
        <v/>
      </c>
      <c r="J322" s="44" t="str">
        <f t="shared" ca="1" si="43"/>
        <v/>
      </c>
      <c r="K322" s="44"/>
      <c r="L322" s="44"/>
      <c r="M322" s="44"/>
      <c r="N322" s="45" t="str">
        <f t="shared" si="44"/>
        <v/>
      </c>
      <c r="O322" s="51"/>
      <c r="P322" s="52" t="str">
        <f t="shared" si="45"/>
        <v/>
      </c>
      <c r="Q322" s="44" t="str">
        <f t="shared" ca="1" si="46"/>
        <v/>
      </c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</row>
    <row r="323" spans="1:28" ht="20.100000000000001" customHeight="1">
      <c r="A323" s="41" t="str">
        <f t="shared" ca="1" si="47"/>
        <v/>
      </c>
      <c r="B323" s="33" t="str">
        <f ca="1">IFERROR(IF(AND(N323-TODAY()&gt;0,N323-TODAY()&lt;5),"續簽"&amp;ROW(N323),""),"")</f>
        <v/>
      </c>
      <c r="C323" s="38" t="str">
        <f t="shared" si="40"/>
        <v/>
      </c>
      <c r="E323" s="38" t="str">
        <f t="shared" si="41"/>
        <v/>
      </c>
      <c r="I323" s="49" t="str">
        <f t="shared" ca="1" si="42"/>
        <v/>
      </c>
      <c r="J323" s="49" t="str">
        <f t="shared" ca="1" si="43"/>
        <v/>
      </c>
      <c r="K323" s="49"/>
      <c r="L323" s="49"/>
      <c r="M323" s="49"/>
      <c r="N323" s="43" t="str">
        <f t="shared" si="44"/>
        <v/>
      </c>
      <c r="P323" s="40" t="str">
        <f t="shared" si="45"/>
        <v/>
      </c>
      <c r="Q323" s="38" t="str">
        <f t="shared" ca="1" si="46"/>
        <v/>
      </c>
    </row>
    <row r="324" spans="1:28" ht="20.100000000000001" customHeight="1">
      <c r="A324" s="41" t="str">
        <f t="shared" ca="1" si="47"/>
        <v/>
      </c>
      <c r="B324" s="33" t="str">
        <f ca="1">IFERROR(IF(AND(N324-TODAY()&gt;0,N324-TODAY()&lt;5),"續簽"&amp;ROW(N324),""),"")</f>
        <v/>
      </c>
      <c r="C324" s="44" t="str">
        <f t="shared" si="40"/>
        <v/>
      </c>
      <c r="D324" s="44"/>
      <c r="E324" s="44" t="str">
        <f t="shared" si="41"/>
        <v/>
      </c>
      <c r="F324" s="44"/>
      <c r="G324" s="44"/>
      <c r="H324" s="44"/>
      <c r="I324" s="44" t="str">
        <f t="shared" ca="1" si="42"/>
        <v/>
      </c>
      <c r="J324" s="44" t="str">
        <f t="shared" ca="1" si="43"/>
        <v/>
      </c>
      <c r="K324" s="44"/>
      <c r="L324" s="44"/>
      <c r="M324" s="44"/>
      <c r="N324" s="45" t="str">
        <f t="shared" si="44"/>
        <v/>
      </c>
      <c r="O324" s="51"/>
      <c r="P324" s="52" t="str">
        <f t="shared" si="45"/>
        <v/>
      </c>
      <c r="Q324" s="44" t="str">
        <f t="shared" ca="1" si="46"/>
        <v/>
      </c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</row>
    <row r="325" spans="1:28" ht="20.100000000000001" customHeight="1">
      <c r="A325" s="41" t="str">
        <f t="shared" ca="1" si="47"/>
        <v/>
      </c>
      <c r="B325" s="33" t="str">
        <f ca="1">IFERROR(IF(AND(N325-TODAY()&gt;0,N325-TODAY()&lt;5),"續簽"&amp;ROW(N325),""),"")</f>
        <v/>
      </c>
      <c r="C325" s="38" t="str">
        <f t="shared" si="40"/>
        <v/>
      </c>
      <c r="E325" s="38" t="str">
        <f t="shared" si="41"/>
        <v/>
      </c>
      <c r="I325" s="49" t="str">
        <f t="shared" ca="1" si="42"/>
        <v/>
      </c>
      <c r="J325" s="49" t="str">
        <f t="shared" ca="1" si="43"/>
        <v/>
      </c>
      <c r="K325" s="49"/>
      <c r="L325" s="49"/>
      <c r="M325" s="49"/>
      <c r="N325" s="43" t="str">
        <f t="shared" si="44"/>
        <v/>
      </c>
      <c r="P325" s="40" t="str">
        <f t="shared" si="45"/>
        <v/>
      </c>
      <c r="Q325" s="38" t="str">
        <f t="shared" ca="1" si="46"/>
        <v/>
      </c>
    </row>
    <row r="326" spans="1:28" ht="20.100000000000001" customHeight="1">
      <c r="A326" s="41" t="str">
        <f t="shared" ca="1" si="47"/>
        <v/>
      </c>
      <c r="B326" s="33" t="str">
        <f ca="1">IFERROR(IF(AND(N326-TODAY()&gt;0,N326-TODAY()&lt;5),"續簽"&amp;ROW(N326),""),"")</f>
        <v/>
      </c>
      <c r="C326" s="44" t="str">
        <f t="shared" si="40"/>
        <v/>
      </c>
      <c r="D326" s="44"/>
      <c r="E326" s="44" t="str">
        <f t="shared" si="41"/>
        <v/>
      </c>
      <c r="F326" s="44"/>
      <c r="G326" s="44"/>
      <c r="H326" s="44"/>
      <c r="I326" s="44" t="str">
        <f t="shared" ca="1" si="42"/>
        <v/>
      </c>
      <c r="J326" s="44" t="str">
        <f t="shared" ca="1" si="43"/>
        <v/>
      </c>
      <c r="K326" s="44"/>
      <c r="L326" s="44"/>
      <c r="M326" s="44"/>
      <c r="N326" s="45" t="str">
        <f t="shared" si="44"/>
        <v/>
      </c>
      <c r="O326" s="51"/>
      <c r="P326" s="52" t="str">
        <f t="shared" si="45"/>
        <v/>
      </c>
      <c r="Q326" s="44" t="str">
        <f t="shared" ca="1" si="46"/>
        <v/>
      </c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</row>
    <row r="327" spans="1:28" ht="20.100000000000001" customHeight="1">
      <c r="A327" s="41" t="str">
        <f t="shared" ca="1" si="47"/>
        <v/>
      </c>
      <c r="B327" s="33" t="str">
        <f ca="1">IFERROR(IF(AND(N327-TODAY()&gt;0,N327-TODAY()&lt;5),"續簽"&amp;ROW(N327),""),"")</f>
        <v/>
      </c>
      <c r="C327" s="38" t="str">
        <f t="shared" si="40"/>
        <v/>
      </c>
      <c r="E327" s="38" t="str">
        <f t="shared" si="41"/>
        <v/>
      </c>
      <c r="I327" s="49" t="str">
        <f t="shared" ca="1" si="42"/>
        <v/>
      </c>
      <c r="J327" s="49" t="str">
        <f t="shared" ca="1" si="43"/>
        <v/>
      </c>
      <c r="K327" s="49"/>
      <c r="L327" s="49"/>
      <c r="M327" s="49"/>
      <c r="N327" s="43" t="str">
        <f t="shared" si="44"/>
        <v/>
      </c>
      <c r="P327" s="40" t="str">
        <f t="shared" si="45"/>
        <v/>
      </c>
      <c r="Q327" s="38" t="str">
        <f t="shared" ca="1" si="46"/>
        <v/>
      </c>
    </row>
    <row r="328" spans="1:28" ht="20.100000000000001" customHeight="1">
      <c r="A328" s="41" t="str">
        <f t="shared" ca="1" si="47"/>
        <v/>
      </c>
      <c r="B328" s="33" t="str">
        <f ca="1">IFERROR(IF(AND(N328-TODAY()&gt;0,N328-TODAY()&lt;5),"續簽"&amp;ROW(N328),""),"")</f>
        <v/>
      </c>
      <c r="C328" s="44" t="str">
        <f t="shared" ref="C328:C391" si="48">IF(D328="","",ROW(D328)-2)</f>
        <v/>
      </c>
      <c r="D328" s="44"/>
      <c r="E328" s="44" t="str">
        <f t="shared" ref="E328:E391" si="49">IF(O328="","",IF(MOD(RIGHT(LEFT(O328,17)),2),"男","女"))</f>
        <v/>
      </c>
      <c r="F328" s="44"/>
      <c r="G328" s="44"/>
      <c r="H328" s="44"/>
      <c r="I328" s="44" t="str">
        <f t="shared" ref="I328:I391" ca="1" si="50">IF(H328="","",DATEDIF(H328,TODAY(),"Y"))</f>
        <v/>
      </c>
      <c r="J328" s="44" t="str">
        <f t="shared" ref="J328:J391" ca="1" si="51">IF(H328="","",DATEDIF(H328,TODAY(),"m"))</f>
        <v/>
      </c>
      <c r="K328" s="44"/>
      <c r="L328" s="44"/>
      <c r="M328" s="44"/>
      <c r="N328" s="45" t="str">
        <f t="shared" ref="N328:N391" si="52">IFERROR(IF(M328="无固定期限","",DATE(YEAR(L328)+M328,MONTH(L328),DAY(L328)-1)),"")</f>
        <v/>
      </c>
      <c r="O328" s="51"/>
      <c r="P328" s="52" t="str">
        <f t="shared" ref="P328:P391" si="53">IF(O328="","",VALUE(MID(O328,7,4)&amp;"/"&amp;MID(O328,11,2)&amp;"/"&amp;MID(O328,13,2)))</f>
        <v/>
      </c>
      <c r="Q328" s="44" t="str">
        <f t="shared" ref="Q328:Q391" ca="1" si="54">IF(O328="","",YEAR(TODAY())-MID(O328,7,4))</f>
        <v/>
      </c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</row>
    <row r="329" spans="1:28" ht="20.100000000000001" customHeight="1">
      <c r="A329" s="41" t="str">
        <f t="shared" ca="1" si="47"/>
        <v/>
      </c>
      <c r="B329" s="33" t="str">
        <f ca="1">IFERROR(IF(AND(N329-TODAY()&gt;0,N329-TODAY()&lt;5),"續簽"&amp;ROW(N329),""),"")</f>
        <v/>
      </c>
      <c r="C329" s="38" t="str">
        <f t="shared" si="48"/>
        <v/>
      </c>
      <c r="E329" s="38" t="str">
        <f t="shared" si="49"/>
        <v/>
      </c>
      <c r="I329" s="49" t="str">
        <f t="shared" ca="1" si="50"/>
        <v/>
      </c>
      <c r="J329" s="49" t="str">
        <f t="shared" ca="1" si="51"/>
        <v/>
      </c>
      <c r="K329" s="49"/>
      <c r="L329" s="49"/>
      <c r="M329" s="49"/>
      <c r="N329" s="43" t="str">
        <f t="shared" si="52"/>
        <v/>
      </c>
      <c r="P329" s="40" t="str">
        <f t="shared" si="53"/>
        <v/>
      </c>
      <c r="Q329" s="38" t="str">
        <f t="shared" ca="1" si="54"/>
        <v/>
      </c>
    </row>
    <row r="330" spans="1:28" ht="20.100000000000001" customHeight="1">
      <c r="A330" s="41" t="str">
        <f t="shared" ca="1" si="47"/>
        <v/>
      </c>
      <c r="B330" s="33" t="str">
        <f ca="1">IFERROR(IF(AND(N330-TODAY()&gt;0,N330-TODAY()&lt;5),"續簽"&amp;ROW(N330),""),"")</f>
        <v/>
      </c>
      <c r="C330" s="44" t="str">
        <f t="shared" si="48"/>
        <v/>
      </c>
      <c r="D330" s="44"/>
      <c r="E330" s="44" t="str">
        <f t="shared" si="49"/>
        <v/>
      </c>
      <c r="F330" s="44"/>
      <c r="G330" s="44"/>
      <c r="H330" s="44"/>
      <c r="I330" s="44" t="str">
        <f t="shared" ca="1" si="50"/>
        <v/>
      </c>
      <c r="J330" s="44" t="str">
        <f t="shared" ca="1" si="51"/>
        <v/>
      </c>
      <c r="K330" s="44"/>
      <c r="L330" s="44"/>
      <c r="M330" s="44"/>
      <c r="N330" s="45" t="str">
        <f t="shared" si="52"/>
        <v/>
      </c>
      <c r="O330" s="51"/>
      <c r="P330" s="52" t="str">
        <f t="shared" si="53"/>
        <v/>
      </c>
      <c r="Q330" s="44" t="str">
        <f t="shared" ca="1" si="54"/>
        <v/>
      </c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</row>
    <row r="331" spans="1:28" ht="20.100000000000001" customHeight="1">
      <c r="A331" s="41" t="str">
        <f t="shared" ca="1" si="47"/>
        <v/>
      </c>
      <c r="B331" s="33" t="str">
        <f ca="1">IFERROR(IF(AND(N331-TODAY()&gt;0,N331-TODAY()&lt;5),"續簽"&amp;ROW(N331),""),"")</f>
        <v/>
      </c>
      <c r="C331" s="38" t="str">
        <f t="shared" si="48"/>
        <v/>
      </c>
      <c r="E331" s="38" t="str">
        <f t="shared" si="49"/>
        <v/>
      </c>
      <c r="I331" s="49" t="str">
        <f t="shared" ca="1" si="50"/>
        <v/>
      </c>
      <c r="J331" s="49" t="str">
        <f t="shared" ca="1" si="51"/>
        <v/>
      </c>
      <c r="K331" s="49"/>
      <c r="L331" s="49"/>
      <c r="M331" s="49"/>
      <c r="N331" s="43" t="str">
        <f t="shared" si="52"/>
        <v/>
      </c>
      <c r="P331" s="40" t="str">
        <f t="shared" si="53"/>
        <v/>
      </c>
      <c r="Q331" s="38" t="str">
        <f t="shared" ca="1" si="54"/>
        <v/>
      </c>
    </row>
    <row r="332" spans="1:28" ht="20.100000000000001" customHeight="1">
      <c r="A332" s="41" t="str">
        <f t="shared" ca="1" si="47"/>
        <v/>
      </c>
      <c r="B332" s="33" t="str">
        <f ca="1">IFERROR(IF(AND(N332-TODAY()&gt;0,N332-TODAY()&lt;5),"續簽"&amp;ROW(N332),""),"")</f>
        <v/>
      </c>
      <c r="C332" s="44" t="str">
        <f t="shared" si="48"/>
        <v/>
      </c>
      <c r="D332" s="44"/>
      <c r="E332" s="44" t="str">
        <f t="shared" si="49"/>
        <v/>
      </c>
      <c r="F332" s="44"/>
      <c r="G332" s="44"/>
      <c r="H332" s="44"/>
      <c r="I332" s="44" t="str">
        <f t="shared" ca="1" si="50"/>
        <v/>
      </c>
      <c r="J332" s="44" t="str">
        <f t="shared" ca="1" si="51"/>
        <v/>
      </c>
      <c r="K332" s="44"/>
      <c r="L332" s="44"/>
      <c r="M332" s="44"/>
      <c r="N332" s="45" t="str">
        <f t="shared" si="52"/>
        <v/>
      </c>
      <c r="O332" s="51"/>
      <c r="P332" s="52" t="str">
        <f t="shared" si="53"/>
        <v/>
      </c>
      <c r="Q332" s="44" t="str">
        <f t="shared" ca="1" si="54"/>
        <v/>
      </c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</row>
    <row r="333" spans="1:28" ht="20.100000000000001" customHeight="1">
      <c r="A333" s="41" t="str">
        <f t="shared" ref="A333:A396" ca="1" si="55">IFERROR(IF(MONTH(P333)=MONTH(TODAY()),"生日"&amp;ROW(P333),""),"")</f>
        <v/>
      </c>
      <c r="B333" s="33" t="str">
        <f ca="1">IFERROR(IF(AND(N333-TODAY()&gt;0,N333-TODAY()&lt;5),"續簽"&amp;ROW(N333),""),"")</f>
        <v/>
      </c>
      <c r="C333" s="38" t="str">
        <f t="shared" si="48"/>
        <v/>
      </c>
      <c r="E333" s="38" t="str">
        <f t="shared" si="49"/>
        <v/>
      </c>
      <c r="I333" s="49" t="str">
        <f t="shared" ca="1" si="50"/>
        <v/>
      </c>
      <c r="J333" s="49" t="str">
        <f t="shared" ca="1" si="51"/>
        <v/>
      </c>
      <c r="K333" s="49"/>
      <c r="L333" s="49"/>
      <c r="M333" s="49"/>
      <c r="N333" s="43" t="str">
        <f t="shared" si="52"/>
        <v/>
      </c>
      <c r="P333" s="40" t="str">
        <f t="shared" si="53"/>
        <v/>
      </c>
      <c r="Q333" s="38" t="str">
        <f t="shared" ca="1" si="54"/>
        <v/>
      </c>
    </row>
    <row r="334" spans="1:28" ht="20.100000000000001" customHeight="1">
      <c r="A334" s="41" t="str">
        <f t="shared" ca="1" si="55"/>
        <v/>
      </c>
      <c r="B334" s="33" t="str">
        <f ca="1">IFERROR(IF(AND(N334-TODAY()&gt;0,N334-TODAY()&lt;5),"續簽"&amp;ROW(N334),""),"")</f>
        <v/>
      </c>
      <c r="C334" s="44" t="str">
        <f t="shared" si="48"/>
        <v/>
      </c>
      <c r="D334" s="44"/>
      <c r="E334" s="44" t="str">
        <f t="shared" si="49"/>
        <v/>
      </c>
      <c r="F334" s="44"/>
      <c r="G334" s="44"/>
      <c r="H334" s="44"/>
      <c r="I334" s="44" t="str">
        <f t="shared" ca="1" si="50"/>
        <v/>
      </c>
      <c r="J334" s="44" t="str">
        <f t="shared" ca="1" si="51"/>
        <v/>
      </c>
      <c r="K334" s="44"/>
      <c r="L334" s="44"/>
      <c r="M334" s="44"/>
      <c r="N334" s="45" t="str">
        <f t="shared" si="52"/>
        <v/>
      </c>
      <c r="O334" s="51"/>
      <c r="P334" s="52" t="str">
        <f t="shared" si="53"/>
        <v/>
      </c>
      <c r="Q334" s="44" t="str">
        <f t="shared" ca="1" si="54"/>
        <v/>
      </c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</row>
    <row r="335" spans="1:28" ht="20.100000000000001" customHeight="1">
      <c r="A335" s="41" t="str">
        <f t="shared" ca="1" si="55"/>
        <v/>
      </c>
      <c r="B335" s="33" t="str">
        <f ca="1">IFERROR(IF(AND(N335-TODAY()&gt;0,N335-TODAY()&lt;5),"續簽"&amp;ROW(N335),""),"")</f>
        <v/>
      </c>
      <c r="C335" s="38" t="str">
        <f t="shared" si="48"/>
        <v/>
      </c>
      <c r="E335" s="38" t="str">
        <f t="shared" si="49"/>
        <v/>
      </c>
      <c r="I335" s="49" t="str">
        <f t="shared" ca="1" si="50"/>
        <v/>
      </c>
      <c r="J335" s="49" t="str">
        <f t="shared" ca="1" si="51"/>
        <v/>
      </c>
      <c r="K335" s="49"/>
      <c r="L335" s="49"/>
      <c r="M335" s="49"/>
      <c r="N335" s="43" t="str">
        <f t="shared" si="52"/>
        <v/>
      </c>
      <c r="P335" s="40" t="str">
        <f t="shared" si="53"/>
        <v/>
      </c>
      <c r="Q335" s="38" t="str">
        <f t="shared" ca="1" si="54"/>
        <v/>
      </c>
    </row>
    <row r="336" spans="1:28" ht="20.100000000000001" customHeight="1">
      <c r="A336" s="41" t="str">
        <f t="shared" ca="1" si="55"/>
        <v/>
      </c>
      <c r="B336" s="33" t="str">
        <f ca="1">IFERROR(IF(AND(N336-TODAY()&gt;0,N336-TODAY()&lt;5),"續簽"&amp;ROW(N336),""),"")</f>
        <v/>
      </c>
      <c r="C336" s="44" t="str">
        <f t="shared" si="48"/>
        <v/>
      </c>
      <c r="D336" s="44"/>
      <c r="E336" s="44" t="str">
        <f t="shared" si="49"/>
        <v/>
      </c>
      <c r="F336" s="44"/>
      <c r="G336" s="44"/>
      <c r="H336" s="44"/>
      <c r="I336" s="44" t="str">
        <f t="shared" ca="1" si="50"/>
        <v/>
      </c>
      <c r="J336" s="44" t="str">
        <f t="shared" ca="1" si="51"/>
        <v/>
      </c>
      <c r="K336" s="44"/>
      <c r="L336" s="44"/>
      <c r="M336" s="44"/>
      <c r="N336" s="45" t="str">
        <f t="shared" si="52"/>
        <v/>
      </c>
      <c r="O336" s="51"/>
      <c r="P336" s="52" t="str">
        <f t="shared" si="53"/>
        <v/>
      </c>
      <c r="Q336" s="44" t="str">
        <f t="shared" ca="1" si="54"/>
        <v/>
      </c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</row>
    <row r="337" spans="1:28" ht="20.100000000000001" customHeight="1">
      <c r="A337" s="41" t="str">
        <f t="shared" ca="1" si="55"/>
        <v/>
      </c>
      <c r="B337" s="33" t="str">
        <f ca="1">IFERROR(IF(AND(N337-TODAY()&gt;0,N337-TODAY()&lt;5),"續簽"&amp;ROW(N337),""),"")</f>
        <v/>
      </c>
      <c r="C337" s="38" t="str">
        <f t="shared" si="48"/>
        <v/>
      </c>
      <c r="E337" s="38" t="str">
        <f t="shared" si="49"/>
        <v/>
      </c>
      <c r="I337" s="49" t="str">
        <f t="shared" ca="1" si="50"/>
        <v/>
      </c>
      <c r="J337" s="49" t="str">
        <f t="shared" ca="1" si="51"/>
        <v/>
      </c>
      <c r="K337" s="49"/>
      <c r="L337" s="49"/>
      <c r="M337" s="49"/>
      <c r="N337" s="43" t="str">
        <f t="shared" si="52"/>
        <v/>
      </c>
      <c r="P337" s="40" t="str">
        <f t="shared" si="53"/>
        <v/>
      </c>
      <c r="Q337" s="38" t="str">
        <f t="shared" ca="1" si="54"/>
        <v/>
      </c>
    </row>
    <row r="338" spans="1:28" ht="20.100000000000001" customHeight="1">
      <c r="A338" s="41" t="str">
        <f t="shared" ca="1" si="55"/>
        <v/>
      </c>
      <c r="B338" s="33" t="str">
        <f ca="1">IFERROR(IF(AND(N338-TODAY()&gt;0,N338-TODAY()&lt;5),"續簽"&amp;ROW(N338),""),"")</f>
        <v/>
      </c>
      <c r="C338" s="44" t="str">
        <f t="shared" si="48"/>
        <v/>
      </c>
      <c r="D338" s="44"/>
      <c r="E338" s="44" t="str">
        <f t="shared" si="49"/>
        <v/>
      </c>
      <c r="F338" s="44"/>
      <c r="G338" s="44"/>
      <c r="H338" s="44"/>
      <c r="I338" s="44" t="str">
        <f t="shared" ca="1" si="50"/>
        <v/>
      </c>
      <c r="J338" s="44" t="str">
        <f t="shared" ca="1" si="51"/>
        <v/>
      </c>
      <c r="K338" s="44"/>
      <c r="L338" s="44"/>
      <c r="M338" s="44"/>
      <c r="N338" s="45" t="str">
        <f t="shared" si="52"/>
        <v/>
      </c>
      <c r="O338" s="51"/>
      <c r="P338" s="52" t="str">
        <f t="shared" si="53"/>
        <v/>
      </c>
      <c r="Q338" s="44" t="str">
        <f t="shared" ca="1" si="54"/>
        <v/>
      </c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</row>
    <row r="339" spans="1:28" ht="20.100000000000001" customHeight="1">
      <c r="A339" s="41" t="str">
        <f t="shared" ca="1" si="55"/>
        <v/>
      </c>
      <c r="B339" s="33" t="str">
        <f ca="1">IFERROR(IF(AND(N339-TODAY()&gt;0,N339-TODAY()&lt;5),"續簽"&amp;ROW(N339),""),"")</f>
        <v/>
      </c>
      <c r="C339" s="38" t="str">
        <f t="shared" si="48"/>
        <v/>
      </c>
      <c r="E339" s="38" t="str">
        <f t="shared" si="49"/>
        <v/>
      </c>
      <c r="I339" s="49" t="str">
        <f t="shared" ca="1" si="50"/>
        <v/>
      </c>
      <c r="J339" s="49" t="str">
        <f t="shared" ca="1" si="51"/>
        <v/>
      </c>
      <c r="K339" s="49"/>
      <c r="L339" s="49"/>
      <c r="M339" s="49"/>
      <c r="N339" s="43" t="str">
        <f t="shared" si="52"/>
        <v/>
      </c>
      <c r="P339" s="40" t="str">
        <f t="shared" si="53"/>
        <v/>
      </c>
      <c r="Q339" s="38" t="str">
        <f t="shared" ca="1" si="54"/>
        <v/>
      </c>
    </row>
    <row r="340" spans="1:28" ht="20.100000000000001" customHeight="1">
      <c r="A340" s="41" t="str">
        <f t="shared" ca="1" si="55"/>
        <v/>
      </c>
      <c r="B340" s="33" t="str">
        <f ca="1">IFERROR(IF(AND(N340-TODAY()&gt;0,N340-TODAY()&lt;5),"續簽"&amp;ROW(N340),""),"")</f>
        <v/>
      </c>
      <c r="C340" s="44" t="str">
        <f t="shared" si="48"/>
        <v/>
      </c>
      <c r="D340" s="44"/>
      <c r="E340" s="44" t="str">
        <f t="shared" si="49"/>
        <v/>
      </c>
      <c r="F340" s="44"/>
      <c r="G340" s="44"/>
      <c r="H340" s="44"/>
      <c r="I340" s="44" t="str">
        <f t="shared" ca="1" si="50"/>
        <v/>
      </c>
      <c r="J340" s="44" t="str">
        <f t="shared" ca="1" si="51"/>
        <v/>
      </c>
      <c r="K340" s="44"/>
      <c r="L340" s="44"/>
      <c r="M340" s="44"/>
      <c r="N340" s="45" t="str">
        <f t="shared" si="52"/>
        <v/>
      </c>
      <c r="O340" s="51"/>
      <c r="P340" s="52" t="str">
        <f t="shared" si="53"/>
        <v/>
      </c>
      <c r="Q340" s="44" t="str">
        <f t="shared" ca="1" si="54"/>
        <v/>
      </c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</row>
    <row r="341" spans="1:28" ht="20.100000000000001" customHeight="1">
      <c r="A341" s="41" t="str">
        <f t="shared" ca="1" si="55"/>
        <v/>
      </c>
      <c r="B341" s="33" t="str">
        <f ca="1">IFERROR(IF(AND(N341-TODAY()&gt;0,N341-TODAY()&lt;5),"續簽"&amp;ROW(N341),""),"")</f>
        <v/>
      </c>
      <c r="C341" s="38" t="str">
        <f t="shared" si="48"/>
        <v/>
      </c>
      <c r="E341" s="38" t="str">
        <f t="shared" si="49"/>
        <v/>
      </c>
      <c r="I341" s="49" t="str">
        <f t="shared" ca="1" si="50"/>
        <v/>
      </c>
      <c r="J341" s="49" t="str">
        <f t="shared" ca="1" si="51"/>
        <v/>
      </c>
      <c r="K341" s="49"/>
      <c r="L341" s="49"/>
      <c r="M341" s="49"/>
      <c r="N341" s="43" t="str">
        <f t="shared" si="52"/>
        <v/>
      </c>
      <c r="P341" s="40" t="str">
        <f t="shared" si="53"/>
        <v/>
      </c>
      <c r="Q341" s="38" t="str">
        <f t="shared" ca="1" si="54"/>
        <v/>
      </c>
    </row>
    <row r="342" spans="1:28" ht="20.100000000000001" customHeight="1">
      <c r="A342" s="41" t="str">
        <f t="shared" ca="1" si="55"/>
        <v/>
      </c>
      <c r="B342" s="33" t="str">
        <f ca="1">IFERROR(IF(AND(N342-TODAY()&gt;0,N342-TODAY()&lt;5),"續簽"&amp;ROW(N342),""),"")</f>
        <v/>
      </c>
      <c r="C342" s="44" t="str">
        <f t="shared" si="48"/>
        <v/>
      </c>
      <c r="D342" s="44"/>
      <c r="E342" s="44" t="str">
        <f t="shared" si="49"/>
        <v/>
      </c>
      <c r="F342" s="44"/>
      <c r="G342" s="44"/>
      <c r="H342" s="44"/>
      <c r="I342" s="44" t="str">
        <f t="shared" ca="1" si="50"/>
        <v/>
      </c>
      <c r="J342" s="44" t="str">
        <f t="shared" ca="1" si="51"/>
        <v/>
      </c>
      <c r="K342" s="44"/>
      <c r="L342" s="44"/>
      <c r="M342" s="44"/>
      <c r="N342" s="45" t="str">
        <f t="shared" si="52"/>
        <v/>
      </c>
      <c r="O342" s="51"/>
      <c r="P342" s="52" t="str">
        <f t="shared" si="53"/>
        <v/>
      </c>
      <c r="Q342" s="44" t="str">
        <f t="shared" ca="1" si="54"/>
        <v/>
      </c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</row>
    <row r="343" spans="1:28" ht="20.100000000000001" customHeight="1">
      <c r="A343" s="41" t="str">
        <f t="shared" ca="1" si="55"/>
        <v/>
      </c>
      <c r="B343" s="33" t="str">
        <f ca="1">IFERROR(IF(AND(N343-TODAY()&gt;0,N343-TODAY()&lt;5),"續簽"&amp;ROW(N343),""),"")</f>
        <v/>
      </c>
      <c r="C343" s="38" t="str">
        <f t="shared" si="48"/>
        <v/>
      </c>
      <c r="E343" s="38" t="str">
        <f t="shared" si="49"/>
        <v/>
      </c>
      <c r="I343" s="49" t="str">
        <f t="shared" ca="1" si="50"/>
        <v/>
      </c>
      <c r="J343" s="49" t="str">
        <f t="shared" ca="1" si="51"/>
        <v/>
      </c>
      <c r="K343" s="49"/>
      <c r="L343" s="49"/>
      <c r="M343" s="49"/>
      <c r="N343" s="43" t="str">
        <f t="shared" si="52"/>
        <v/>
      </c>
      <c r="P343" s="40" t="str">
        <f t="shared" si="53"/>
        <v/>
      </c>
      <c r="Q343" s="38" t="str">
        <f t="shared" ca="1" si="54"/>
        <v/>
      </c>
    </row>
    <row r="344" spans="1:28" ht="20.100000000000001" customHeight="1">
      <c r="A344" s="41" t="str">
        <f t="shared" ca="1" si="55"/>
        <v/>
      </c>
      <c r="B344" s="33" t="str">
        <f ca="1">IFERROR(IF(AND(N344-TODAY()&gt;0,N344-TODAY()&lt;5),"續簽"&amp;ROW(N344),""),"")</f>
        <v/>
      </c>
      <c r="C344" s="44" t="str">
        <f t="shared" si="48"/>
        <v/>
      </c>
      <c r="D344" s="44"/>
      <c r="E344" s="44" t="str">
        <f t="shared" si="49"/>
        <v/>
      </c>
      <c r="F344" s="44"/>
      <c r="G344" s="44"/>
      <c r="H344" s="44"/>
      <c r="I344" s="44" t="str">
        <f t="shared" ca="1" si="50"/>
        <v/>
      </c>
      <c r="J344" s="44" t="str">
        <f t="shared" ca="1" si="51"/>
        <v/>
      </c>
      <c r="K344" s="44"/>
      <c r="L344" s="44"/>
      <c r="M344" s="44"/>
      <c r="N344" s="45" t="str">
        <f t="shared" si="52"/>
        <v/>
      </c>
      <c r="O344" s="51"/>
      <c r="P344" s="52" t="str">
        <f t="shared" si="53"/>
        <v/>
      </c>
      <c r="Q344" s="44" t="str">
        <f t="shared" ca="1" si="54"/>
        <v/>
      </c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</row>
    <row r="345" spans="1:28" ht="20.100000000000001" customHeight="1">
      <c r="A345" s="41" t="str">
        <f t="shared" ca="1" si="55"/>
        <v/>
      </c>
      <c r="B345" s="33" t="str">
        <f ca="1">IFERROR(IF(AND(N345-TODAY()&gt;0,N345-TODAY()&lt;5),"續簽"&amp;ROW(N345),""),"")</f>
        <v/>
      </c>
      <c r="C345" s="38" t="str">
        <f t="shared" si="48"/>
        <v/>
      </c>
      <c r="E345" s="38" t="str">
        <f t="shared" si="49"/>
        <v/>
      </c>
      <c r="I345" s="49" t="str">
        <f t="shared" ca="1" si="50"/>
        <v/>
      </c>
      <c r="J345" s="49" t="str">
        <f t="shared" ca="1" si="51"/>
        <v/>
      </c>
      <c r="K345" s="49"/>
      <c r="L345" s="49"/>
      <c r="M345" s="49"/>
      <c r="N345" s="43" t="str">
        <f t="shared" si="52"/>
        <v/>
      </c>
      <c r="P345" s="40" t="str">
        <f t="shared" si="53"/>
        <v/>
      </c>
      <c r="Q345" s="38" t="str">
        <f t="shared" ca="1" si="54"/>
        <v/>
      </c>
    </row>
    <row r="346" spans="1:28" ht="20.100000000000001" customHeight="1">
      <c r="A346" s="41" t="str">
        <f t="shared" ca="1" si="55"/>
        <v/>
      </c>
      <c r="B346" s="33" t="str">
        <f ca="1">IFERROR(IF(AND(N346-TODAY()&gt;0,N346-TODAY()&lt;5),"續簽"&amp;ROW(N346),""),"")</f>
        <v/>
      </c>
      <c r="C346" s="44" t="str">
        <f t="shared" si="48"/>
        <v/>
      </c>
      <c r="D346" s="44"/>
      <c r="E346" s="44" t="str">
        <f t="shared" si="49"/>
        <v/>
      </c>
      <c r="F346" s="44"/>
      <c r="G346" s="44"/>
      <c r="H346" s="44"/>
      <c r="I346" s="44" t="str">
        <f t="shared" ca="1" si="50"/>
        <v/>
      </c>
      <c r="J346" s="44" t="str">
        <f t="shared" ca="1" si="51"/>
        <v/>
      </c>
      <c r="K346" s="44"/>
      <c r="L346" s="44"/>
      <c r="M346" s="44"/>
      <c r="N346" s="45" t="str">
        <f t="shared" si="52"/>
        <v/>
      </c>
      <c r="O346" s="51"/>
      <c r="P346" s="52" t="str">
        <f t="shared" si="53"/>
        <v/>
      </c>
      <c r="Q346" s="44" t="str">
        <f t="shared" ca="1" si="54"/>
        <v/>
      </c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</row>
    <row r="347" spans="1:28" ht="20.100000000000001" customHeight="1">
      <c r="A347" s="41" t="str">
        <f t="shared" ca="1" si="55"/>
        <v/>
      </c>
      <c r="B347" s="33" t="str">
        <f ca="1">IFERROR(IF(AND(N347-TODAY()&gt;0,N347-TODAY()&lt;5),"續簽"&amp;ROW(N347),""),"")</f>
        <v/>
      </c>
      <c r="C347" s="38" t="str">
        <f t="shared" si="48"/>
        <v/>
      </c>
      <c r="E347" s="38" t="str">
        <f t="shared" si="49"/>
        <v/>
      </c>
      <c r="I347" s="49" t="str">
        <f t="shared" ca="1" si="50"/>
        <v/>
      </c>
      <c r="J347" s="49" t="str">
        <f t="shared" ca="1" si="51"/>
        <v/>
      </c>
      <c r="K347" s="49"/>
      <c r="L347" s="49"/>
      <c r="M347" s="49"/>
      <c r="N347" s="43" t="str">
        <f t="shared" si="52"/>
        <v/>
      </c>
      <c r="P347" s="40" t="str">
        <f t="shared" si="53"/>
        <v/>
      </c>
      <c r="Q347" s="38" t="str">
        <f t="shared" ca="1" si="54"/>
        <v/>
      </c>
    </row>
    <row r="348" spans="1:28" ht="20.100000000000001" customHeight="1">
      <c r="A348" s="41" t="str">
        <f t="shared" ca="1" si="55"/>
        <v/>
      </c>
      <c r="B348" s="33" t="str">
        <f ca="1">IFERROR(IF(AND(N348-TODAY()&gt;0,N348-TODAY()&lt;5),"續簽"&amp;ROW(N348),""),"")</f>
        <v/>
      </c>
      <c r="C348" s="44" t="str">
        <f t="shared" si="48"/>
        <v/>
      </c>
      <c r="D348" s="44"/>
      <c r="E348" s="44" t="str">
        <f t="shared" si="49"/>
        <v/>
      </c>
      <c r="F348" s="44"/>
      <c r="G348" s="44"/>
      <c r="H348" s="44"/>
      <c r="I348" s="44" t="str">
        <f t="shared" ca="1" si="50"/>
        <v/>
      </c>
      <c r="J348" s="44" t="str">
        <f t="shared" ca="1" si="51"/>
        <v/>
      </c>
      <c r="K348" s="44"/>
      <c r="L348" s="44"/>
      <c r="M348" s="44"/>
      <c r="N348" s="45" t="str">
        <f t="shared" si="52"/>
        <v/>
      </c>
      <c r="O348" s="51"/>
      <c r="P348" s="52" t="str">
        <f t="shared" si="53"/>
        <v/>
      </c>
      <c r="Q348" s="44" t="str">
        <f t="shared" ca="1" si="54"/>
        <v/>
      </c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</row>
    <row r="349" spans="1:28" ht="20.100000000000001" customHeight="1">
      <c r="A349" s="41" t="str">
        <f t="shared" ca="1" si="55"/>
        <v/>
      </c>
      <c r="B349" s="33" t="str">
        <f ca="1">IFERROR(IF(AND(N349-TODAY()&gt;0,N349-TODAY()&lt;5),"續簽"&amp;ROW(N349),""),"")</f>
        <v/>
      </c>
      <c r="C349" s="38" t="str">
        <f t="shared" si="48"/>
        <v/>
      </c>
      <c r="E349" s="38" t="str">
        <f t="shared" si="49"/>
        <v/>
      </c>
      <c r="I349" s="49" t="str">
        <f t="shared" ca="1" si="50"/>
        <v/>
      </c>
      <c r="J349" s="49" t="str">
        <f t="shared" ca="1" si="51"/>
        <v/>
      </c>
      <c r="K349" s="49"/>
      <c r="L349" s="49"/>
      <c r="M349" s="49"/>
      <c r="N349" s="43" t="str">
        <f t="shared" si="52"/>
        <v/>
      </c>
      <c r="P349" s="40" t="str">
        <f t="shared" si="53"/>
        <v/>
      </c>
      <c r="Q349" s="38" t="str">
        <f t="shared" ca="1" si="54"/>
        <v/>
      </c>
    </row>
    <row r="350" spans="1:28" ht="20.100000000000001" customHeight="1">
      <c r="A350" s="41" t="str">
        <f t="shared" ca="1" si="55"/>
        <v/>
      </c>
      <c r="B350" s="33" t="str">
        <f ca="1">IFERROR(IF(AND(N350-TODAY()&gt;0,N350-TODAY()&lt;5),"續簽"&amp;ROW(N350),""),"")</f>
        <v/>
      </c>
      <c r="C350" s="44" t="str">
        <f t="shared" si="48"/>
        <v/>
      </c>
      <c r="D350" s="44"/>
      <c r="E350" s="44" t="str">
        <f t="shared" si="49"/>
        <v/>
      </c>
      <c r="F350" s="44"/>
      <c r="G350" s="44"/>
      <c r="H350" s="44"/>
      <c r="I350" s="44" t="str">
        <f t="shared" ca="1" si="50"/>
        <v/>
      </c>
      <c r="J350" s="44" t="str">
        <f t="shared" ca="1" si="51"/>
        <v/>
      </c>
      <c r="K350" s="44"/>
      <c r="L350" s="44"/>
      <c r="M350" s="44"/>
      <c r="N350" s="45" t="str">
        <f t="shared" si="52"/>
        <v/>
      </c>
      <c r="O350" s="51"/>
      <c r="P350" s="52" t="str">
        <f t="shared" si="53"/>
        <v/>
      </c>
      <c r="Q350" s="44" t="str">
        <f t="shared" ca="1" si="54"/>
        <v/>
      </c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</row>
    <row r="351" spans="1:28" ht="20.100000000000001" customHeight="1">
      <c r="A351" s="41" t="str">
        <f t="shared" ca="1" si="55"/>
        <v/>
      </c>
      <c r="B351" s="33" t="str">
        <f ca="1">IFERROR(IF(AND(N351-TODAY()&gt;0,N351-TODAY()&lt;5),"續簽"&amp;ROW(N351),""),"")</f>
        <v/>
      </c>
      <c r="C351" s="38" t="str">
        <f t="shared" si="48"/>
        <v/>
      </c>
      <c r="E351" s="38" t="str">
        <f t="shared" si="49"/>
        <v/>
      </c>
      <c r="I351" s="49" t="str">
        <f t="shared" ca="1" si="50"/>
        <v/>
      </c>
      <c r="J351" s="49" t="str">
        <f t="shared" ca="1" si="51"/>
        <v/>
      </c>
      <c r="K351" s="49"/>
      <c r="L351" s="49"/>
      <c r="M351" s="49"/>
      <c r="N351" s="43" t="str">
        <f t="shared" si="52"/>
        <v/>
      </c>
      <c r="P351" s="40" t="str">
        <f t="shared" si="53"/>
        <v/>
      </c>
      <c r="Q351" s="38" t="str">
        <f t="shared" ca="1" si="54"/>
        <v/>
      </c>
    </row>
    <row r="352" spans="1:28" ht="20.100000000000001" customHeight="1">
      <c r="A352" s="41" t="str">
        <f t="shared" ca="1" si="55"/>
        <v/>
      </c>
      <c r="B352" s="33" t="str">
        <f ca="1">IFERROR(IF(AND(N352-TODAY()&gt;0,N352-TODAY()&lt;5),"續簽"&amp;ROW(N352),""),"")</f>
        <v/>
      </c>
      <c r="C352" s="44" t="str">
        <f t="shared" si="48"/>
        <v/>
      </c>
      <c r="D352" s="44"/>
      <c r="E352" s="44" t="str">
        <f t="shared" si="49"/>
        <v/>
      </c>
      <c r="F352" s="44"/>
      <c r="G352" s="44"/>
      <c r="H352" s="44"/>
      <c r="I352" s="44" t="str">
        <f t="shared" ca="1" si="50"/>
        <v/>
      </c>
      <c r="J352" s="44" t="str">
        <f t="shared" ca="1" si="51"/>
        <v/>
      </c>
      <c r="K352" s="44"/>
      <c r="L352" s="44"/>
      <c r="M352" s="44"/>
      <c r="N352" s="45" t="str">
        <f t="shared" si="52"/>
        <v/>
      </c>
      <c r="O352" s="51"/>
      <c r="P352" s="52" t="str">
        <f t="shared" si="53"/>
        <v/>
      </c>
      <c r="Q352" s="44" t="str">
        <f t="shared" ca="1" si="54"/>
        <v/>
      </c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</row>
    <row r="353" spans="1:28" ht="20.100000000000001" customHeight="1">
      <c r="A353" s="41" t="str">
        <f t="shared" ca="1" si="55"/>
        <v/>
      </c>
      <c r="B353" s="33" t="str">
        <f ca="1">IFERROR(IF(AND(N353-TODAY()&gt;0,N353-TODAY()&lt;5),"續簽"&amp;ROW(N353),""),"")</f>
        <v/>
      </c>
      <c r="C353" s="38" t="str">
        <f t="shared" si="48"/>
        <v/>
      </c>
      <c r="E353" s="38" t="str">
        <f t="shared" si="49"/>
        <v/>
      </c>
      <c r="I353" s="49" t="str">
        <f t="shared" ca="1" si="50"/>
        <v/>
      </c>
      <c r="J353" s="49" t="str">
        <f t="shared" ca="1" si="51"/>
        <v/>
      </c>
      <c r="K353" s="49"/>
      <c r="L353" s="49"/>
      <c r="M353" s="49"/>
      <c r="N353" s="43" t="str">
        <f t="shared" si="52"/>
        <v/>
      </c>
      <c r="P353" s="40" t="str">
        <f t="shared" si="53"/>
        <v/>
      </c>
      <c r="Q353" s="38" t="str">
        <f t="shared" ca="1" si="54"/>
        <v/>
      </c>
    </row>
    <row r="354" spans="1:28" ht="20.100000000000001" customHeight="1">
      <c r="A354" s="41" t="str">
        <f t="shared" ca="1" si="55"/>
        <v/>
      </c>
      <c r="B354" s="33" t="str">
        <f ca="1">IFERROR(IF(AND(N354-TODAY()&gt;0,N354-TODAY()&lt;5),"續簽"&amp;ROW(N354),""),"")</f>
        <v/>
      </c>
      <c r="C354" s="44" t="str">
        <f t="shared" si="48"/>
        <v/>
      </c>
      <c r="D354" s="44"/>
      <c r="E354" s="44" t="str">
        <f t="shared" si="49"/>
        <v/>
      </c>
      <c r="F354" s="44"/>
      <c r="G354" s="44"/>
      <c r="H354" s="44"/>
      <c r="I354" s="44" t="str">
        <f t="shared" ca="1" si="50"/>
        <v/>
      </c>
      <c r="J354" s="44" t="str">
        <f t="shared" ca="1" si="51"/>
        <v/>
      </c>
      <c r="K354" s="44"/>
      <c r="L354" s="44"/>
      <c r="M354" s="44"/>
      <c r="N354" s="45" t="str">
        <f t="shared" si="52"/>
        <v/>
      </c>
      <c r="O354" s="51"/>
      <c r="P354" s="52" t="str">
        <f t="shared" si="53"/>
        <v/>
      </c>
      <c r="Q354" s="44" t="str">
        <f t="shared" ca="1" si="54"/>
        <v/>
      </c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</row>
    <row r="355" spans="1:28" ht="20.100000000000001" customHeight="1">
      <c r="A355" s="41" t="str">
        <f t="shared" ca="1" si="55"/>
        <v/>
      </c>
      <c r="B355" s="33" t="str">
        <f ca="1">IFERROR(IF(AND(N355-TODAY()&gt;0,N355-TODAY()&lt;5),"續簽"&amp;ROW(N355),""),"")</f>
        <v/>
      </c>
      <c r="C355" s="38" t="str">
        <f t="shared" si="48"/>
        <v/>
      </c>
      <c r="E355" s="38" t="str">
        <f t="shared" si="49"/>
        <v/>
      </c>
      <c r="I355" s="49" t="str">
        <f t="shared" ca="1" si="50"/>
        <v/>
      </c>
      <c r="J355" s="49" t="str">
        <f t="shared" ca="1" si="51"/>
        <v/>
      </c>
      <c r="K355" s="49"/>
      <c r="L355" s="49"/>
      <c r="M355" s="49"/>
      <c r="N355" s="43" t="str">
        <f t="shared" si="52"/>
        <v/>
      </c>
      <c r="P355" s="40" t="str">
        <f t="shared" si="53"/>
        <v/>
      </c>
      <c r="Q355" s="38" t="str">
        <f t="shared" ca="1" si="54"/>
        <v/>
      </c>
    </row>
    <row r="356" spans="1:28" ht="20.100000000000001" customHeight="1">
      <c r="A356" s="41" t="str">
        <f t="shared" ca="1" si="55"/>
        <v/>
      </c>
      <c r="B356" s="33" t="str">
        <f ca="1">IFERROR(IF(AND(N356-TODAY()&gt;0,N356-TODAY()&lt;5),"續簽"&amp;ROW(N356),""),"")</f>
        <v/>
      </c>
      <c r="C356" s="44" t="str">
        <f t="shared" si="48"/>
        <v/>
      </c>
      <c r="D356" s="44"/>
      <c r="E356" s="44" t="str">
        <f t="shared" si="49"/>
        <v/>
      </c>
      <c r="F356" s="44"/>
      <c r="G356" s="44"/>
      <c r="H356" s="44"/>
      <c r="I356" s="44" t="str">
        <f t="shared" ca="1" si="50"/>
        <v/>
      </c>
      <c r="J356" s="44" t="str">
        <f t="shared" ca="1" si="51"/>
        <v/>
      </c>
      <c r="K356" s="44"/>
      <c r="L356" s="44"/>
      <c r="M356" s="44"/>
      <c r="N356" s="45" t="str">
        <f t="shared" si="52"/>
        <v/>
      </c>
      <c r="O356" s="51"/>
      <c r="P356" s="52" t="str">
        <f t="shared" si="53"/>
        <v/>
      </c>
      <c r="Q356" s="44" t="str">
        <f t="shared" ca="1" si="54"/>
        <v/>
      </c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</row>
    <row r="357" spans="1:28" ht="20.100000000000001" customHeight="1">
      <c r="A357" s="41" t="str">
        <f t="shared" ca="1" si="55"/>
        <v/>
      </c>
      <c r="B357" s="33" t="str">
        <f ca="1">IFERROR(IF(AND(N357-TODAY()&gt;0,N357-TODAY()&lt;5),"續簽"&amp;ROW(N357),""),"")</f>
        <v/>
      </c>
      <c r="C357" s="38" t="str">
        <f t="shared" si="48"/>
        <v/>
      </c>
      <c r="E357" s="38" t="str">
        <f t="shared" si="49"/>
        <v/>
      </c>
      <c r="I357" s="49" t="str">
        <f t="shared" ca="1" si="50"/>
        <v/>
      </c>
      <c r="J357" s="49" t="str">
        <f t="shared" ca="1" si="51"/>
        <v/>
      </c>
      <c r="K357" s="49"/>
      <c r="L357" s="49"/>
      <c r="M357" s="49"/>
      <c r="N357" s="43" t="str">
        <f t="shared" si="52"/>
        <v/>
      </c>
      <c r="P357" s="40" t="str">
        <f t="shared" si="53"/>
        <v/>
      </c>
      <c r="Q357" s="38" t="str">
        <f t="shared" ca="1" si="54"/>
        <v/>
      </c>
    </row>
    <row r="358" spans="1:28" ht="20.100000000000001" customHeight="1">
      <c r="A358" s="41" t="str">
        <f t="shared" ca="1" si="55"/>
        <v/>
      </c>
      <c r="B358" s="33" t="str">
        <f ca="1">IFERROR(IF(AND(N358-TODAY()&gt;0,N358-TODAY()&lt;5),"續簽"&amp;ROW(N358),""),"")</f>
        <v/>
      </c>
      <c r="C358" s="44" t="str">
        <f t="shared" si="48"/>
        <v/>
      </c>
      <c r="D358" s="44"/>
      <c r="E358" s="44" t="str">
        <f t="shared" si="49"/>
        <v/>
      </c>
      <c r="F358" s="44"/>
      <c r="G358" s="44"/>
      <c r="H358" s="44"/>
      <c r="I358" s="44" t="str">
        <f t="shared" ca="1" si="50"/>
        <v/>
      </c>
      <c r="J358" s="44" t="str">
        <f t="shared" ca="1" si="51"/>
        <v/>
      </c>
      <c r="K358" s="44"/>
      <c r="L358" s="44"/>
      <c r="M358" s="44"/>
      <c r="N358" s="45" t="str">
        <f t="shared" si="52"/>
        <v/>
      </c>
      <c r="O358" s="51"/>
      <c r="P358" s="52" t="str">
        <f t="shared" si="53"/>
        <v/>
      </c>
      <c r="Q358" s="44" t="str">
        <f t="shared" ca="1" si="54"/>
        <v/>
      </c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</row>
    <row r="359" spans="1:28" ht="20.100000000000001" customHeight="1">
      <c r="A359" s="41" t="str">
        <f t="shared" ca="1" si="55"/>
        <v/>
      </c>
      <c r="B359" s="33" t="str">
        <f ca="1">IFERROR(IF(AND(N359-TODAY()&gt;0,N359-TODAY()&lt;5),"續簽"&amp;ROW(N359),""),"")</f>
        <v/>
      </c>
      <c r="C359" s="38" t="str">
        <f t="shared" si="48"/>
        <v/>
      </c>
      <c r="E359" s="38" t="str">
        <f t="shared" si="49"/>
        <v/>
      </c>
      <c r="I359" s="49" t="str">
        <f t="shared" ca="1" si="50"/>
        <v/>
      </c>
      <c r="J359" s="49" t="str">
        <f t="shared" ca="1" si="51"/>
        <v/>
      </c>
      <c r="K359" s="49"/>
      <c r="L359" s="49"/>
      <c r="M359" s="49"/>
      <c r="N359" s="43" t="str">
        <f t="shared" si="52"/>
        <v/>
      </c>
      <c r="P359" s="40" t="str">
        <f t="shared" si="53"/>
        <v/>
      </c>
      <c r="Q359" s="38" t="str">
        <f t="shared" ca="1" si="54"/>
        <v/>
      </c>
    </row>
    <row r="360" spans="1:28" ht="20.100000000000001" customHeight="1">
      <c r="A360" s="41" t="str">
        <f t="shared" ca="1" si="55"/>
        <v/>
      </c>
      <c r="B360" s="33" t="str">
        <f ca="1">IFERROR(IF(AND(N360-TODAY()&gt;0,N360-TODAY()&lt;5),"續簽"&amp;ROW(N360),""),"")</f>
        <v/>
      </c>
      <c r="C360" s="44" t="str">
        <f t="shared" si="48"/>
        <v/>
      </c>
      <c r="D360" s="44"/>
      <c r="E360" s="44" t="str">
        <f t="shared" si="49"/>
        <v/>
      </c>
      <c r="F360" s="44"/>
      <c r="G360" s="44"/>
      <c r="H360" s="44"/>
      <c r="I360" s="44" t="str">
        <f t="shared" ca="1" si="50"/>
        <v/>
      </c>
      <c r="J360" s="44" t="str">
        <f t="shared" ca="1" si="51"/>
        <v/>
      </c>
      <c r="K360" s="44"/>
      <c r="L360" s="44"/>
      <c r="M360" s="44"/>
      <c r="N360" s="45" t="str">
        <f t="shared" si="52"/>
        <v/>
      </c>
      <c r="O360" s="51"/>
      <c r="P360" s="52" t="str">
        <f t="shared" si="53"/>
        <v/>
      </c>
      <c r="Q360" s="44" t="str">
        <f t="shared" ca="1" si="54"/>
        <v/>
      </c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</row>
    <row r="361" spans="1:28" ht="20.100000000000001" customHeight="1">
      <c r="A361" s="41" t="str">
        <f t="shared" ca="1" si="55"/>
        <v/>
      </c>
      <c r="B361" s="33" t="str">
        <f ca="1">IFERROR(IF(AND(N361-TODAY()&gt;0,N361-TODAY()&lt;5),"續簽"&amp;ROW(N361),""),"")</f>
        <v/>
      </c>
      <c r="C361" s="38" t="str">
        <f t="shared" si="48"/>
        <v/>
      </c>
      <c r="E361" s="38" t="str">
        <f t="shared" si="49"/>
        <v/>
      </c>
      <c r="I361" s="49" t="str">
        <f t="shared" ca="1" si="50"/>
        <v/>
      </c>
      <c r="J361" s="49" t="str">
        <f t="shared" ca="1" si="51"/>
        <v/>
      </c>
      <c r="K361" s="49"/>
      <c r="L361" s="49"/>
      <c r="M361" s="49"/>
      <c r="N361" s="43" t="str">
        <f t="shared" si="52"/>
        <v/>
      </c>
      <c r="P361" s="40" t="str">
        <f t="shared" si="53"/>
        <v/>
      </c>
      <c r="Q361" s="38" t="str">
        <f t="shared" ca="1" si="54"/>
        <v/>
      </c>
    </row>
    <row r="362" spans="1:28" ht="20.100000000000001" customHeight="1">
      <c r="A362" s="41" t="str">
        <f t="shared" ca="1" si="55"/>
        <v/>
      </c>
      <c r="B362" s="33" t="str">
        <f ca="1">IFERROR(IF(AND(N362-TODAY()&gt;0,N362-TODAY()&lt;5),"續簽"&amp;ROW(N362),""),"")</f>
        <v/>
      </c>
      <c r="C362" s="44" t="str">
        <f t="shared" si="48"/>
        <v/>
      </c>
      <c r="D362" s="44"/>
      <c r="E362" s="44" t="str">
        <f t="shared" si="49"/>
        <v/>
      </c>
      <c r="F362" s="44"/>
      <c r="G362" s="44"/>
      <c r="H362" s="44"/>
      <c r="I362" s="44" t="str">
        <f t="shared" ca="1" si="50"/>
        <v/>
      </c>
      <c r="J362" s="44" t="str">
        <f t="shared" ca="1" si="51"/>
        <v/>
      </c>
      <c r="K362" s="44"/>
      <c r="L362" s="44"/>
      <c r="M362" s="44"/>
      <c r="N362" s="45" t="str">
        <f t="shared" si="52"/>
        <v/>
      </c>
      <c r="O362" s="51"/>
      <c r="P362" s="52" t="str">
        <f t="shared" si="53"/>
        <v/>
      </c>
      <c r="Q362" s="44" t="str">
        <f t="shared" ca="1" si="54"/>
        <v/>
      </c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</row>
    <row r="363" spans="1:28" ht="20.100000000000001" customHeight="1">
      <c r="A363" s="41" t="str">
        <f t="shared" ca="1" si="55"/>
        <v/>
      </c>
      <c r="B363" s="33" t="str">
        <f ca="1">IFERROR(IF(AND(N363-TODAY()&gt;0,N363-TODAY()&lt;5),"續簽"&amp;ROW(N363),""),"")</f>
        <v/>
      </c>
      <c r="C363" s="38" t="str">
        <f t="shared" si="48"/>
        <v/>
      </c>
      <c r="E363" s="38" t="str">
        <f t="shared" si="49"/>
        <v/>
      </c>
      <c r="I363" s="49" t="str">
        <f t="shared" ca="1" si="50"/>
        <v/>
      </c>
      <c r="J363" s="49" t="str">
        <f t="shared" ca="1" si="51"/>
        <v/>
      </c>
      <c r="K363" s="49"/>
      <c r="L363" s="49"/>
      <c r="M363" s="49"/>
      <c r="N363" s="43" t="str">
        <f t="shared" si="52"/>
        <v/>
      </c>
      <c r="P363" s="40" t="str">
        <f t="shared" si="53"/>
        <v/>
      </c>
      <c r="Q363" s="38" t="str">
        <f t="shared" ca="1" si="54"/>
        <v/>
      </c>
    </row>
    <row r="364" spans="1:28" ht="20.100000000000001" customHeight="1">
      <c r="A364" s="41" t="str">
        <f t="shared" ca="1" si="55"/>
        <v/>
      </c>
      <c r="B364" s="33" t="str">
        <f ca="1">IFERROR(IF(AND(N364-TODAY()&gt;0,N364-TODAY()&lt;5),"續簽"&amp;ROW(N364),""),"")</f>
        <v/>
      </c>
      <c r="C364" s="44" t="str">
        <f t="shared" si="48"/>
        <v/>
      </c>
      <c r="D364" s="44"/>
      <c r="E364" s="44" t="str">
        <f t="shared" si="49"/>
        <v/>
      </c>
      <c r="F364" s="44"/>
      <c r="G364" s="44"/>
      <c r="H364" s="44"/>
      <c r="I364" s="44" t="str">
        <f t="shared" ca="1" si="50"/>
        <v/>
      </c>
      <c r="J364" s="44" t="str">
        <f t="shared" ca="1" si="51"/>
        <v/>
      </c>
      <c r="K364" s="44"/>
      <c r="L364" s="44"/>
      <c r="M364" s="44"/>
      <c r="N364" s="45" t="str">
        <f t="shared" si="52"/>
        <v/>
      </c>
      <c r="O364" s="51"/>
      <c r="P364" s="52" t="str">
        <f t="shared" si="53"/>
        <v/>
      </c>
      <c r="Q364" s="44" t="str">
        <f t="shared" ca="1" si="54"/>
        <v/>
      </c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</row>
    <row r="365" spans="1:28" ht="20.100000000000001" customHeight="1">
      <c r="A365" s="41" t="str">
        <f t="shared" ca="1" si="55"/>
        <v/>
      </c>
      <c r="B365" s="33" t="str">
        <f ca="1">IFERROR(IF(AND(N365-TODAY()&gt;0,N365-TODAY()&lt;5),"續簽"&amp;ROW(N365),""),"")</f>
        <v/>
      </c>
      <c r="C365" s="38" t="str">
        <f t="shared" si="48"/>
        <v/>
      </c>
      <c r="E365" s="38" t="str">
        <f t="shared" si="49"/>
        <v/>
      </c>
      <c r="I365" s="49" t="str">
        <f t="shared" ca="1" si="50"/>
        <v/>
      </c>
      <c r="J365" s="49" t="str">
        <f t="shared" ca="1" si="51"/>
        <v/>
      </c>
      <c r="K365" s="49"/>
      <c r="L365" s="49"/>
      <c r="M365" s="49"/>
      <c r="N365" s="43" t="str">
        <f t="shared" si="52"/>
        <v/>
      </c>
      <c r="P365" s="40" t="str">
        <f t="shared" si="53"/>
        <v/>
      </c>
      <c r="Q365" s="38" t="str">
        <f t="shared" ca="1" si="54"/>
        <v/>
      </c>
    </row>
    <row r="366" spans="1:28" ht="20.100000000000001" customHeight="1">
      <c r="A366" s="41" t="str">
        <f t="shared" ca="1" si="55"/>
        <v/>
      </c>
      <c r="B366" s="33" t="str">
        <f ca="1">IFERROR(IF(AND(N366-TODAY()&gt;0,N366-TODAY()&lt;5),"續簽"&amp;ROW(N366),""),"")</f>
        <v/>
      </c>
      <c r="C366" s="44" t="str">
        <f t="shared" si="48"/>
        <v/>
      </c>
      <c r="D366" s="44"/>
      <c r="E366" s="44" t="str">
        <f t="shared" si="49"/>
        <v/>
      </c>
      <c r="F366" s="44"/>
      <c r="G366" s="44"/>
      <c r="H366" s="44"/>
      <c r="I366" s="44" t="str">
        <f t="shared" ca="1" si="50"/>
        <v/>
      </c>
      <c r="J366" s="44" t="str">
        <f t="shared" ca="1" si="51"/>
        <v/>
      </c>
      <c r="K366" s="44"/>
      <c r="L366" s="44"/>
      <c r="M366" s="44"/>
      <c r="N366" s="45" t="str">
        <f t="shared" si="52"/>
        <v/>
      </c>
      <c r="O366" s="51"/>
      <c r="P366" s="52" t="str">
        <f t="shared" si="53"/>
        <v/>
      </c>
      <c r="Q366" s="44" t="str">
        <f t="shared" ca="1" si="54"/>
        <v/>
      </c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</row>
    <row r="367" spans="1:28" ht="20.100000000000001" customHeight="1">
      <c r="A367" s="41" t="str">
        <f t="shared" ca="1" si="55"/>
        <v/>
      </c>
      <c r="B367" s="33" t="str">
        <f ca="1">IFERROR(IF(AND(N367-TODAY()&gt;0,N367-TODAY()&lt;5),"續簽"&amp;ROW(N367),""),"")</f>
        <v/>
      </c>
      <c r="C367" s="38" t="str">
        <f t="shared" si="48"/>
        <v/>
      </c>
      <c r="E367" s="38" t="str">
        <f t="shared" si="49"/>
        <v/>
      </c>
      <c r="I367" s="49" t="str">
        <f t="shared" ca="1" si="50"/>
        <v/>
      </c>
      <c r="J367" s="49" t="str">
        <f t="shared" ca="1" si="51"/>
        <v/>
      </c>
      <c r="K367" s="49"/>
      <c r="L367" s="49"/>
      <c r="M367" s="49"/>
      <c r="N367" s="43" t="str">
        <f t="shared" si="52"/>
        <v/>
      </c>
      <c r="P367" s="40" t="str">
        <f t="shared" si="53"/>
        <v/>
      </c>
      <c r="Q367" s="38" t="str">
        <f t="shared" ca="1" si="54"/>
        <v/>
      </c>
    </row>
    <row r="368" spans="1:28" ht="20.100000000000001" customHeight="1">
      <c r="A368" s="41" t="str">
        <f t="shared" ca="1" si="55"/>
        <v/>
      </c>
      <c r="B368" s="33" t="str">
        <f ca="1">IFERROR(IF(AND(N368-TODAY()&gt;0,N368-TODAY()&lt;5),"續簽"&amp;ROW(N368),""),"")</f>
        <v/>
      </c>
      <c r="C368" s="44" t="str">
        <f t="shared" si="48"/>
        <v/>
      </c>
      <c r="D368" s="44"/>
      <c r="E368" s="44" t="str">
        <f t="shared" si="49"/>
        <v/>
      </c>
      <c r="F368" s="44"/>
      <c r="G368" s="44"/>
      <c r="H368" s="44"/>
      <c r="I368" s="44" t="str">
        <f t="shared" ca="1" si="50"/>
        <v/>
      </c>
      <c r="J368" s="44" t="str">
        <f t="shared" ca="1" si="51"/>
        <v/>
      </c>
      <c r="K368" s="44"/>
      <c r="L368" s="44"/>
      <c r="M368" s="44"/>
      <c r="N368" s="45" t="str">
        <f t="shared" si="52"/>
        <v/>
      </c>
      <c r="O368" s="51"/>
      <c r="P368" s="52" t="str">
        <f t="shared" si="53"/>
        <v/>
      </c>
      <c r="Q368" s="44" t="str">
        <f t="shared" ca="1" si="54"/>
        <v/>
      </c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</row>
    <row r="369" spans="1:28" ht="20.100000000000001" customHeight="1">
      <c r="A369" s="41" t="str">
        <f t="shared" ca="1" si="55"/>
        <v/>
      </c>
      <c r="B369" s="33" t="str">
        <f ca="1">IFERROR(IF(AND(N369-TODAY()&gt;0,N369-TODAY()&lt;5),"續簽"&amp;ROW(N369),""),"")</f>
        <v/>
      </c>
      <c r="C369" s="38" t="str">
        <f t="shared" si="48"/>
        <v/>
      </c>
      <c r="E369" s="38" t="str">
        <f t="shared" si="49"/>
        <v/>
      </c>
      <c r="I369" s="49" t="str">
        <f t="shared" ca="1" si="50"/>
        <v/>
      </c>
      <c r="J369" s="49" t="str">
        <f t="shared" ca="1" si="51"/>
        <v/>
      </c>
      <c r="K369" s="49"/>
      <c r="L369" s="49"/>
      <c r="M369" s="49"/>
      <c r="N369" s="43" t="str">
        <f t="shared" si="52"/>
        <v/>
      </c>
      <c r="P369" s="40" t="str">
        <f t="shared" si="53"/>
        <v/>
      </c>
      <c r="Q369" s="38" t="str">
        <f t="shared" ca="1" si="54"/>
        <v/>
      </c>
    </row>
    <row r="370" spans="1:28" ht="20.100000000000001" customHeight="1">
      <c r="A370" s="41" t="str">
        <f t="shared" ca="1" si="55"/>
        <v/>
      </c>
      <c r="B370" s="33" t="str">
        <f ca="1">IFERROR(IF(AND(N370-TODAY()&gt;0,N370-TODAY()&lt;5),"續簽"&amp;ROW(N370),""),"")</f>
        <v/>
      </c>
      <c r="C370" s="44" t="str">
        <f t="shared" si="48"/>
        <v/>
      </c>
      <c r="D370" s="44"/>
      <c r="E370" s="44" t="str">
        <f t="shared" si="49"/>
        <v/>
      </c>
      <c r="F370" s="44"/>
      <c r="G370" s="44"/>
      <c r="H370" s="44"/>
      <c r="I370" s="44" t="str">
        <f t="shared" ca="1" si="50"/>
        <v/>
      </c>
      <c r="J370" s="44" t="str">
        <f t="shared" ca="1" si="51"/>
        <v/>
      </c>
      <c r="K370" s="44"/>
      <c r="L370" s="44"/>
      <c r="M370" s="44"/>
      <c r="N370" s="45" t="str">
        <f t="shared" si="52"/>
        <v/>
      </c>
      <c r="O370" s="51"/>
      <c r="P370" s="52" t="str">
        <f t="shared" si="53"/>
        <v/>
      </c>
      <c r="Q370" s="44" t="str">
        <f t="shared" ca="1" si="54"/>
        <v/>
      </c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</row>
    <row r="371" spans="1:28" ht="20.100000000000001" customHeight="1">
      <c r="A371" s="41" t="str">
        <f t="shared" ca="1" si="55"/>
        <v/>
      </c>
      <c r="B371" s="33" t="str">
        <f ca="1">IFERROR(IF(AND(N371-TODAY()&gt;0,N371-TODAY()&lt;5),"續簽"&amp;ROW(N371),""),"")</f>
        <v/>
      </c>
      <c r="C371" s="38" t="str">
        <f t="shared" si="48"/>
        <v/>
      </c>
      <c r="E371" s="38" t="str">
        <f t="shared" si="49"/>
        <v/>
      </c>
      <c r="I371" s="49" t="str">
        <f t="shared" ca="1" si="50"/>
        <v/>
      </c>
      <c r="J371" s="49" t="str">
        <f t="shared" ca="1" si="51"/>
        <v/>
      </c>
      <c r="K371" s="49"/>
      <c r="L371" s="49"/>
      <c r="M371" s="49"/>
      <c r="N371" s="43" t="str">
        <f t="shared" si="52"/>
        <v/>
      </c>
      <c r="P371" s="40" t="str">
        <f t="shared" si="53"/>
        <v/>
      </c>
      <c r="Q371" s="38" t="str">
        <f t="shared" ca="1" si="54"/>
        <v/>
      </c>
    </row>
    <row r="372" spans="1:28" ht="20.100000000000001" customHeight="1">
      <c r="A372" s="41" t="str">
        <f t="shared" ca="1" si="55"/>
        <v/>
      </c>
      <c r="B372" s="33" t="str">
        <f ca="1">IFERROR(IF(AND(N372-TODAY()&gt;0,N372-TODAY()&lt;5),"續簽"&amp;ROW(N372),""),"")</f>
        <v/>
      </c>
      <c r="C372" s="44" t="str">
        <f t="shared" si="48"/>
        <v/>
      </c>
      <c r="D372" s="44"/>
      <c r="E372" s="44" t="str">
        <f t="shared" si="49"/>
        <v/>
      </c>
      <c r="F372" s="44"/>
      <c r="G372" s="44"/>
      <c r="H372" s="44"/>
      <c r="I372" s="44" t="str">
        <f t="shared" ca="1" si="50"/>
        <v/>
      </c>
      <c r="J372" s="44" t="str">
        <f t="shared" ca="1" si="51"/>
        <v/>
      </c>
      <c r="K372" s="44"/>
      <c r="L372" s="44"/>
      <c r="M372" s="44"/>
      <c r="N372" s="45" t="str">
        <f t="shared" si="52"/>
        <v/>
      </c>
      <c r="O372" s="51"/>
      <c r="P372" s="52" t="str">
        <f t="shared" si="53"/>
        <v/>
      </c>
      <c r="Q372" s="44" t="str">
        <f t="shared" ca="1" si="54"/>
        <v/>
      </c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</row>
    <row r="373" spans="1:28" ht="20.100000000000001" customHeight="1">
      <c r="A373" s="41" t="str">
        <f t="shared" ca="1" si="55"/>
        <v/>
      </c>
      <c r="B373" s="33" t="str">
        <f ca="1">IFERROR(IF(AND(N373-TODAY()&gt;0,N373-TODAY()&lt;5),"續簽"&amp;ROW(N373),""),"")</f>
        <v/>
      </c>
      <c r="C373" s="38" t="str">
        <f t="shared" si="48"/>
        <v/>
      </c>
      <c r="E373" s="38" t="str">
        <f t="shared" si="49"/>
        <v/>
      </c>
      <c r="I373" s="49" t="str">
        <f t="shared" ca="1" si="50"/>
        <v/>
      </c>
      <c r="J373" s="49" t="str">
        <f t="shared" ca="1" si="51"/>
        <v/>
      </c>
      <c r="K373" s="49"/>
      <c r="L373" s="49"/>
      <c r="M373" s="49"/>
      <c r="N373" s="43" t="str">
        <f t="shared" si="52"/>
        <v/>
      </c>
      <c r="P373" s="40" t="str">
        <f t="shared" si="53"/>
        <v/>
      </c>
      <c r="Q373" s="38" t="str">
        <f t="shared" ca="1" si="54"/>
        <v/>
      </c>
    </row>
    <row r="374" spans="1:28" ht="20.100000000000001" customHeight="1">
      <c r="A374" s="41" t="str">
        <f t="shared" ca="1" si="55"/>
        <v/>
      </c>
      <c r="B374" s="33" t="str">
        <f ca="1">IFERROR(IF(AND(N374-TODAY()&gt;0,N374-TODAY()&lt;5),"續簽"&amp;ROW(N374),""),"")</f>
        <v/>
      </c>
      <c r="C374" s="44" t="str">
        <f t="shared" si="48"/>
        <v/>
      </c>
      <c r="D374" s="44"/>
      <c r="E374" s="44" t="str">
        <f t="shared" si="49"/>
        <v/>
      </c>
      <c r="F374" s="44"/>
      <c r="G374" s="44"/>
      <c r="H374" s="44"/>
      <c r="I374" s="44" t="str">
        <f t="shared" ca="1" si="50"/>
        <v/>
      </c>
      <c r="J374" s="44" t="str">
        <f t="shared" ca="1" si="51"/>
        <v/>
      </c>
      <c r="K374" s="44"/>
      <c r="L374" s="44"/>
      <c r="M374" s="44"/>
      <c r="N374" s="45" t="str">
        <f t="shared" si="52"/>
        <v/>
      </c>
      <c r="O374" s="51"/>
      <c r="P374" s="52" t="str">
        <f t="shared" si="53"/>
        <v/>
      </c>
      <c r="Q374" s="44" t="str">
        <f t="shared" ca="1" si="54"/>
        <v/>
      </c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</row>
    <row r="375" spans="1:28" ht="20.100000000000001" customHeight="1">
      <c r="A375" s="41" t="str">
        <f t="shared" ca="1" si="55"/>
        <v/>
      </c>
      <c r="B375" s="33" t="str">
        <f ca="1">IFERROR(IF(AND(N375-TODAY()&gt;0,N375-TODAY()&lt;5),"續簽"&amp;ROW(N375),""),"")</f>
        <v/>
      </c>
      <c r="C375" s="38" t="str">
        <f t="shared" si="48"/>
        <v/>
      </c>
      <c r="E375" s="38" t="str">
        <f t="shared" si="49"/>
        <v/>
      </c>
      <c r="I375" s="49" t="str">
        <f t="shared" ca="1" si="50"/>
        <v/>
      </c>
      <c r="J375" s="49" t="str">
        <f t="shared" ca="1" si="51"/>
        <v/>
      </c>
      <c r="K375" s="49"/>
      <c r="L375" s="49"/>
      <c r="M375" s="49"/>
      <c r="N375" s="43" t="str">
        <f t="shared" si="52"/>
        <v/>
      </c>
      <c r="P375" s="40" t="str">
        <f t="shared" si="53"/>
        <v/>
      </c>
      <c r="Q375" s="38" t="str">
        <f t="shared" ca="1" si="54"/>
        <v/>
      </c>
    </row>
    <row r="376" spans="1:28" ht="20.100000000000001" customHeight="1">
      <c r="A376" s="41" t="str">
        <f t="shared" ca="1" si="55"/>
        <v/>
      </c>
      <c r="B376" s="33" t="str">
        <f ca="1">IFERROR(IF(AND(N376-TODAY()&gt;0,N376-TODAY()&lt;5),"續簽"&amp;ROW(N376),""),"")</f>
        <v/>
      </c>
      <c r="C376" s="44" t="str">
        <f t="shared" si="48"/>
        <v/>
      </c>
      <c r="D376" s="44"/>
      <c r="E376" s="44" t="str">
        <f t="shared" si="49"/>
        <v/>
      </c>
      <c r="F376" s="44"/>
      <c r="G376" s="44"/>
      <c r="H376" s="44"/>
      <c r="I376" s="44" t="str">
        <f t="shared" ca="1" si="50"/>
        <v/>
      </c>
      <c r="J376" s="44" t="str">
        <f t="shared" ca="1" si="51"/>
        <v/>
      </c>
      <c r="K376" s="44"/>
      <c r="L376" s="44"/>
      <c r="M376" s="44"/>
      <c r="N376" s="45" t="str">
        <f t="shared" si="52"/>
        <v/>
      </c>
      <c r="O376" s="51"/>
      <c r="P376" s="52" t="str">
        <f t="shared" si="53"/>
        <v/>
      </c>
      <c r="Q376" s="44" t="str">
        <f t="shared" ca="1" si="54"/>
        <v/>
      </c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</row>
    <row r="377" spans="1:28" ht="20.100000000000001" customHeight="1">
      <c r="A377" s="41" t="str">
        <f t="shared" ca="1" si="55"/>
        <v/>
      </c>
      <c r="B377" s="33" t="str">
        <f ca="1">IFERROR(IF(AND(N377-TODAY()&gt;0,N377-TODAY()&lt;5),"續簽"&amp;ROW(N377),""),"")</f>
        <v/>
      </c>
      <c r="C377" s="38" t="str">
        <f t="shared" si="48"/>
        <v/>
      </c>
      <c r="E377" s="38" t="str">
        <f t="shared" si="49"/>
        <v/>
      </c>
      <c r="I377" s="49" t="str">
        <f t="shared" ca="1" si="50"/>
        <v/>
      </c>
      <c r="J377" s="49" t="str">
        <f t="shared" ca="1" si="51"/>
        <v/>
      </c>
      <c r="K377" s="49"/>
      <c r="L377" s="49"/>
      <c r="M377" s="49"/>
      <c r="N377" s="43" t="str">
        <f t="shared" si="52"/>
        <v/>
      </c>
      <c r="P377" s="40" t="str">
        <f t="shared" si="53"/>
        <v/>
      </c>
      <c r="Q377" s="38" t="str">
        <f t="shared" ca="1" si="54"/>
        <v/>
      </c>
    </row>
    <row r="378" spans="1:28" ht="20.100000000000001" customHeight="1">
      <c r="A378" s="41" t="str">
        <f t="shared" ca="1" si="55"/>
        <v/>
      </c>
      <c r="B378" s="33" t="str">
        <f ca="1">IFERROR(IF(AND(N378-TODAY()&gt;0,N378-TODAY()&lt;5),"續簽"&amp;ROW(N378),""),"")</f>
        <v/>
      </c>
      <c r="C378" s="44" t="str">
        <f t="shared" si="48"/>
        <v/>
      </c>
      <c r="D378" s="44"/>
      <c r="E378" s="44" t="str">
        <f t="shared" si="49"/>
        <v/>
      </c>
      <c r="F378" s="44"/>
      <c r="G378" s="44"/>
      <c r="H378" s="44"/>
      <c r="I378" s="44" t="str">
        <f t="shared" ca="1" si="50"/>
        <v/>
      </c>
      <c r="J378" s="44" t="str">
        <f t="shared" ca="1" si="51"/>
        <v/>
      </c>
      <c r="K378" s="44"/>
      <c r="L378" s="44"/>
      <c r="M378" s="44"/>
      <c r="N378" s="45" t="str">
        <f t="shared" si="52"/>
        <v/>
      </c>
      <c r="O378" s="51"/>
      <c r="P378" s="52" t="str">
        <f t="shared" si="53"/>
        <v/>
      </c>
      <c r="Q378" s="44" t="str">
        <f t="shared" ca="1" si="54"/>
        <v/>
      </c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</row>
    <row r="379" spans="1:28" ht="20.100000000000001" customHeight="1">
      <c r="A379" s="41" t="str">
        <f t="shared" ca="1" si="55"/>
        <v/>
      </c>
      <c r="B379" s="33" t="str">
        <f ca="1">IFERROR(IF(AND(N379-TODAY()&gt;0,N379-TODAY()&lt;5),"續簽"&amp;ROW(N379),""),"")</f>
        <v/>
      </c>
      <c r="C379" s="38" t="str">
        <f t="shared" si="48"/>
        <v/>
      </c>
      <c r="E379" s="38" t="str">
        <f t="shared" si="49"/>
        <v/>
      </c>
      <c r="I379" s="49" t="str">
        <f t="shared" ca="1" si="50"/>
        <v/>
      </c>
      <c r="J379" s="49" t="str">
        <f t="shared" ca="1" si="51"/>
        <v/>
      </c>
      <c r="K379" s="49"/>
      <c r="L379" s="49"/>
      <c r="M379" s="49"/>
      <c r="N379" s="43" t="str">
        <f t="shared" si="52"/>
        <v/>
      </c>
      <c r="P379" s="40" t="str">
        <f t="shared" si="53"/>
        <v/>
      </c>
      <c r="Q379" s="38" t="str">
        <f t="shared" ca="1" si="54"/>
        <v/>
      </c>
    </row>
    <row r="380" spans="1:28" ht="20.100000000000001" customHeight="1">
      <c r="A380" s="41" t="str">
        <f t="shared" ca="1" si="55"/>
        <v/>
      </c>
      <c r="B380" s="33" t="str">
        <f ca="1">IFERROR(IF(AND(N380-TODAY()&gt;0,N380-TODAY()&lt;5),"續簽"&amp;ROW(N380),""),"")</f>
        <v/>
      </c>
      <c r="C380" s="44" t="str">
        <f t="shared" si="48"/>
        <v/>
      </c>
      <c r="D380" s="44"/>
      <c r="E380" s="44" t="str">
        <f t="shared" si="49"/>
        <v/>
      </c>
      <c r="F380" s="44"/>
      <c r="G380" s="44"/>
      <c r="H380" s="44"/>
      <c r="I380" s="44" t="str">
        <f t="shared" ca="1" si="50"/>
        <v/>
      </c>
      <c r="J380" s="44" t="str">
        <f t="shared" ca="1" si="51"/>
        <v/>
      </c>
      <c r="K380" s="44"/>
      <c r="L380" s="44"/>
      <c r="M380" s="44"/>
      <c r="N380" s="45" t="str">
        <f t="shared" si="52"/>
        <v/>
      </c>
      <c r="O380" s="51"/>
      <c r="P380" s="52" t="str">
        <f t="shared" si="53"/>
        <v/>
      </c>
      <c r="Q380" s="44" t="str">
        <f t="shared" ca="1" si="54"/>
        <v/>
      </c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</row>
    <row r="381" spans="1:28" ht="20.100000000000001" customHeight="1">
      <c r="A381" s="41" t="str">
        <f t="shared" ca="1" si="55"/>
        <v/>
      </c>
      <c r="B381" s="33" t="str">
        <f ca="1">IFERROR(IF(AND(N381-TODAY()&gt;0,N381-TODAY()&lt;5),"續簽"&amp;ROW(N381),""),"")</f>
        <v/>
      </c>
      <c r="C381" s="38" t="str">
        <f t="shared" si="48"/>
        <v/>
      </c>
      <c r="E381" s="38" t="str">
        <f t="shared" si="49"/>
        <v/>
      </c>
      <c r="I381" s="49" t="str">
        <f t="shared" ca="1" si="50"/>
        <v/>
      </c>
      <c r="J381" s="49" t="str">
        <f t="shared" ca="1" si="51"/>
        <v/>
      </c>
      <c r="K381" s="49"/>
      <c r="L381" s="49"/>
      <c r="M381" s="49"/>
      <c r="N381" s="43" t="str">
        <f t="shared" si="52"/>
        <v/>
      </c>
      <c r="P381" s="40" t="str">
        <f t="shared" si="53"/>
        <v/>
      </c>
      <c r="Q381" s="38" t="str">
        <f t="shared" ca="1" si="54"/>
        <v/>
      </c>
    </row>
    <row r="382" spans="1:28" ht="20.100000000000001" customHeight="1">
      <c r="A382" s="41" t="str">
        <f t="shared" ca="1" si="55"/>
        <v/>
      </c>
      <c r="B382" s="33" t="str">
        <f ca="1">IFERROR(IF(AND(N382-TODAY()&gt;0,N382-TODAY()&lt;5),"續簽"&amp;ROW(N382),""),"")</f>
        <v/>
      </c>
      <c r="C382" s="44" t="str">
        <f t="shared" si="48"/>
        <v/>
      </c>
      <c r="D382" s="44"/>
      <c r="E382" s="44" t="str">
        <f t="shared" si="49"/>
        <v/>
      </c>
      <c r="F382" s="44"/>
      <c r="G382" s="44"/>
      <c r="H382" s="44"/>
      <c r="I382" s="44" t="str">
        <f t="shared" ca="1" si="50"/>
        <v/>
      </c>
      <c r="J382" s="44" t="str">
        <f t="shared" ca="1" si="51"/>
        <v/>
      </c>
      <c r="K382" s="44"/>
      <c r="L382" s="44"/>
      <c r="M382" s="44"/>
      <c r="N382" s="45" t="str">
        <f t="shared" si="52"/>
        <v/>
      </c>
      <c r="O382" s="51"/>
      <c r="P382" s="52" t="str">
        <f t="shared" si="53"/>
        <v/>
      </c>
      <c r="Q382" s="44" t="str">
        <f t="shared" ca="1" si="54"/>
        <v/>
      </c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</row>
    <row r="383" spans="1:28" ht="20.100000000000001" customHeight="1">
      <c r="A383" s="41" t="str">
        <f t="shared" ca="1" si="55"/>
        <v/>
      </c>
      <c r="B383" s="33" t="str">
        <f ca="1">IFERROR(IF(AND(N383-TODAY()&gt;0,N383-TODAY()&lt;5),"續簽"&amp;ROW(N383),""),"")</f>
        <v/>
      </c>
      <c r="C383" s="38" t="str">
        <f t="shared" si="48"/>
        <v/>
      </c>
      <c r="E383" s="38" t="str">
        <f t="shared" si="49"/>
        <v/>
      </c>
      <c r="I383" s="49" t="str">
        <f t="shared" ca="1" si="50"/>
        <v/>
      </c>
      <c r="J383" s="49" t="str">
        <f t="shared" ca="1" si="51"/>
        <v/>
      </c>
      <c r="K383" s="49"/>
      <c r="L383" s="49"/>
      <c r="M383" s="49"/>
      <c r="N383" s="43" t="str">
        <f t="shared" si="52"/>
        <v/>
      </c>
      <c r="P383" s="40" t="str">
        <f t="shared" si="53"/>
        <v/>
      </c>
      <c r="Q383" s="38" t="str">
        <f t="shared" ca="1" si="54"/>
        <v/>
      </c>
    </row>
    <row r="384" spans="1:28" ht="20.100000000000001" customHeight="1">
      <c r="A384" s="41" t="str">
        <f t="shared" ca="1" si="55"/>
        <v/>
      </c>
      <c r="B384" s="33" t="str">
        <f ca="1">IFERROR(IF(AND(N384-TODAY()&gt;0,N384-TODAY()&lt;5),"續簽"&amp;ROW(N384),""),"")</f>
        <v/>
      </c>
      <c r="C384" s="44" t="str">
        <f t="shared" si="48"/>
        <v/>
      </c>
      <c r="D384" s="44"/>
      <c r="E384" s="44" t="str">
        <f t="shared" si="49"/>
        <v/>
      </c>
      <c r="F384" s="44"/>
      <c r="G384" s="44"/>
      <c r="H384" s="44"/>
      <c r="I384" s="44" t="str">
        <f t="shared" ca="1" si="50"/>
        <v/>
      </c>
      <c r="J384" s="44" t="str">
        <f t="shared" ca="1" si="51"/>
        <v/>
      </c>
      <c r="K384" s="44"/>
      <c r="L384" s="44"/>
      <c r="M384" s="44"/>
      <c r="N384" s="45" t="str">
        <f t="shared" si="52"/>
        <v/>
      </c>
      <c r="O384" s="51"/>
      <c r="P384" s="52" t="str">
        <f t="shared" si="53"/>
        <v/>
      </c>
      <c r="Q384" s="44" t="str">
        <f t="shared" ca="1" si="54"/>
        <v/>
      </c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</row>
    <row r="385" spans="1:28" ht="20.100000000000001" customHeight="1">
      <c r="A385" s="41" t="str">
        <f t="shared" ca="1" si="55"/>
        <v/>
      </c>
      <c r="B385" s="33" t="str">
        <f ca="1">IFERROR(IF(AND(N385-TODAY()&gt;0,N385-TODAY()&lt;5),"續簽"&amp;ROW(N385),""),"")</f>
        <v/>
      </c>
      <c r="C385" s="38" t="str">
        <f t="shared" si="48"/>
        <v/>
      </c>
      <c r="E385" s="38" t="str">
        <f t="shared" si="49"/>
        <v/>
      </c>
      <c r="I385" s="49" t="str">
        <f t="shared" ca="1" si="50"/>
        <v/>
      </c>
      <c r="J385" s="49" t="str">
        <f t="shared" ca="1" si="51"/>
        <v/>
      </c>
      <c r="K385" s="49"/>
      <c r="L385" s="49"/>
      <c r="M385" s="49"/>
      <c r="N385" s="43" t="str">
        <f t="shared" si="52"/>
        <v/>
      </c>
      <c r="P385" s="40" t="str">
        <f t="shared" si="53"/>
        <v/>
      </c>
      <c r="Q385" s="38" t="str">
        <f t="shared" ca="1" si="54"/>
        <v/>
      </c>
    </row>
    <row r="386" spans="1:28" ht="20.100000000000001" customHeight="1">
      <c r="A386" s="41" t="str">
        <f t="shared" ca="1" si="55"/>
        <v/>
      </c>
      <c r="B386" s="33" t="str">
        <f ca="1">IFERROR(IF(AND(N386-TODAY()&gt;0,N386-TODAY()&lt;5),"續簽"&amp;ROW(N386),""),"")</f>
        <v/>
      </c>
      <c r="C386" s="44" t="str">
        <f t="shared" si="48"/>
        <v/>
      </c>
      <c r="D386" s="44"/>
      <c r="E386" s="44" t="str">
        <f t="shared" si="49"/>
        <v/>
      </c>
      <c r="F386" s="44"/>
      <c r="G386" s="44"/>
      <c r="H386" s="44"/>
      <c r="I386" s="44" t="str">
        <f t="shared" ca="1" si="50"/>
        <v/>
      </c>
      <c r="J386" s="44" t="str">
        <f t="shared" ca="1" si="51"/>
        <v/>
      </c>
      <c r="K386" s="44"/>
      <c r="L386" s="44"/>
      <c r="M386" s="44"/>
      <c r="N386" s="45" t="str">
        <f t="shared" si="52"/>
        <v/>
      </c>
      <c r="O386" s="51"/>
      <c r="P386" s="52" t="str">
        <f t="shared" si="53"/>
        <v/>
      </c>
      <c r="Q386" s="44" t="str">
        <f t="shared" ca="1" si="54"/>
        <v/>
      </c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</row>
    <row r="387" spans="1:28" ht="20.100000000000001" customHeight="1">
      <c r="A387" s="41" t="str">
        <f t="shared" ca="1" si="55"/>
        <v/>
      </c>
      <c r="B387" s="33" t="str">
        <f ca="1">IFERROR(IF(AND(N387-TODAY()&gt;0,N387-TODAY()&lt;5),"續簽"&amp;ROW(N387),""),"")</f>
        <v/>
      </c>
      <c r="C387" s="38" t="str">
        <f t="shared" si="48"/>
        <v/>
      </c>
      <c r="E387" s="38" t="str">
        <f t="shared" si="49"/>
        <v/>
      </c>
      <c r="I387" s="49" t="str">
        <f t="shared" ca="1" si="50"/>
        <v/>
      </c>
      <c r="J387" s="49" t="str">
        <f t="shared" ca="1" si="51"/>
        <v/>
      </c>
      <c r="K387" s="49"/>
      <c r="L387" s="49"/>
      <c r="M387" s="49"/>
      <c r="N387" s="43" t="str">
        <f t="shared" si="52"/>
        <v/>
      </c>
      <c r="P387" s="40" t="str">
        <f t="shared" si="53"/>
        <v/>
      </c>
      <c r="Q387" s="38" t="str">
        <f t="shared" ca="1" si="54"/>
        <v/>
      </c>
    </row>
    <row r="388" spans="1:28" ht="20.100000000000001" customHeight="1">
      <c r="A388" s="41" t="str">
        <f t="shared" ca="1" si="55"/>
        <v/>
      </c>
      <c r="B388" s="33" t="str">
        <f ca="1">IFERROR(IF(AND(N388-TODAY()&gt;0,N388-TODAY()&lt;5),"續簽"&amp;ROW(N388),""),"")</f>
        <v/>
      </c>
      <c r="C388" s="44" t="str">
        <f t="shared" si="48"/>
        <v/>
      </c>
      <c r="D388" s="44"/>
      <c r="E388" s="44" t="str">
        <f t="shared" si="49"/>
        <v/>
      </c>
      <c r="F388" s="44"/>
      <c r="G388" s="44"/>
      <c r="H388" s="44"/>
      <c r="I388" s="44" t="str">
        <f t="shared" ca="1" si="50"/>
        <v/>
      </c>
      <c r="J388" s="44" t="str">
        <f t="shared" ca="1" si="51"/>
        <v/>
      </c>
      <c r="K388" s="44"/>
      <c r="L388" s="44"/>
      <c r="M388" s="44"/>
      <c r="N388" s="45" t="str">
        <f t="shared" si="52"/>
        <v/>
      </c>
      <c r="O388" s="51"/>
      <c r="P388" s="52" t="str">
        <f t="shared" si="53"/>
        <v/>
      </c>
      <c r="Q388" s="44" t="str">
        <f t="shared" ca="1" si="54"/>
        <v/>
      </c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</row>
    <row r="389" spans="1:28" ht="20.100000000000001" customHeight="1">
      <c r="A389" s="41" t="str">
        <f t="shared" ca="1" si="55"/>
        <v/>
      </c>
      <c r="B389" s="33" t="str">
        <f ca="1">IFERROR(IF(AND(N389-TODAY()&gt;0,N389-TODAY()&lt;5),"續簽"&amp;ROW(N389),""),"")</f>
        <v/>
      </c>
      <c r="C389" s="38" t="str">
        <f t="shared" si="48"/>
        <v/>
      </c>
      <c r="E389" s="38" t="str">
        <f t="shared" si="49"/>
        <v/>
      </c>
      <c r="I389" s="49" t="str">
        <f t="shared" ca="1" si="50"/>
        <v/>
      </c>
      <c r="J389" s="49" t="str">
        <f t="shared" ca="1" si="51"/>
        <v/>
      </c>
      <c r="K389" s="49"/>
      <c r="L389" s="49"/>
      <c r="M389" s="49"/>
      <c r="N389" s="43" t="str">
        <f t="shared" si="52"/>
        <v/>
      </c>
      <c r="P389" s="40" t="str">
        <f t="shared" si="53"/>
        <v/>
      </c>
      <c r="Q389" s="38" t="str">
        <f t="shared" ca="1" si="54"/>
        <v/>
      </c>
    </row>
    <row r="390" spans="1:28" ht="20.100000000000001" customHeight="1">
      <c r="A390" s="41" t="str">
        <f t="shared" ca="1" si="55"/>
        <v/>
      </c>
      <c r="B390" s="33" t="str">
        <f ca="1">IFERROR(IF(AND(N390-TODAY()&gt;0,N390-TODAY()&lt;5),"續簽"&amp;ROW(N390),""),"")</f>
        <v/>
      </c>
      <c r="C390" s="44" t="str">
        <f t="shared" si="48"/>
        <v/>
      </c>
      <c r="D390" s="44"/>
      <c r="E390" s="44" t="str">
        <f t="shared" si="49"/>
        <v/>
      </c>
      <c r="F390" s="44"/>
      <c r="G390" s="44"/>
      <c r="H390" s="44"/>
      <c r="I390" s="44" t="str">
        <f t="shared" ca="1" si="50"/>
        <v/>
      </c>
      <c r="J390" s="44" t="str">
        <f t="shared" ca="1" si="51"/>
        <v/>
      </c>
      <c r="K390" s="44"/>
      <c r="L390" s="44"/>
      <c r="M390" s="44"/>
      <c r="N390" s="45" t="str">
        <f t="shared" si="52"/>
        <v/>
      </c>
      <c r="O390" s="51"/>
      <c r="P390" s="52" t="str">
        <f t="shared" si="53"/>
        <v/>
      </c>
      <c r="Q390" s="44" t="str">
        <f t="shared" ca="1" si="54"/>
        <v/>
      </c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</row>
    <row r="391" spans="1:28" ht="20.100000000000001" customHeight="1">
      <c r="A391" s="41" t="str">
        <f t="shared" ca="1" si="55"/>
        <v/>
      </c>
      <c r="B391" s="33" t="str">
        <f ca="1">IFERROR(IF(AND(N391-TODAY()&gt;0,N391-TODAY()&lt;5),"續簽"&amp;ROW(N391),""),"")</f>
        <v/>
      </c>
      <c r="C391" s="38" t="str">
        <f t="shared" si="48"/>
        <v/>
      </c>
      <c r="E391" s="38" t="str">
        <f t="shared" si="49"/>
        <v/>
      </c>
      <c r="I391" s="49" t="str">
        <f t="shared" ca="1" si="50"/>
        <v/>
      </c>
      <c r="J391" s="49" t="str">
        <f t="shared" ca="1" si="51"/>
        <v/>
      </c>
      <c r="K391" s="49"/>
      <c r="L391" s="49"/>
      <c r="M391" s="49"/>
      <c r="N391" s="43" t="str">
        <f t="shared" si="52"/>
        <v/>
      </c>
      <c r="P391" s="40" t="str">
        <f t="shared" si="53"/>
        <v/>
      </c>
      <c r="Q391" s="38" t="str">
        <f t="shared" ca="1" si="54"/>
        <v/>
      </c>
    </row>
    <row r="392" spans="1:28" ht="20.100000000000001" customHeight="1">
      <c r="A392" s="41" t="str">
        <f t="shared" ca="1" si="55"/>
        <v/>
      </c>
      <c r="B392" s="33" t="str">
        <f ca="1">IFERROR(IF(AND(N392-TODAY()&gt;0,N392-TODAY()&lt;5),"續簽"&amp;ROW(N392),""),"")</f>
        <v/>
      </c>
      <c r="C392" s="44" t="str">
        <f t="shared" ref="C392:C455" si="56">IF(D392="","",ROW(D392)-2)</f>
        <v/>
      </c>
      <c r="D392" s="44"/>
      <c r="E392" s="44" t="str">
        <f t="shared" ref="E392:E455" si="57">IF(O392="","",IF(MOD(RIGHT(LEFT(O392,17)),2),"男","女"))</f>
        <v/>
      </c>
      <c r="F392" s="44"/>
      <c r="G392" s="44"/>
      <c r="H392" s="44"/>
      <c r="I392" s="44" t="str">
        <f t="shared" ref="I392:I455" ca="1" si="58">IF(H392="","",DATEDIF(H392,TODAY(),"Y"))</f>
        <v/>
      </c>
      <c r="J392" s="44" t="str">
        <f t="shared" ref="J392:J455" ca="1" si="59">IF(H392="","",DATEDIF(H392,TODAY(),"m"))</f>
        <v/>
      </c>
      <c r="K392" s="44"/>
      <c r="L392" s="44"/>
      <c r="M392" s="44"/>
      <c r="N392" s="45" t="str">
        <f t="shared" ref="N392:N455" si="60">IFERROR(IF(M392="无固定期限","",DATE(YEAR(L392)+M392,MONTH(L392),DAY(L392)-1)),"")</f>
        <v/>
      </c>
      <c r="O392" s="51"/>
      <c r="P392" s="52" t="str">
        <f t="shared" ref="P392:P455" si="61">IF(O392="","",VALUE(MID(O392,7,4)&amp;"/"&amp;MID(O392,11,2)&amp;"/"&amp;MID(O392,13,2)))</f>
        <v/>
      </c>
      <c r="Q392" s="44" t="str">
        <f t="shared" ref="Q392:Q455" ca="1" si="62">IF(O392="","",YEAR(TODAY())-MID(O392,7,4))</f>
        <v/>
      </c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</row>
    <row r="393" spans="1:28" ht="20.100000000000001" customHeight="1">
      <c r="A393" s="41" t="str">
        <f t="shared" ca="1" si="55"/>
        <v/>
      </c>
      <c r="B393" s="33" t="str">
        <f ca="1">IFERROR(IF(AND(N393-TODAY()&gt;0,N393-TODAY()&lt;5),"續簽"&amp;ROW(N393),""),"")</f>
        <v/>
      </c>
      <c r="C393" s="38" t="str">
        <f t="shared" si="56"/>
        <v/>
      </c>
      <c r="E393" s="38" t="str">
        <f t="shared" si="57"/>
        <v/>
      </c>
      <c r="I393" s="49" t="str">
        <f t="shared" ca="1" si="58"/>
        <v/>
      </c>
      <c r="J393" s="49" t="str">
        <f t="shared" ca="1" si="59"/>
        <v/>
      </c>
      <c r="K393" s="49"/>
      <c r="L393" s="49"/>
      <c r="M393" s="49"/>
      <c r="N393" s="43" t="str">
        <f t="shared" si="60"/>
        <v/>
      </c>
      <c r="P393" s="40" t="str">
        <f t="shared" si="61"/>
        <v/>
      </c>
      <c r="Q393" s="38" t="str">
        <f t="shared" ca="1" si="62"/>
        <v/>
      </c>
    </row>
    <row r="394" spans="1:28" ht="20.100000000000001" customHeight="1">
      <c r="A394" s="41" t="str">
        <f t="shared" ca="1" si="55"/>
        <v/>
      </c>
      <c r="B394" s="33" t="str">
        <f ca="1">IFERROR(IF(AND(N394-TODAY()&gt;0,N394-TODAY()&lt;5),"續簽"&amp;ROW(N394),""),"")</f>
        <v/>
      </c>
      <c r="C394" s="44" t="str">
        <f t="shared" si="56"/>
        <v/>
      </c>
      <c r="D394" s="44"/>
      <c r="E394" s="44" t="str">
        <f t="shared" si="57"/>
        <v/>
      </c>
      <c r="F394" s="44"/>
      <c r="G394" s="44"/>
      <c r="H394" s="44"/>
      <c r="I394" s="44" t="str">
        <f t="shared" ca="1" si="58"/>
        <v/>
      </c>
      <c r="J394" s="44" t="str">
        <f t="shared" ca="1" si="59"/>
        <v/>
      </c>
      <c r="K394" s="44"/>
      <c r="L394" s="44"/>
      <c r="M394" s="44"/>
      <c r="N394" s="45" t="str">
        <f t="shared" si="60"/>
        <v/>
      </c>
      <c r="O394" s="51"/>
      <c r="P394" s="52" t="str">
        <f t="shared" si="61"/>
        <v/>
      </c>
      <c r="Q394" s="44" t="str">
        <f t="shared" ca="1" si="62"/>
        <v/>
      </c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</row>
    <row r="395" spans="1:28" ht="20.100000000000001" customHeight="1">
      <c r="A395" s="41" t="str">
        <f t="shared" ca="1" si="55"/>
        <v/>
      </c>
      <c r="B395" s="33" t="str">
        <f ca="1">IFERROR(IF(AND(N395-TODAY()&gt;0,N395-TODAY()&lt;5),"續簽"&amp;ROW(N395),""),"")</f>
        <v/>
      </c>
      <c r="C395" s="38" t="str">
        <f t="shared" si="56"/>
        <v/>
      </c>
      <c r="E395" s="38" t="str">
        <f t="shared" si="57"/>
        <v/>
      </c>
      <c r="I395" s="49" t="str">
        <f t="shared" ca="1" si="58"/>
        <v/>
      </c>
      <c r="J395" s="49" t="str">
        <f t="shared" ca="1" si="59"/>
        <v/>
      </c>
      <c r="K395" s="49"/>
      <c r="L395" s="49"/>
      <c r="M395" s="49"/>
      <c r="N395" s="43" t="str">
        <f t="shared" si="60"/>
        <v/>
      </c>
      <c r="P395" s="40" t="str">
        <f t="shared" si="61"/>
        <v/>
      </c>
      <c r="Q395" s="38" t="str">
        <f t="shared" ca="1" si="62"/>
        <v/>
      </c>
    </row>
    <row r="396" spans="1:28" ht="20.100000000000001" customHeight="1">
      <c r="A396" s="41" t="str">
        <f t="shared" ca="1" si="55"/>
        <v/>
      </c>
      <c r="B396" s="33" t="str">
        <f ca="1">IFERROR(IF(AND(N396-TODAY()&gt;0,N396-TODAY()&lt;5),"續簽"&amp;ROW(N396),""),"")</f>
        <v/>
      </c>
      <c r="C396" s="44" t="str">
        <f t="shared" si="56"/>
        <v/>
      </c>
      <c r="D396" s="44"/>
      <c r="E396" s="44" t="str">
        <f t="shared" si="57"/>
        <v/>
      </c>
      <c r="F396" s="44"/>
      <c r="G396" s="44"/>
      <c r="H396" s="44"/>
      <c r="I396" s="44" t="str">
        <f t="shared" ca="1" si="58"/>
        <v/>
      </c>
      <c r="J396" s="44" t="str">
        <f t="shared" ca="1" si="59"/>
        <v/>
      </c>
      <c r="K396" s="44"/>
      <c r="L396" s="44"/>
      <c r="M396" s="44"/>
      <c r="N396" s="45" t="str">
        <f t="shared" si="60"/>
        <v/>
      </c>
      <c r="O396" s="51"/>
      <c r="P396" s="52" t="str">
        <f t="shared" si="61"/>
        <v/>
      </c>
      <c r="Q396" s="44" t="str">
        <f t="shared" ca="1" si="62"/>
        <v/>
      </c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</row>
    <row r="397" spans="1:28" ht="20.100000000000001" customHeight="1">
      <c r="A397" s="41" t="str">
        <f t="shared" ref="A397:A460" ca="1" si="63">IFERROR(IF(MONTH(P397)=MONTH(TODAY()),"生日"&amp;ROW(P397),""),"")</f>
        <v/>
      </c>
      <c r="B397" s="33" t="str">
        <f ca="1">IFERROR(IF(AND(N397-TODAY()&gt;0,N397-TODAY()&lt;5),"續簽"&amp;ROW(N397),""),"")</f>
        <v/>
      </c>
      <c r="C397" s="38" t="str">
        <f t="shared" si="56"/>
        <v/>
      </c>
      <c r="E397" s="38" t="str">
        <f t="shared" si="57"/>
        <v/>
      </c>
      <c r="I397" s="49" t="str">
        <f t="shared" ca="1" si="58"/>
        <v/>
      </c>
      <c r="J397" s="49" t="str">
        <f t="shared" ca="1" si="59"/>
        <v/>
      </c>
      <c r="K397" s="49"/>
      <c r="L397" s="49"/>
      <c r="M397" s="49"/>
      <c r="N397" s="43" t="str">
        <f t="shared" si="60"/>
        <v/>
      </c>
      <c r="P397" s="40" t="str">
        <f t="shared" si="61"/>
        <v/>
      </c>
      <c r="Q397" s="38" t="str">
        <f t="shared" ca="1" si="62"/>
        <v/>
      </c>
    </row>
    <row r="398" spans="1:28" ht="20.100000000000001" customHeight="1">
      <c r="A398" s="41" t="str">
        <f t="shared" ca="1" si="63"/>
        <v/>
      </c>
      <c r="B398" s="33" t="str">
        <f ca="1">IFERROR(IF(AND(N398-TODAY()&gt;0,N398-TODAY()&lt;5),"續簽"&amp;ROW(N398),""),"")</f>
        <v/>
      </c>
      <c r="C398" s="44" t="str">
        <f t="shared" si="56"/>
        <v/>
      </c>
      <c r="D398" s="44"/>
      <c r="E398" s="44" t="str">
        <f t="shared" si="57"/>
        <v/>
      </c>
      <c r="F398" s="44"/>
      <c r="G398" s="44"/>
      <c r="H398" s="44"/>
      <c r="I398" s="44" t="str">
        <f t="shared" ca="1" si="58"/>
        <v/>
      </c>
      <c r="J398" s="44" t="str">
        <f t="shared" ca="1" si="59"/>
        <v/>
      </c>
      <c r="K398" s="44"/>
      <c r="L398" s="44"/>
      <c r="M398" s="44"/>
      <c r="N398" s="45" t="str">
        <f t="shared" si="60"/>
        <v/>
      </c>
      <c r="O398" s="51"/>
      <c r="P398" s="52" t="str">
        <f t="shared" si="61"/>
        <v/>
      </c>
      <c r="Q398" s="44" t="str">
        <f t="shared" ca="1" si="62"/>
        <v/>
      </c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</row>
    <row r="399" spans="1:28" ht="20.100000000000001" customHeight="1">
      <c r="A399" s="41" t="str">
        <f t="shared" ca="1" si="63"/>
        <v/>
      </c>
      <c r="B399" s="33" t="str">
        <f ca="1">IFERROR(IF(AND(N399-TODAY()&gt;0,N399-TODAY()&lt;5),"續簽"&amp;ROW(N399),""),"")</f>
        <v/>
      </c>
      <c r="C399" s="38" t="str">
        <f t="shared" si="56"/>
        <v/>
      </c>
      <c r="E399" s="38" t="str">
        <f t="shared" si="57"/>
        <v/>
      </c>
      <c r="I399" s="49" t="str">
        <f t="shared" ca="1" si="58"/>
        <v/>
      </c>
      <c r="J399" s="49" t="str">
        <f t="shared" ca="1" si="59"/>
        <v/>
      </c>
      <c r="K399" s="49"/>
      <c r="L399" s="49"/>
      <c r="M399" s="49"/>
      <c r="N399" s="43" t="str">
        <f t="shared" si="60"/>
        <v/>
      </c>
      <c r="P399" s="40" t="str">
        <f t="shared" si="61"/>
        <v/>
      </c>
      <c r="Q399" s="38" t="str">
        <f t="shared" ca="1" si="62"/>
        <v/>
      </c>
    </row>
    <row r="400" spans="1:28" ht="20.100000000000001" customHeight="1">
      <c r="A400" s="41" t="str">
        <f t="shared" ca="1" si="63"/>
        <v/>
      </c>
      <c r="B400" s="33" t="str">
        <f ca="1">IFERROR(IF(AND(N400-TODAY()&gt;0,N400-TODAY()&lt;5),"續簽"&amp;ROW(N400),""),"")</f>
        <v/>
      </c>
      <c r="C400" s="44" t="str">
        <f t="shared" si="56"/>
        <v/>
      </c>
      <c r="D400" s="44"/>
      <c r="E400" s="44" t="str">
        <f t="shared" si="57"/>
        <v/>
      </c>
      <c r="F400" s="44"/>
      <c r="G400" s="44"/>
      <c r="H400" s="44"/>
      <c r="I400" s="44" t="str">
        <f t="shared" ca="1" si="58"/>
        <v/>
      </c>
      <c r="J400" s="44" t="str">
        <f t="shared" ca="1" si="59"/>
        <v/>
      </c>
      <c r="K400" s="44"/>
      <c r="L400" s="44"/>
      <c r="M400" s="44"/>
      <c r="N400" s="45" t="str">
        <f t="shared" si="60"/>
        <v/>
      </c>
      <c r="O400" s="51"/>
      <c r="P400" s="52" t="str">
        <f t="shared" si="61"/>
        <v/>
      </c>
      <c r="Q400" s="44" t="str">
        <f t="shared" ca="1" si="62"/>
        <v/>
      </c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</row>
    <row r="401" spans="1:28" ht="20.100000000000001" customHeight="1">
      <c r="A401" s="41" t="str">
        <f t="shared" ca="1" si="63"/>
        <v/>
      </c>
      <c r="B401" s="33" t="str">
        <f ca="1">IFERROR(IF(AND(N401-TODAY()&gt;0,N401-TODAY()&lt;5),"續簽"&amp;ROW(N401),""),"")</f>
        <v/>
      </c>
      <c r="C401" s="38" t="str">
        <f t="shared" si="56"/>
        <v/>
      </c>
      <c r="E401" s="38" t="str">
        <f t="shared" si="57"/>
        <v/>
      </c>
      <c r="I401" s="49" t="str">
        <f t="shared" ca="1" si="58"/>
        <v/>
      </c>
      <c r="J401" s="49" t="str">
        <f t="shared" ca="1" si="59"/>
        <v/>
      </c>
      <c r="K401" s="49"/>
      <c r="L401" s="49"/>
      <c r="M401" s="49"/>
      <c r="N401" s="43" t="str">
        <f t="shared" si="60"/>
        <v/>
      </c>
      <c r="P401" s="40" t="str">
        <f t="shared" si="61"/>
        <v/>
      </c>
      <c r="Q401" s="38" t="str">
        <f t="shared" ca="1" si="62"/>
        <v/>
      </c>
    </row>
    <row r="402" spans="1:28" ht="20.100000000000001" customHeight="1">
      <c r="A402" s="41" t="str">
        <f t="shared" ca="1" si="63"/>
        <v/>
      </c>
      <c r="B402" s="33" t="str">
        <f ca="1">IFERROR(IF(AND(N402-TODAY()&gt;0,N402-TODAY()&lt;5),"續簽"&amp;ROW(N402),""),"")</f>
        <v/>
      </c>
      <c r="C402" s="44" t="str">
        <f t="shared" si="56"/>
        <v/>
      </c>
      <c r="D402" s="44"/>
      <c r="E402" s="44" t="str">
        <f t="shared" si="57"/>
        <v/>
      </c>
      <c r="F402" s="44"/>
      <c r="G402" s="44"/>
      <c r="H402" s="44"/>
      <c r="I402" s="44" t="str">
        <f t="shared" ca="1" si="58"/>
        <v/>
      </c>
      <c r="J402" s="44" t="str">
        <f t="shared" ca="1" si="59"/>
        <v/>
      </c>
      <c r="K402" s="44"/>
      <c r="L402" s="44"/>
      <c r="M402" s="44"/>
      <c r="N402" s="45" t="str">
        <f t="shared" si="60"/>
        <v/>
      </c>
      <c r="O402" s="51"/>
      <c r="P402" s="52" t="str">
        <f t="shared" si="61"/>
        <v/>
      </c>
      <c r="Q402" s="44" t="str">
        <f t="shared" ca="1" si="62"/>
        <v/>
      </c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</row>
    <row r="403" spans="1:28" ht="20.100000000000001" customHeight="1">
      <c r="A403" s="41" t="str">
        <f t="shared" ca="1" si="63"/>
        <v/>
      </c>
      <c r="B403" s="33" t="str">
        <f ca="1">IFERROR(IF(AND(N403-TODAY()&gt;0,N403-TODAY()&lt;5),"續簽"&amp;ROW(N403),""),"")</f>
        <v/>
      </c>
      <c r="C403" s="38" t="str">
        <f t="shared" si="56"/>
        <v/>
      </c>
      <c r="E403" s="38" t="str">
        <f t="shared" si="57"/>
        <v/>
      </c>
      <c r="I403" s="49" t="str">
        <f t="shared" ca="1" si="58"/>
        <v/>
      </c>
      <c r="J403" s="49" t="str">
        <f t="shared" ca="1" si="59"/>
        <v/>
      </c>
      <c r="K403" s="49"/>
      <c r="L403" s="49"/>
      <c r="M403" s="49"/>
      <c r="N403" s="43" t="str">
        <f t="shared" si="60"/>
        <v/>
      </c>
      <c r="P403" s="40" t="str">
        <f t="shared" si="61"/>
        <v/>
      </c>
      <c r="Q403" s="38" t="str">
        <f t="shared" ca="1" si="62"/>
        <v/>
      </c>
    </row>
    <row r="404" spans="1:28" ht="20.100000000000001" customHeight="1">
      <c r="A404" s="41" t="str">
        <f t="shared" ca="1" si="63"/>
        <v/>
      </c>
      <c r="B404" s="33" t="str">
        <f ca="1">IFERROR(IF(AND(N404-TODAY()&gt;0,N404-TODAY()&lt;5),"續簽"&amp;ROW(N404),""),"")</f>
        <v/>
      </c>
      <c r="C404" s="44" t="str">
        <f t="shared" si="56"/>
        <v/>
      </c>
      <c r="D404" s="44"/>
      <c r="E404" s="44" t="str">
        <f t="shared" si="57"/>
        <v/>
      </c>
      <c r="F404" s="44"/>
      <c r="G404" s="44"/>
      <c r="H404" s="44"/>
      <c r="I404" s="44" t="str">
        <f t="shared" ca="1" si="58"/>
        <v/>
      </c>
      <c r="J404" s="44" t="str">
        <f t="shared" ca="1" si="59"/>
        <v/>
      </c>
      <c r="K404" s="44"/>
      <c r="L404" s="44"/>
      <c r="M404" s="44"/>
      <c r="N404" s="45" t="str">
        <f t="shared" si="60"/>
        <v/>
      </c>
      <c r="O404" s="51"/>
      <c r="P404" s="52" t="str">
        <f t="shared" si="61"/>
        <v/>
      </c>
      <c r="Q404" s="44" t="str">
        <f t="shared" ca="1" si="62"/>
        <v/>
      </c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</row>
    <row r="405" spans="1:28" ht="20.100000000000001" customHeight="1">
      <c r="A405" s="41" t="str">
        <f t="shared" ca="1" si="63"/>
        <v/>
      </c>
      <c r="B405" s="33" t="str">
        <f ca="1">IFERROR(IF(AND(N405-TODAY()&gt;0,N405-TODAY()&lt;5),"續簽"&amp;ROW(N405),""),"")</f>
        <v/>
      </c>
      <c r="C405" s="38" t="str">
        <f t="shared" si="56"/>
        <v/>
      </c>
      <c r="E405" s="38" t="str">
        <f t="shared" si="57"/>
        <v/>
      </c>
      <c r="I405" s="49" t="str">
        <f t="shared" ca="1" si="58"/>
        <v/>
      </c>
      <c r="J405" s="49" t="str">
        <f t="shared" ca="1" si="59"/>
        <v/>
      </c>
      <c r="K405" s="49"/>
      <c r="L405" s="49"/>
      <c r="M405" s="49"/>
      <c r="N405" s="43" t="str">
        <f t="shared" si="60"/>
        <v/>
      </c>
      <c r="P405" s="40" t="str">
        <f t="shared" si="61"/>
        <v/>
      </c>
      <c r="Q405" s="38" t="str">
        <f t="shared" ca="1" si="62"/>
        <v/>
      </c>
    </row>
    <row r="406" spans="1:28" ht="20.100000000000001" customHeight="1">
      <c r="A406" s="41" t="str">
        <f t="shared" ca="1" si="63"/>
        <v/>
      </c>
      <c r="B406" s="33" t="str">
        <f ca="1">IFERROR(IF(AND(N406-TODAY()&gt;0,N406-TODAY()&lt;5),"續簽"&amp;ROW(N406),""),"")</f>
        <v/>
      </c>
      <c r="C406" s="44" t="str">
        <f t="shared" si="56"/>
        <v/>
      </c>
      <c r="D406" s="44"/>
      <c r="E406" s="44" t="str">
        <f t="shared" si="57"/>
        <v/>
      </c>
      <c r="F406" s="44"/>
      <c r="G406" s="44"/>
      <c r="H406" s="44"/>
      <c r="I406" s="44" t="str">
        <f t="shared" ca="1" si="58"/>
        <v/>
      </c>
      <c r="J406" s="44" t="str">
        <f t="shared" ca="1" si="59"/>
        <v/>
      </c>
      <c r="K406" s="44"/>
      <c r="L406" s="44"/>
      <c r="M406" s="44"/>
      <c r="N406" s="45" t="str">
        <f t="shared" si="60"/>
        <v/>
      </c>
      <c r="O406" s="51"/>
      <c r="P406" s="52" t="str">
        <f t="shared" si="61"/>
        <v/>
      </c>
      <c r="Q406" s="44" t="str">
        <f t="shared" ca="1" si="62"/>
        <v/>
      </c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</row>
    <row r="407" spans="1:28" ht="20.100000000000001" customHeight="1">
      <c r="A407" s="41" t="str">
        <f t="shared" ca="1" si="63"/>
        <v/>
      </c>
      <c r="B407" s="33" t="str">
        <f ca="1">IFERROR(IF(AND(N407-TODAY()&gt;0,N407-TODAY()&lt;5),"續簽"&amp;ROW(N407),""),"")</f>
        <v/>
      </c>
      <c r="C407" s="38" t="str">
        <f t="shared" si="56"/>
        <v/>
      </c>
      <c r="E407" s="38" t="str">
        <f t="shared" si="57"/>
        <v/>
      </c>
      <c r="I407" s="49" t="str">
        <f t="shared" ca="1" si="58"/>
        <v/>
      </c>
      <c r="J407" s="49" t="str">
        <f t="shared" ca="1" si="59"/>
        <v/>
      </c>
      <c r="K407" s="49"/>
      <c r="L407" s="49"/>
      <c r="M407" s="49"/>
      <c r="N407" s="43" t="str">
        <f t="shared" si="60"/>
        <v/>
      </c>
      <c r="P407" s="40" t="str">
        <f t="shared" si="61"/>
        <v/>
      </c>
      <c r="Q407" s="38" t="str">
        <f t="shared" ca="1" si="62"/>
        <v/>
      </c>
    </row>
    <row r="408" spans="1:28" ht="20.100000000000001" customHeight="1">
      <c r="A408" s="41" t="str">
        <f t="shared" ca="1" si="63"/>
        <v/>
      </c>
      <c r="B408" s="33" t="str">
        <f ca="1">IFERROR(IF(AND(N408-TODAY()&gt;0,N408-TODAY()&lt;5),"續簽"&amp;ROW(N408),""),"")</f>
        <v/>
      </c>
      <c r="C408" s="44" t="str">
        <f t="shared" si="56"/>
        <v/>
      </c>
      <c r="D408" s="44"/>
      <c r="E408" s="44" t="str">
        <f t="shared" si="57"/>
        <v/>
      </c>
      <c r="F408" s="44"/>
      <c r="G408" s="44"/>
      <c r="H408" s="44"/>
      <c r="I408" s="44" t="str">
        <f t="shared" ca="1" si="58"/>
        <v/>
      </c>
      <c r="J408" s="44" t="str">
        <f t="shared" ca="1" si="59"/>
        <v/>
      </c>
      <c r="K408" s="44"/>
      <c r="L408" s="44"/>
      <c r="M408" s="44"/>
      <c r="N408" s="45" t="str">
        <f t="shared" si="60"/>
        <v/>
      </c>
      <c r="O408" s="51"/>
      <c r="P408" s="52" t="str">
        <f t="shared" si="61"/>
        <v/>
      </c>
      <c r="Q408" s="44" t="str">
        <f t="shared" ca="1" si="62"/>
        <v/>
      </c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</row>
    <row r="409" spans="1:28" ht="20.100000000000001" customHeight="1">
      <c r="A409" s="41" t="str">
        <f t="shared" ca="1" si="63"/>
        <v/>
      </c>
      <c r="B409" s="33" t="str">
        <f ca="1">IFERROR(IF(AND(N409-TODAY()&gt;0,N409-TODAY()&lt;5),"續簽"&amp;ROW(N409),""),"")</f>
        <v/>
      </c>
      <c r="C409" s="38" t="str">
        <f t="shared" si="56"/>
        <v/>
      </c>
      <c r="E409" s="38" t="str">
        <f t="shared" si="57"/>
        <v/>
      </c>
      <c r="I409" s="49" t="str">
        <f t="shared" ca="1" si="58"/>
        <v/>
      </c>
      <c r="J409" s="49" t="str">
        <f t="shared" ca="1" si="59"/>
        <v/>
      </c>
      <c r="K409" s="49"/>
      <c r="L409" s="49"/>
      <c r="M409" s="49"/>
      <c r="N409" s="43" t="str">
        <f t="shared" si="60"/>
        <v/>
      </c>
      <c r="P409" s="40" t="str">
        <f t="shared" si="61"/>
        <v/>
      </c>
      <c r="Q409" s="38" t="str">
        <f t="shared" ca="1" si="62"/>
        <v/>
      </c>
    </row>
    <row r="410" spans="1:28" ht="20.100000000000001" customHeight="1">
      <c r="A410" s="41" t="str">
        <f t="shared" ca="1" si="63"/>
        <v/>
      </c>
      <c r="B410" s="33" t="str">
        <f ca="1">IFERROR(IF(AND(N410-TODAY()&gt;0,N410-TODAY()&lt;5),"續簽"&amp;ROW(N410),""),"")</f>
        <v/>
      </c>
      <c r="C410" s="44" t="str">
        <f t="shared" si="56"/>
        <v/>
      </c>
      <c r="D410" s="44"/>
      <c r="E410" s="44" t="str">
        <f t="shared" si="57"/>
        <v/>
      </c>
      <c r="F410" s="44"/>
      <c r="G410" s="44"/>
      <c r="H410" s="44"/>
      <c r="I410" s="44" t="str">
        <f t="shared" ca="1" si="58"/>
        <v/>
      </c>
      <c r="J410" s="44" t="str">
        <f t="shared" ca="1" si="59"/>
        <v/>
      </c>
      <c r="K410" s="44"/>
      <c r="L410" s="44"/>
      <c r="M410" s="44"/>
      <c r="N410" s="45" t="str">
        <f t="shared" si="60"/>
        <v/>
      </c>
      <c r="O410" s="51"/>
      <c r="P410" s="52" t="str">
        <f t="shared" si="61"/>
        <v/>
      </c>
      <c r="Q410" s="44" t="str">
        <f t="shared" ca="1" si="62"/>
        <v/>
      </c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</row>
    <row r="411" spans="1:28" ht="20.100000000000001" customHeight="1">
      <c r="A411" s="41" t="str">
        <f t="shared" ca="1" si="63"/>
        <v/>
      </c>
      <c r="B411" s="33" t="str">
        <f ca="1">IFERROR(IF(AND(N411-TODAY()&gt;0,N411-TODAY()&lt;5),"續簽"&amp;ROW(N411),""),"")</f>
        <v/>
      </c>
      <c r="C411" s="38" t="str">
        <f t="shared" si="56"/>
        <v/>
      </c>
      <c r="E411" s="38" t="str">
        <f t="shared" si="57"/>
        <v/>
      </c>
      <c r="I411" s="49" t="str">
        <f t="shared" ca="1" si="58"/>
        <v/>
      </c>
      <c r="J411" s="49" t="str">
        <f t="shared" ca="1" si="59"/>
        <v/>
      </c>
      <c r="K411" s="49"/>
      <c r="L411" s="49"/>
      <c r="M411" s="49"/>
      <c r="N411" s="43" t="str">
        <f t="shared" si="60"/>
        <v/>
      </c>
      <c r="P411" s="40" t="str">
        <f t="shared" si="61"/>
        <v/>
      </c>
      <c r="Q411" s="38" t="str">
        <f t="shared" ca="1" si="62"/>
        <v/>
      </c>
    </row>
    <row r="412" spans="1:28" ht="20.100000000000001" customHeight="1">
      <c r="A412" s="41" t="str">
        <f t="shared" ca="1" si="63"/>
        <v/>
      </c>
      <c r="B412" s="33" t="str">
        <f ca="1">IFERROR(IF(AND(N412-TODAY()&gt;0,N412-TODAY()&lt;5),"續簽"&amp;ROW(N412),""),"")</f>
        <v/>
      </c>
      <c r="C412" s="44" t="str">
        <f t="shared" si="56"/>
        <v/>
      </c>
      <c r="D412" s="44"/>
      <c r="E412" s="44" t="str">
        <f t="shared" si="57"/>
        <v/>
      </c>
      <c r="F412" s="44"/>
      <c r="G412" s="44"/>
      <c r="H412" s="44"/>
      <c r="I412" s="44" t="str">
        <f t="shared" ca="1" si="58"/>
        <v/>
      </c>
      <c r="J412" s="44" t="str">
        <f t="shared" ca="1" si="59"/>
        <v/>
      </c>
      <c r="K412" s="44"/>
      <c r="L412" s="44"/>
      <c r="M412" s="44"/>
      <c r="N412" s="45" t="str">
        <f t="shared" si="60"/>
        <v/>
      </c>
      <c r="O412" s="51"/>
      <c r="P412" s="52" t="str">
        <f t="shared" si="61"/>
        <v/>
      </c>
      <c r="Q412" s="44" t="str">
        <f t="shared" ca="1" si="62"/>
        <v/>
      </c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</row>
    <row r="413" spans="1:28" ht="20.100000000000001" customHeight="1">
      <c r="A413" s="41" t="str">
        <f t="shared" ca="1" si="63"/>
        <v/>
      </c>
      <c r="B413" s="33" t="str">
        <f ca="1">IFERROR(IF(AND(N413-TODAY()&gt;0,N413-TODAY()&lt;5),"續簽"&amp;ROW(N413),""),"")</f>
        <v/>
      </c>
      <c r="C413" s="38" t="str">
        <f t="shared" si="56"/>
        <v/>
      </c>
      <c r="E413" s="38" t="str">
        <f t="shared" si="57"/>
        <v/>
      </c>
      <c r="I413" s="49" t="str">
        <f t="shared" ca="1" si="58"/>
        <v/>
      </c>
      <c r="J413" s="49" t="str">
        <f t="shared" ca="1" si="59"/>
        <v/>
      </c>
      <c r="K413" s="49"/>
      <c r="L413" s="49"/>
      <c r="M413" s="49"/>
      <c r="N413" s="43" t="str">
        <f t="shared" si="60"/>
        <v/>
      </c>
      <c r="P413" s="40" t="str">
        <f t="shared" si="61"/>
        <v/>
      </c>
      <c r="Q413" s="38" t="str">
        <f t="shared" ca="1" si="62"/>
        <v/>
      </c>
    </row>
    <row r="414" spans="1:28" ht="20.100000000000001" customHeight="1">
      <c r="A414" s="41" t="str">
        <f t="shared" ca="1" si="63"/>
        <v/>
      </c>
      <c r="B414" s="33" t="str">
        <f ca="1">IFERROR(IF(AND(N414-TODAY()&gt;0,N414-TODAY()&lt;5),"續簽"&amp;ROW(N414),""),"")</f>
        <v/>
      </c>
      <c r="C414" s="44" t="str">
        <f t="shared" si="56"/>
        <v/>
      </c>
      <c r="D414" s="44"/>
      <c r="E414" s="44" t="str">
        <f t="shared" si="57"/>
        <v/>
      </c>
      <c r="F414" s="44"/>
      <c r="G414" s="44"/>
      <c r="H414" s="44"/>
      <c r="I414" s="44" t="str">
        <f t="shared" ca="1" si="58"/>
        <v/>
      </c>
      <c r="J414" s="44" t="str">
        <f t="shared" ca="1" si="59"/>
        <v/>
      </c>
      <c r="K414" s="44"/>
      <c r="L414" s="44"/>
      <c r="M414" s="44"/>
      <c r="N414" s="45" t="str">
        <f t="shared" si="60"/>
        <v/>
      </c>
      <c r="O414" s="51"/>
      <c r="P414" s="52" t="str">
        <f t="shared" si="61"/>
        <v/>
      </c>
      <c r="Q414" s="44" t="str">
        <f t="shared" ca="1" si="62"/>
        <v/>
      </c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</row>
    <row r="415" spans="1:28" ht="20.100000000000001" customHeight="1">
      <c r="A415" s="41" t="str">
        <f t="shared" ca="1" si="63"/>
        <v/>
      </c>
      <c r="B415" s="33" t="str">
        <f ca="1">IFERROR(IF(AND(N415-TODAY()&gt;0,N415-TODAY()&lt;5),"續簽"&amp;ROW(N415),""),"")</f>
        <v/>
      </c>
      <c r="C415" s="38" t="str">
        <f t="shared" si="56"/>
        <v/>
      </c>
      <c r="E415" s="38" t="str">
        <f t="shared" si="57"/>
        <v/>
      </c>
      <c r="I415" s="49" t="str">
        <f t="shared" ca="1" si="58"/>
        <v/>
      </c>
      <c r="J415" s="49" t="str">
        <f t="shared" ca="1" si="59"/>
        <v/>
      </c>
      <c r="K415" s="49"/>
      <c r="L415" s="49"/>
      <c r="M415" s="49"/>
      <c r="N415" s="43" t="str">
        <f t="shared" si="60"/>
        <v/>
      </c>
      <c r="P415" s="40" t="str">
        <f t="shared" si="61"/>
        <v/>
      </c>
      <c r="Q415" s="38" t="str">
        <f t="shared" ca="1" si="62"/>
        <v/>
      </c>
    </row>
    <row r="416" spans="1:28" ht="20.100000000000001" customHeight="1">
      <c r="A416" s="41" t="str">
        <f t="shared" ca="1" si="63"/>
        <v/>
      </c>
      <c r="B416" s="33" t="str">
        <f ca="1">IFERROR(IF(AND(N416-TODAY()&gt;0,N416-TODAY()&lt;5),"續簽"&amp;ROW(N416),""),"")</f>
        <v/>
      </c>
      <c r="C416" s="44" t="str">
        <f t="shared" si="56"/>
        <v/>
      </c>
      <c r="D416" s="44"/>
      <c r="E416" s="44" t="str">
        <f t="shared" si="57"/>
        <v/>
      </c>
      <c r="F416" s="44"/>
      <c r="G416" s="44"/>
      <c r="H416" s="44"/>
      <c r="I416" s="44" t="str">
        <f t="shared" ca="1" si="58"/>
        <v/>
      </c>
      <c r="J416" s="44" t="str">
        <f t="shared" ca="1" si="59"/>
        <v/>
      </c>
      <c r="K416" s="44"/>
      <c r="L416" s="44"/>
      <c r="M416" s="44"/>
      <c r="N416" s="45" t="str">
        <f t="shared" si="60"/>
        <v/>
      </c>
      <c r="O416" s="51"/>
      <c r="P416" s="52" t="str">
        <f t="shared" si="61"/>
        <v/>
      </c>
      <c r="Q416" s="44" t="str">
        <f t="shared" ca="1" si="62"/>
        <v/>
      </c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</row>
    <row r="417" spans="1:28" ht="20.100000000000001" customHeight="1">
      <c r="A417" s="41" t="str">
        <f t="shared" ca="1" si="63"/>
        <v/>
      </c>
      <c r="B417" s="33" t="str">
        <f ca="1">IFERROR(IF(AND(N417-TODAY()&gt;0,N417-TODAY()&lt;5),"續簽"&amp;ROW(N417),""),"")</f>
        <v/>
      </c>
      <c r="C417" s="38" t="str">
        <f t="shared" si="56"/>
        <v/>
      </c>
      <c r="E417" s="38" t="str">
        <f t="shared" si="57"/>
        <v/>
      </c>
      <c r="I417" s="49" t="str">
        <f t="shared" ca="1" si="58"/>
        <v/>
      </c>
      <c r="J417" s="49" t="str">
        <f t="shared" ca="1" si="59"/>
        <v/>
      </c>
      <c r="K417" s="49"/>
      <c r="L417" s="49"/>
      <c r="M417" s="49"/>
      <c r="N417" s="43" t="str">
        <f t="shared" si="60"/>
        <v/>
      </c>
      <c r="P417" s="40" t="str">
        <f t="shared" si="61"/>
        <v/>
      </c>
      <c r="Q417" s="38" t="str">
        <f t="shared" ca="1" si="62"/>
        <v/>
      </c>
    </row>
    <row r="418" spans="1:28" ht="20.100000000000001" customHeight="1">
      <c r="A418" s="41" t="str">
        <f t="shared" ca="1" si="63"/>
        <v/>
      </c>
      <c r="B418" s="33" t="str">
        <f ca="1">IFERROR(IF(AND(N418-TODAY()&gt;0,N418-TODAY()&lt;5),"續簽"&amp;ROW(N418),""),"")</f>
        <v/>
      </c>
      <c r="C418" s="44" t="str">
        <f t="shared" si="56"/>
        <v/>
      </c>
      <c r="D418" s="44"/>
      <c r="E418" s="44" t="str">
        <f t="shared" si="57"/>
        <v/>
      </c>
      <c r="F418" s="44"/>
      <c r="G418" s="44"/>
      <c r="H418" s="44"/>
      <c r="I418" s="44" t="str">
        <f t="shared" ca="1" si="58"/>
        <v/>
      </c>
      <c r="J418" s="44" t="str">
        <f t="shared" ca="1" si="59"/>
        <v/>
      </c>
      <c r="K418" s="44"/>
      <c r="L418" s="44"/>
      <c r="M418" s="44"/>
      <c r="N418" s="45" t="str">
        <f t="shared" si="60"/>
        <v/>
      </c>
      <c r="O418" s="51"/>
      <c r="P418" s="52" t="str">
        <f t="shared" si="61"/>
        <v/>
      </c>
      <c r="Q418" s="44" t="str">
        <f t="shared" ca="1" si="62"/>
        <v/>
      </c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</row>
    <row r="419" spans="1:28" ht="20.100000000000001" customHeight="1">
      <c r="A419" s="41" t="str">
        <f t="shared" ca="1" si="63"/>
        <v/>
      </c>
      <c r="B419" s="33" t="str">
        <f ca="1">IFERROR(IF(AND(N419-TODAY()&gt;0,N419-TODAY()&lt;5),"續簽"&amp;ROW(N419),""),"")</f>
        <v/>
      </c>
      <c r="C419" s="38" t="str">
        <f t="shared" si="56"/>
        <v/>
      </c>
      <c r="E419" s="38" t="str">
        <f t="shared" si="57"/>
        <v/>
      </c>
      <c r="I419" s="49" t="str">
        <f t="shared" ca="1" si="58"/>
        <v/>
      </c>
      <c r="J419" s="49" t="str">
        <f t="shared" ca="1" si="59"/>
        <v/>
      </c>
      <c r="K419" s="49"/>
      <c r="L419" s="49"/>
      <c r="M419" s="49"/>
      <c r="N419" s="43" t="str">
        <f t="shared" si="60"/>
        <v/>
      </c>
      <c r="P419" s="40" t="str">
        <f t="shared" si="61"/>
        <v/>
      </c>
      <c r="Q419" s="38" t="str">
        <f t="shared" ca="1" si="62"/>
        <v/>
      </c>
    </row>
    <row r="420" spans="1:28" ht="20.100000000000001" customHeight="1">
      <c r="A420" s="41" t="str">
        <f t="shared" ca="1" si="63"/>
        <v/>
      </c>
      <c r="B420" s="33" t="str">
        <f ca="1">IFERROR(IF(AND(N420-TODAY()&gt;0,N420-TODAY()&lt;5),"續簽"&amp;ROW(N420),""),"")</f>
        <v/>
      </c>
      <c r="C420" s="44" t="str">
        <f t="shared" si="56"/>
        <v/>
      </c>
      <c r="D420" s="44"/>
      <c r="E420" s="44" t="str">
        <f t="shared" si="57"/>
        <v/>
      </c>
      <c r="F420" s="44"/>
      <c r="G420" s="44"/>
      <c r="H420" s="44"/>
      <c r="I420" s="44" t="str">
        <f t="shared" ca="1" si="58"/>
        <v/>
      </c>
      <c r="J420" s="44" t="str">
        <f t="shared" ca="1" si="59"/>
        <v/>
      </c>
      <c r="K420" s="44"/>
      <c r="L420" s="44"/>
      <c r="M420" s="44"/>
      <c r="N420" s="45" t="str">
        <f t="shared" si="60"/>
        <v/>
      </c>
      <c r="O420" s="51"/>
      <c r="P420" s="52" t="str">
        <f t="shared" si="61"/>
        <v/>
      </c>
      <c r="Q420" s="44" t="str">
        <f t="shared" ca="1" si="62"/>
        <v/>
      </c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</row>
    <row r="421" spans="1:28" ht="20.100000000000001" customHeight="1">
      <c r="A421" s="41" t="str">
        <f t="shared" ca="1" si="63"/>
        <v/>
      </c>
      <c r="B421" s="33" t="str">
        <f ca="1">IFERROR(IF(AND(N421-TODAY()&gt;0,N421-TODAY()&lt;5),"續簽"&amp;ROW(N421),""),"")</f>
        <v/>
      </c>
      <c r="C421" s="38" t="str">
        <f t="shared" si="56"/>
        <v/>
      </c>
      <c r="E421" s="38" t="str">
        <f t="shared" si="57"/>
        <v/>
      </c>
      <c r="I421" s="49" t="str">
        <f t="shared" ca="1" si="58"/>
        <v/>
      </c>
      <c r="J421" s="49" t="str">
        <f t="shared" ca="1" si="59"/>
        <v/>
      </c>
      <c r="K421" s="49"/>
      <c r="L421" s="49"/>
      <c r="M421" s="49"/>
      <c r="N421" s="43" t="str">
        <f t="shared" si="60"/>
        <v/>
      </c>
      <c r="P421" s="40" t="str">
        <f t="shared" si="61"/>
        <v/>
      </c>
      <c r="Q421" s="38" t="str">
        <f t="shared" ca="1" si="62"/>
        <v/>
      </c>
    </row>
    <row r="422" spans="1:28" ht="20.100000000000001" customHeight="1">
      <c r="A422" s="41" t="str">
        <f t="shared" ca="1" si="63"/>
        <v/>
      </c>
      <c r="B422" s="33" t="str">
        <f ca="1">IFERROR(IF(AND(N422-TODAY()&gt;0,N422-TODAY()&lt;5),"續簽"&amp;ROW(N422),""),"")</f>
        <v/>
      </c>
      <c r="C422" s="44" t="str">
        <f t="shared" si="56"/>
        <v/>
      </c>
      <c r="D422" s="44"/>
      <c r="E422" s="44" t="str">
        <f t="shared" si="57"/>
        <v/>
      </c>
      <c r="F422" s="44"/>
      <c r="G422" s="44"/>
      <c r="H422" s="44"/>
      <c r="I422" s="44" t="str">
        <f t="shared" ca="1" si="58"/>
        <v/>
      </c>
      <c r="J422" s="44" t="str">
        <f t="shared" ca="1" si="59"/>
        <v/>
      </c>
      <c r="K422" s="44"/>
      <c r="L422" s="44"/>
      <c r="M422" s="44"/>
      <c r="N422" s="45" t="str">
        <f t="shared" si="60"/>
        <v/>
      </c>
      <c r="O422" s="51"/>
      <c r="P422" s="52" t="str">
        <f t="shared" si="61"/>
        <v/>
      </c>
      <c r="Q422" s="44" t="str">
        <f t="shared" ca="1" si="62"/>
        <v/>
      </c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</row>
    <row r="423" spans="1:28" ht="20.100000000000001" customHeight="1">
      <c r="A423" s="41" t="str">
        <f t="shared" ca="1" si="63"/>
        <v/>
      </c>
      <c r="B423" s="33" t="str">
        <f ca="1">IFERROR(IF(AND(N423-TODAY()&gt;0,N423-TODAY()&lt;5),"續簽"&amp;ROW(N423),""),"")</f>
        <v/>
      </c>
      <c r="C423" s="38" t="str">
        <f t="shared" si="56"/>
        <v/>
      </c>
      <c r="E423" s="38" t="str">
        <f t="shared" si="57"/>
        <v/>
      </c>
      <c r="I423" s="49" t="str">
        <f t="shared" ca="1" si="58"/>
        <v/>
      </c>
      <c r="J423" s="49" t="str">
        <f t="shared" ca="1" si="59"/>
        <v/>
      </c>
      <c r="K423" s="49"/>
      <c r="L423" s="49"/>
      <c r="M423" s="49"/>
      <c r="N423" s="43" t="str">
        <f t="shared" si="60"/>
        <v/>
      </c>
      <c r="P423" s="40" t="str">
        <f t="shared" si="61"/>
        <v/>
      </c>
      <c r="Q423" s="38" t="str">
        <f t="shared" ca="1" si="62"/>
        <v/>
      </c>
    </row>
    <row r="424" spans="1:28" ht="20.100000000000001" customHeight="1">
      <c r="A424" s="41" t="str">
        <f t="shared" ca="1" si="63"/>
        <v/>
      </c>
      <c r="B424" s="33" t="str">
        <f ca="1">IFERROR(IF(AND(N424-TODAY()&gt;0,N424-TODAY()&lt;5),"續簽"&amp;ROW(N424),""),"")</f>
        <v/>
      </c>
      <c r="C424" s="44" t="str">
        <f t="shared" si="56"/>
        <v/>
      </c>
      <c r="D424" s="44"/>
      <c r="E424" s="44" t="str">
        <f t="shared" si="57"/>
        <v/>
      </c>
      <c r="F424" s="44"/>
      <c r="G424" s="44"/>
      <c r="H424" s="44"/>
      <c r="I424" s="44" t="str">
        <f t="shared" ca="1" si="58"/>
        <v/>
      </c>
      <c r="J424" s="44" t="str">
        <f t="shared" ca="1" si="59"/>
        <v/>
      </c>
      <c r="K424" s="44"/>
      <c r="L424" s="44"/>
      <c r="M424" s="44"/>
      <c r="N424" s="45" t="str">
        <f t="shared" si="60"/>
        <v/>
      </c>
      <c r="O424" s="51"/>
      <c r="P424" s="52" t="str">
        <f t="shared" si="61"/>
        <v/>
      </c>
      <c r="Q424" s="44" t="str">
        <f t="shared" ca="1" si="62"/>
        <v/>
      </c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</row>
    <row r="425" spans="1:28" ht="20.100000000000001" customHeight="1">
      <c r="A425" s="41" t="str">
        <f t="shared" ca="1" si="63"/>
        <v/>
      </c>
      <c r="B425" s="33" t="str">
        <f ca="1">IFERROR(IF(AND(N425-TODAY()&gt;0,N425-TODAY()&lt;5),"續簽"&amp;ROW(N425),""),"")</f>
        <v/>
      </c>
      <c r="C425" s="38" t="str">
        <f t="shared" si="56"/>
        <v/>
      </c>
      <c r="E425" s="38" t="str">
        <f t="shared" si="57"/>
        <v/>
      </c>
      <c r="I425" s="49" t="str">
        <f t="shared" ca="1" si="58"/>
        <v/>
      </c>
      <c r="J425" s="49" t="str">
        <f t="shared" ca="1" si="59"/>
        <v/>
      </c>
      <c r="K425" s="49"/>
      <c r="L425" s="49"/>
      <c r="M425" s="49"/>
      <c r="N425" s="43" t="str">
        <f t="shared" si="60"/>
        <v/>
      </c>
      <c r="P425" s="40" t="str">
        <f t="shared" si="61"/>
        <v/>
      </c>
      <c r="Q425" s="38" t="str">
        <f t="shared" ca="1" si="62"/>
        <v/>
      </c>
    </row>
    <row r="426" spans="1:28" ht="20.100000000000001" customHeight="1">
      <c r="A426" s="41" t="str">
        <f t="shared" ca="1" si="63"/>
        <v/>
      </c>
      <c r="B426" s="33" t="str">
        <f ca="1">IFERROR(IF(AND(N426-TODAY()&gt;0,N426-TODAY()&lt;5),"續簽"&amp;ROW(N426),""),"")</f>
        <v/>
      </c>
      <c r="C426" s="44" t="str">
        <f t="shared" si="56"/>
        <v/>
      </c>
      <c r="D426" s="44"/>
      <c r="E426" s="44" t="str">
        <f t="shared" si="57"/>
        <v/>
      </c>
      <c r="F426" s="44"/>
      <c r="G426" s="44"/>
      <c r="H426" s="44"/>
      <c r="I426" s="44" t="str">
        <f t="shared" ca="1" si="58"/>
        <v/>
      </c>
      <c r="J426" s="44" t="str">
        <f t="shared" ca="1" si="59"/>
        <v/>
      </c>
      <c r="K426" s="44"/>
      <c r="L426" s="44"/>
      <c r="M426" s="44"/>
      <c r="N426" s="45" t="str">
        <f t="shared" si="60"/>
        <v/>
      </c>
      <c r="O426" s="51"/>
      <c r="P426" s="52" t="str">
        <f t="shared" si="61"/>
        <v/>
      </c>
      <c r="Q426" s="44" t="str">
        <f t="shared" ca="1" si="62"/>
        <v/>
      </c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</row>
    <row r="427" spans="1:28" ht="20.100000000000001" customHeight="1">
      <c r="A427" s="41" t="str">
        <f t="shared" ca="1" si="63"/>
        <v/>
      </c>
      <c r="B427" s="33" t="str">
        <f ca="1">IFERROR(IF(AND(N427-TODAY()&gt;0,N427-TODAY()&lt;5),"續簽"&amp;ROW(N427),""),"")</f>
        <v/>
      </c>
      <c r="C427" s="38" t="str">
        <f t="shared" si="56"/>
        <v/>
      </c>
      <c r="E427" s="38" t="str">
        <f t="shared" si="57"/>
        <v/>
      </c>
      <c r="I427" s="49" t="str">
        <f t="shared" ca="1" si="58"/>
        <v/>
      </c>
      <c r="J427" s="49" t="str">
        <f t="shared" ca="1" si="59"/>
        <v/>
      </c>
      <c r="K427" s="49"/>
      <c r="L427" s="49"/>
      <c r="M427" s="49"/>
      <c r="N427" s="43" t="str">
        <f t="shared" si="60"/>
        <v/>
      </c>
      <c r="P427" s="40" t="str">
        <f t="shared" si="61"/>
        <v/>
      </c>
      <c r="Q427" s="38" t="str">
        <f t="shared" ca="1" si="62"/>
        <v/>
      </c>
    </row>
    <row r="428" spans="1:28" ht="20.100000000000001" customHeight="1">
      <c r="A428" s="41" t="str">
        <f t="shared" ca="1" si="63"/>
        <v/>
      </c>
      <c r="B428" s="33" t="str">
        <f ca="1">IFERROR(IF(AND(N428-TODAY()&gt;0,N428-TODAY()&lt;5),"續簽"&amp;ROW(N428),""),"")</f>
        <v/>
      </c>
      <c r="C428" s="44" t="str">
        <f t="shared" si="56"/>
        <v/>
      </c>
      <c r="D428" s="44"/>
      <c r="E428" s="44" t="str">
        <f t="shared" si="57"/>
        <v/>
      </c>
      <c r="F428" s="44"/>
      <c r="G428" s="44"/>
      <c r="H428" s="44"/>
      <c r="I428" s="44" t="str">
        <f t="shared" ca="1" si="58"/>
        <v/>
      </c>
      <c r="J428" s="44" t="str">
        <f t="shared" ca="1" si="59"/>
        <v/>
      </c>
      <c r="K428" s="44"/>
      <c r="L428" s="44"/>
      <c r="M428" s="44"/>
      <c r="N428" s="45" t="str">
        <f t="shared" si="60"/>
        <v/>
      </c>
      <c r="O428" s="51"/>
      <c r="P428" s="52" t="str">
        <f t="shared" si="61"/>
        <v/>
      </c>
      <c r="Q428" s="44" t="str">
        <f t="shared" ca="1" si="62"/>
        <v/>
      </c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</row>
    <row r="429" spans="1:28" ht="20.100000000000001" customHeight="1">
      <c r="A429" s="41" t="str">
        <f t="shared" ca="1" si="63"/>
        <v/>
      </c>
      <c r="B429" s="33" t="str">
        <f ca="1">IFERROR(IF(AND(N429-TODAY()&gt;0,N429-TODAY()&lt;5),"續簽"&amp;ROW(N429),""),"")</f>
        <v/>
      </c>
      <c r="C429" s="38" t="str">
        <f t="shared" si="56"/>
        <v/>
      </c>
      <c r="E429" s="38" t="str">
        <f t="shared" si="57"/>
        <v/>
      </c>
      <c r="I429" s="49" t="str">
        <f t="shared" ca="1" si="58"/>
        <v/>
      </c>
      <c r="J429" s="49" t="str">
        <f t="shared" ca="1" si="59"/>
        <v/>
      </c>
      <c r="K429" s="49"/>
      <c r="L429" s="49"/>
      <c r="M429" s="49"/>
      <c r="N429" s="43" t="str">
        <f t="shared" si="60"/>
        <v/>
      </c>
      <c r="P429" s="40" t="str">
        <f t="shared" si="61"/>
        <v/>
      </c>
      <c r="Q429" s="38" t="str">
        <f t="shared" ca="1" si="62"/>
        <v/>
      </c>
    </row>
    <row r="430" spans="1:28" ht="20.100000000000001" customHeight="1">
      <c r="A430" s="41" t="str">
        <f t="shared" ca="1" si="63"/>
        <v/>
      </c>
      <c r="B430" s="33" t="str">
        <f ca="1">IFERROR(IF(AND(N430-TODAY()&gt;0,N430-TODAY()&lt;5),"續簽"&amp;ROW(N430),""),"")</f>
        <v/>
      </c>
      <c r="C430" s="44" t="str">
        <f t="shared" si="56"/>
        <v/>
      </c>
      <c r="D430" s="44"/>
      <c r="E430" s="44" t="str">
        <f t="shared" si="57"/>
        <v/>
      </c>
      <c r="F430" s="44"/>
      <c r="G430" s="44"/>
      <c r="H430" s="44"/>
      <c r="I430" s="44" t="str">
        <f t="shared" ca="1" si="58"/>
        <v/>
      </c>
      <c r="J430" s="44" t="str">
        <f t="shared" ca="1" si="59"/>
        <v/>
      </c>
      <c r="K430" s="44"/>
      <c r="L430" s="44"/>
      <c r="M430" s="44"/>
      <c r="N430" s="45" t="str">
        <f t="shared" si="60"/>
        <v/>
      </c>
      <c r="O430" s="51"/>
      <c r="P430" s="52" t="str">
        <f t="shared" si="61"/>
        <v/>
      </c>
      <c r="Q430" s="44" t="str">
        <f t="shared" ca="1" si="62"/>
        <v/>
      </c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</row>
    <row r="431" spans="1:28" ht="20.100000000000001" customHeight="1">
      <c r="A431" s="41" t="str">
        <f t="shared" ca="1" si="63"/>
        <v/>
      </c>
      <c r="B431" s="33" t="str">
        <f ca="1">IFERROR(IF(AND(N431-TODAY()&gt;0,N431-TODAY()&lt;5),"續簽"&amp;ROW(N431),""),"")</f>
        <v/>
      </c>
      <c r="C431" s="38" t="str">
        <f t="shared" si="56"/>
        <v/>
      </c>
      <c r="E431" s="38" t="str">
        <f t="shared" si="57"/>
        <v/>
      </c>
      <c r="I431" s="49" t="str">
        <f t="shared" ca="1" si="58"/>
        <v/>
      </c>
      <c r="J431" s="49" t="str">
        <f t="shared" ca="1" si="59"/>
        <v/>
      </c>
      <c r="K431" s="49"/>
      <c r="L431" s="49"/>
      <c r="M431" s="49"/>
      <c r="N431" s="43" t="str">
        <f t="shared" si="60"/>
        <v/>
      </c>
      <c r="P431" s="40" t="str">
        <f t="shared" si="61"/>
        <v/>
      </c>
      <c r="Q431" s="38" t="str">
        <f t="shared" ca="1" si="62"/>
        <v/>
      </c>
    </row>
    <row r="432" spans="1:28" ht="20.100000000000001" customHeight="1">
      <c r="A432" s="41" t="str">
        <f t="shared" ca="1" si="63"/>
        <v/>
      </c>
      <c r="B432" s="33" t="str">
        <f ca="1">IFERROR(IF(AND(N432-TODAY()&gt;0,N432-TODAY()&lt;5),"續簽"&amp;ROW(N432),""),"")</f>
        <v/>
      </c>
      <c r="C432" s="44" t="str">
        <f t="shared" si="56"/>
        <v/>
      </c>
      <c r="D432" s="44"/>
      <c r="E432" s="44" t="str">
        <f t="shared" si="57"/>
        <v/>
      </c>
      <c r="F432" s="44"/>
      <c r="G432" s="44"/>
      <c r="H432" s="44"/>
      <c r="I432" s="44" t="str">
        <f t="shared" ca="1" si="58"/>
        <v/>
      </c>
      <c r="J432" s="44" t="str">
        <f t="shared" ca="1" si="59"/>
        <v/>
      </c>
      <c r="K432" s="44"/>
      <c r="L432" s="44"/>
      <c r="M432" s="44"/>
      <c r="N432" s="45" t="str">
        <f t="shared" si="60"/>
        <v/>
      </c>
      <c r="O432" s="51"/>
      <c r="P432" s="52" t="str">
        <f t="shared" si="61"/>
        <v/>
      </c>
      <c r="Q432" s="44" t="str">
        <f t="shared" ca="1" si="62"/>
        <v/>
      </c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</row>
    <row r="433" spans="1:28" ht="20.100000000000001" customHeight="1">
      <c r="A433" s="41" t="str">
        <f t="shared" ca="1" si="63"/>
        <v/>
      </c>
      <c r="B433" s="33" t="str">
        <f ca="1">IFERROR(IF(AND(N433-TODAY()&gt;0,N433-TODAY()&lt;5),"續簽"&amp;ROW(N433),""),"")</f>
        <v/>
      </c>
      <c r="C433" s="38" t="str">
        <f t="shared" si="56"/>
        <v/>
      </c>
      <c r="E433" s="38" t="str">
        <f t="shared" si="57"/>
        <v/>
      </c>
      <c r="I433" s="49" t="str">
        <f t="shared" ca="1" si="58"/>
        <v/>
      </c>
      <c r="J433" s="49" t="str">
        <f t="shared" ca="1" si="59"/>
        <v/>
      </c>
      <c r="K433" s="49"/>
      <c r="L433" s="49"/>
      <c r="M433" s="49"/>
      <c r="N433" s="43" t="str">
        <f t="shared" si="60"/>
        <v/>
      </c>
      <c r="P433" s="40" t="str">
        <f t="shared" si="61"/>
        <v/>
      </c>
      <c r="Q433" s="38" t="str">
        <f t="shared" ca="1" si="62"/>
        <v/>
      </c>
    </row>
    <row r="434" spans="1:28" ht="20.100000000000001" customHeight="1">
      <c r="A434" s="41" t="str">
        <f t="shared" ca="1" si="63"/>
        <v/>
      </c>
      <c r="B434" s="33" t="str">
        <f ca="1">IFERROR(IF(AND(N434-TODAY()&gt;0,N434-TODAY()&lt;5),"續簽"&amp;ROW(N434),""),"")</f>
        <v/>
      </c>
      <c r="C434" s="44" t="str">
        <f t="shared" si="56"/>
        <v/>
      </c>
      <c r="D434" s="44"/>
      <c r="E434" s="44" t="str">
        <f t="shared" si="57"/>
        <v/>
      </c>
      <c r="F434" s="44"/>
      <c r="G434" s="44"/>
      <c r="H434" s="44"/>
      <c r="I434" s="44" t="str">
        <f t="shared" ca="1" si="58"/>
        <v/>
      </c>
      <c r="J434" s="44" t="str">
        <f t="shared" ca="1" si="59"/>
        <v/>
      </c>
      <c r="K434" s="44"/>
      <c r="L434" s="44"/>
      <c r="M434" s="44"/>
      <c r="N434" s="45" t="str">
        <f t="shared" si="60"/>
        <v/>
      </c>
      <c r="O434" s="51"/>
      <c r="P434" s="52" t="str">
        <f t="shared" si="61"/>
        <v/>
      </c>
      <c r="Q434" s="44" t="str">
        <f t="shared" ca="1" si="62"/>
        <v/>
      </c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</row>
    <row r="435" spans="1:28" ht="20.100000000000001" customHeight="1">
      <c r="A435" s="41" t="str">
        <f t="shared" ca="1" si="63"/>
        <v/>
      </c>
      <c r="B435" s="33" t="str">
        <f ca="1">IFERROR(IF(AND(N435-TODAY()&gt;0,N435-TODAY()&lt;5),"續簽"&amp;ROW(N435),""),"")</f>
        <v/>
      </c>
      <c r="C435" s="38" t="str">
        <f t="shared" si="56"/>
        <v/>
      </c>
      <c r="E435" s="38" t="str">
        <f t="shared" si="57"/>
        <v/>
      </c>
      <c r="I435" s="49" t="str">
        <f t="shared" ca="1" si="58"/>
        <v/>
      </c>
      <c r="J435" s="49" t="str">
        <f t="shared" ca="1" si="59"/>
        <v/>
      </c>
      <c r="K435" s="49"/>
      <c r="L435" s="49"/>
      <c r="M435" s="49"/>
      <c r="N435" s="43" t="str">
        <f t="shared" si="60"/>
        <v/>
      </c>
      <c r="P435" s="40" t="str">
        <f t="shared" si="61"/>
        <v/>
      </c>
      <c r="Q435" s="38" t="str">
        <f t="shared" ca="1" si="62"/>
        <v/>
      </c>
    </row>
    <row r="436" spans="1:28" ht="20.100000000000001" customHeight="1">
      <c r="A436" s="41" t="str">
        <f t="shared" ca="1" si="63"/>
        <v/>
      </c>
      <c r="B436" s="33" t="str">
        <f ca="1">IFERROR(IF(AND(N436-TODAY()&gt;0,N436-TODAY()&lt;5),"續簽"&amp;ROW(N436),""),"")</f>
        <v/>
      </c>
      <c r="C436" s="44" t="str">
        <f t="shared" si="56"/>
        <v/>
      </c>
      <c r="D436" s="44"/>
      <c r="E436" s="44" t="str">
        <f t="shared" si="57"/>
        <v/>
      </c>
      <c r="F436" s="44"/>
      <c r="G436" s="44"/>
      <c r="H436" s="44"/>
      <c r="I436" s="44" t="str">
        <f t="shared" ca="1" si="58"/>
        <v/>
      </c>
      <c r="J436" s="44" t="str">
        <f t="shared" ca="1" si="59"/>
        <v/>
      </c>
      <c r="K436" s="44"/>
      <c r="L436" s="44"/>
      <c r="M436" s="44"/>
      <c r="N436" s="45" t="str">
        <f t="shared" si="60"/>
        <v/>
      </c>
      <c r="O436" s="51"/>
      <c r="P436" s="52" t="str">
        <f t="shared" si="61"/>
        <v/>
      </c>
      <c r="Q436" s="44" t="str">
        <f t="shared" ca="1" si="62"/>
        <v/>
      </c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</row>
    <row r="437" spans="1:28" ht="20.100000000000001" customHeight="1">
      <c r="A437" s="41" t="str">
        <f t="shared" ca="1" si="63"/>
        <v/>
      </c>
      <c r="B437" s="33" t="str">
        <f ca="1">IFERROR(IF(AND(N437-TODAY()&gt;0,N437-TODAY()&lt;5),"續簽"&amp;ROW(N437),""),"")</f>
        <v/>
      </c>
      <c r="C437" s="38" t="str">
        <f t="shared" si="56"/>
        <v/>
      </c>
      <c r="E437" s="38" t="str">
        <f t="shared" si="57"/>
        <v/>
      </c>
      <c r="I437" s="49" t="str">
        <f t="shared" ca="1" si="58"/>
        <v/>
      </c>
      <c r="J437" s="49" t="str">
        <f t="shared" ca="1" si="59"/>
        <v/>
      </c>
      <c r="K437" s="49"/>
      <c r="L437" s="49"/>
      <c r="M437" s="49"/>
      <c r="N437" s="43" t="str">
        <f t="shared" si="60"/>
        <v/>
      </c>
      <c r="P437" s="40" t="str">
        <f t="shared" si="61"/>
        <v/>
      </c>
      <c r="Q437" s="38" t="str">
        <f t="shared" ca="1" si="62"/>
        <v/>
      </c>
    </row>
    <row r="438" spans="1:28" ht="20.100000000000001" customHeight="1">
      <c r="A438" s="41" t="str">
        <f t="shared" ca="1" si="63"/>
        <v/>
      </c>
      <c r="B438" s="33" t="str">
        <f ca="1">IFERROR(IF(AND(N438-TODAY()&gt;0,N438-TODAY()&lt;5),"續簽"&amp;ROW(N438),""),"")</f>
        <v/>
      </c>
      <c r="C438" s="44" t="str">
        <f t="shared" si="56"/>
        <v/>
      </c>
      <c r="D438" s="44"/>
      <c r="E438" s="44" t="str">
        <f t="shared" si="57"/>
        <v/>
      </c>
      <c r="F438" s="44"/>
      <c r="G438" s="44"/>
      <c r="H438" s="44"/>
      <c r="I438" s="44" t="str">
        <f t="shared" ca="1" si="58"/>
        <v/>
      </c>
      <c r="J438" s="44" t="str">
        <f t="shared" ca="1" si="59"/>
        <v/>
      </c>
      <c r="K438" s="44"/>
      <c r="L438" s="44"/>
      <c r="M438" s="44"/>
      <c r="N438" s="45" t="str">
        <f t="shared" si="60"/>
        <v/>
      </c>
      <c r="O438" s="51"/>
      <c r="P438" s="52" t="str">
        <f t="shared" si="61"/>
        <v/>
      </c>
      <c r="Q438" s="44" t="str">
        <f t="shared" ca="1" si="62"/>
        <v/>
      </c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</row>
    <row r="439" spans="1:28" ht="20.100000000000001" customHeight="1">
      <c r="A439" s="41" t="str">
        <f t="shared" ca="1" si="63"/>
        <v/>
      </c>
      <c r="B439" s="33" t="str">
        <f ca="1">IFERROR(IF(AND(N439-TODAY()&gt;0,N439-TODAY()&lt;5),"續簽"&amp;ROW(N439),""),"")</f>
        <v/>
      </c>
      <c r="C439" s="38" t="str">
        <f t="shared" si="56"/>
        <v/>
      </c>
      <c r="E439" s="38" t="str">
        <f t="shared" si="57"/>
        <v/>
      </c>
      <c r="I439" s="49" t="str">
        <f t="shared" ca="1" si="58"/>
        <v/>
      </c>
      <c r="J439" s="49" t="str">
        <f t="shared" ca="1" si="59"/>
        <v/>
      </c>
      <c r="K439" s="49"/>
      <c r="L439" s="49"/>
      <c r="M439" s="49"/>
      <c r="N439" s="43" t="str">
        <f t="shared" si="60"/>
        <v/>
      </c>
      <c r="P439" s="40" t="str">
        <f t="shared" si="61"/>
        <v/>
      </c>
      <c r="Q439" s="38" t="str">
        <f t="shared" ca="1" si="62"/>
        <v/>
      </c>
    </row>
    <row r="440" spans="1:28" ht="20.100000000000001" customHeight="1">
      <c r="A440" s="41" t="str">
        <f t="shared" ca="1" si="63"/>
        <v/>
      </c>
      <c r="B440" s="33" t="str">
        <f ca="1">IFERROR(IF(AND(N440-TODAY()&gt;0,N440-TODAY()&lt;5),"續簽"&amp;ROW(N440),""),"")</f>
        <v/>
      </c>
      <c r="C440" s="44" t="str">
        <f t="shared" si="56"/>
        <v/>
      </c>
      <c r="D440" s="44"/>
      <c r="E440" s="44" t="str">
        <f t="shared" si="57"/>
        <v/>
      </c>
      <c r="F440" s="44"/>
      <c r="G440" s="44"/>
      <c r="H440" s="44"/>
      <c r="I440" s="44" t="str">
        <f t="shared" ca="1" si="58"/>
        <v/>
      </c>
      <c r="J440" s="44" t="str">
        <f t="shared" ca="1" si="59"/>
        <v/>
      </c>
      <c r="K440" s="44"/>
      <c r="L440" s="44"/>
      <c r="M440" s="44"/>
      <c r="N440" s="45" t="str">
        <f t="shared" si="60"/>
        <v/>
      </c>
      <c r="O440" s="51"/>
      <c r="P440" s="52" t="str">
        <f t="shared" si="61"/>
        <v/>
      </c>
      <c r="Q440" s="44" t="str">
        <f t="shared" ca="1" si="62"/>
        <v/>
      </c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</row>
    <row r="441" spans="1:28" ht="20.100000000000001" customHeight="1">
      <c r="A441" s="41" t="str">
        <f t="shared" ca="1" si="63"/>
        <v/>
      </c>
      <c r="B441" s="33" t="str">
        <f ca="1">IFERROR(IF(AND(N441-TODAY()&gt;0,N441-TODAY()&lt;5),"續簽"&amp;ROW(N441),""),"")</f>
        <v/>
      </c>
      <c r="C441" s="38" t="str">
        <f t="shared" si="56"/>
        <v/>
      </c>
      <c r="E441" s="38" t="str">
        <f t="shared" si="57"/>
        <v/>
      </c>
      <c r="I441" s="49" t="str">
        <f t="shared" ca="1" si="58"/>
        <v/>
      </c>
      <c r="J441" s="49" t="str">
        <f t="shared" ca="1" si="59"/>
        <v/>
      </c>
      <c r="K441" s="49"/>
      <c r="L441" s="49"/>
      <c r="M441" s="49"/>
      <c r="N441" s="43" t="str">
        <f t="shared" si="60"/>
        <v/>
      </c>
      <c r="P441" s="40" t="str">
        <f t="shared" si="61"/>
        <v/>
      </c>
      <c r="Q441" s="38" t="str">
        <f t="shared" ca="1" si="62"/>
        <v/>
      </c>
    </row>
    <row r="442" spans="1:28" ht="20.100000000000001" customHeight="1">
      <c r="A442" s="41" t="str">
        <f t="shared" ca="1" si="63"/>
        <v/>
      </c>
      <c r="B442" s="33" t="str">
        <f ca="1">IFERROR(IF(AND(N442-TODAY()&gt;0,N442-TODAY()&lt;5),"續簽"&amp;ROW(N442),""),"")</f>
        <v/>
      </c>
      <c r="C442" s="44" t="str">
        <f t="shared" si="56"/>
        <v/>
      </c>
      <c r="D442" s="44"/>
      <c r="E442" s="44" t="str">
        <f t="shared" si="57"/>
        <v/>
      </c>
      <c r="F442" s="44"/>
      <c r="G442" s="44"/>
      <c r="H442" s="44"/>
      <c r="I442" s="44" t="str">
        <f t="shared" ca="1" si="58"/>
        <v/>
      </c>
      <c r="J442" s="44" t="str">
        <f t="shared" ca="1" si="59"/>
        <v/>
      </c>
      <c r="K442" s="44"/>
      <c r="L442" s="44"/>
      <c r="M442" s="44"/>
      <c r="N442" s="45" t="str">
        <f t="shared" si="60"/>
        <v/>
      </c>
      <c r="O442" s="51"/>
      <c r="P442" s="52" t="str">
        <f t="shared" si="61"/>
        <v/>
      </c>
      <c r="Q442" s="44" t="str">
        <f t="shared" ca="1" si="62"/>
        <v/>
      </c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</row>
    <row r="443" spans="1:28" ht="20.100000000000001" customHeight="1">
      <c r="A443" s="41" t="str">
        <f t="shared" ca="1" si="63"/>
        <v/>
      </c>
      <c r="B443" s="33" t="str">
        <f ca="1">IFERROR(IF(AND(N443-TODAY()&gt;0,N443-TODAY()&lt;5),"續簽"&amp;ROW(N443),""),"")</f>
        <v/>
      </c>
      <c r="C443" s="38" t="str">
        <f t="shared" si="56"/>
        <v/>
      </c>
      <c r="E443" s="38" t="str">
        <f t="shared" si="57"/>
        <v/>
      </c>
      <c r="I443" s="49" t="str">
        <f t="shared" ca="1" si="58"/>
        <v/>
      </c>
      <c r="J443" s="49" t="str">
        <f t="shared" ca="1" si="59"/>
        <v/>
      </c>
      <c r="K443" s="49"/>
      <c r="L443" s="49"/>
      <c r="M443" s="49"/>
      <c r="N443" s="43" t="str">
        <f t="shared" si="60"/>
        <v/>
      </c>
      <c r="P443" s="40" t="str">
        <f t="shared" si="61"/>
        <v/>
      </c>
      <c r="Q443" s="38" t="str">
        <f t="shared" ca="1" si="62"/>
        <v/>
      </c>
    </row>
    <row r="444" spans="1:28" ht="20.100000000000001" customHeight="1">
      <c r="A444" s="41" t="str">
        <f t="shared" ca="1" si="63"/>
        <v/>
      </c>
      <c r="B444" s="33" t="str">
        <f ca="1">IFERROR(IF(AND(N444-TODAY()&gt;0,N444-TODAY()&lt;5),"續簽"&amp;ROW(N444),""),"")</f>
        <v/>
      </c>
      <c r="C444" s="44" t="str">
        <f t="shared" si="56"/>
        <v/>
      </c>
      <c r="D444" s="44"/>
      <c r="E444" s="44" t="str">
        <f t="shared" si="57"/>
        <v/>
      </c>
      <c r="F444" s="44"/>
      <c r="G444" s="44"/>
      <c r="H444" s="44"/>
      <c r="I444" s="44" t="str">
        <f t="shared" ca="1" si="58"/>
        <v/>
      </c>
      <c r="J444" s="44" t="str">
        <f t="shared" ca="1" si="59"/>
        <v/>
      </c>
      <c r="K444" s="44"/>
      <c r="L444" s="44"/>
      <c r="M444" s="44"/>
      <c r="N444" s="45" t="str">
        <f t="shared" si="60"/>
        <v/>
      </c>
      <c r="O444" s="51"/>
      <c r="P444" s="52" t="str">
        <f t="shared" si="61"/>
        <v/>
      </c>
      <c r="Q444" s="44" t="str">
        <f t="shared" ca="1" si="62"/>
        <v/>
      </c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</row>
    <row r="445" spans="1:28" ht="20.100000000000001" customHeight="1">
      <c r="A445" s="41" t="str">
        <f t="shared" ca="1" si="63"/>
        <v/>
      </c>
      <c r="B445" s="33" t="str">
        <f ca="1">IFERROR(IF(AND(N445-TODAY()&gt;0,N445-TODAY()&lt;5),"續簽"&amp;ROW(N445),""),"")</f>
        <v/>
      </c>
      <c r="C445" s="38" t="str">
        <f t="shared" si="56"/>
        <v/>
      </c>
      <c r="E445" s="38" t="str">
        <f t="shared" si="57"/>
        <v/>
      </c>
      <c r="I445" s="49" t="str">
        <f t="shared" ca="1" si="58"/>
        <v/>
      </c>
      <c r="J445" s="49" t="str">
        <f t="shared" ca="1" si="59"/>
        <v/>
      </c>
      <c r="K445" s="49"/>
      <c r="L445" s="49"/>
      <c r="M445" s="49"/>
      <c r="N445" s="43" t="str">
        <f t="shared" si="60"/>
        <v/>
      </c>
      <c r="P445" s="40" t="str">
        <f t="shared" si="61"/>
        <v/>
      </c>
      <c r="Q445" s="38" t="str">
        <f t="shared" ca="1" si="62"/>
        <v/>
      </c>
    </row>
    <row r="446" spans="1:28" ht="20.100000000000001" customHeight="1">
      <c r="A446" s="41" t="str">
        <f t="shared" ca="1" si="63"/>
        <v/>
      </c>
      <c r="B446" s="33" t="str">
        <f ca="1">IFERROR(IF(AND(N446-TODAY()&gt;0,N446-TODAY()&lt;5),"續簽"&amp;ROW(N446),""),"")</f>
        <v/>
      </c>
      <c r="C446" s="44" t="str">
        <f t="shared" si="56"/>
        <v/>
      </c>
      <c r="D446" s="44"/>
      <c r="E446" s="44" t="str">
        <f t="shared" si="57"/>
        <v/>
      </c>
      <c r="F446" s="44"/>
      <c r="G446" s="44"/>
      <c r="H446" s="44"/>
      <c r="I446" s="44" t="str">
        <f t="shared" ca="1" si="58"/>
        <v/>
      </c>
      <c r="J446" s="44" t="str">
        <f t="shared" ca="1" si="59"/>
        <v/>
      </c>
      <c r="K446" s="44"/>
      <c r="L446" s="44"/>
      <c r="M446" s="44"/>
      <c r="N446" s="45" t="str">
        <f t="shared" si="60"/>
        <v/>
      </c>
      <c r="O446" s="51"/>
      <c r="P446" s="52" t="str">
        <f t="shared" si="61"/>
        <v/>
      </c>
      <c r="Q446" s="44" t="str">
        <f t="shared" ca="1" si="62"/>
        <v/>
      </c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</row>
    <row r="447" spans="1:28" ht="20.100000000000001" customHeight="1">
      <c r="A447" s="41" t="str">
        <f t="shared" ca="1" si="63"/>
        <v/>
      </c>
      <c r="B447" s="33" t="str">
        <f ca="1">IFERROR(IF(AND(N447-TODAY()&gt;0,N447-TODAY()&lt;5),"續簽"&amp;ROW(N447),""),"")</f>
        <v/>
      </c>
      <c r="C447" s="38" t="str">
        <f t="shared" si="56"/>
        <v/>
      </c>
      <c r="E447" s="38" t="str">
        <f t="shared" si="57"/>
        <v/>
      </c>
      <c r="I447" s="49" t="str">
        <f t="shared" ca="1" si="58"/>
        <v/>
      </c>
      <c r="J447" s="49" t="str">
        <f t="shared" ca="1" si="59"/>
        <v/>
      </c>
      <c r="K447" s="49"/>
      <c r="L447" s="49"/>
      <c r="M447" s="49"/>
      <c r="N447" s="43" t="str">
        <f t="shared" si="60"/>
        <v/>
      </c>
      <c r="P447" s="40" t="str">
        <f t="shared" si="61"/>
        <v/>
      </c>
      <c r="Q447" s="38" t="str">
        <f t="shared" ca="1" si="62"/>
        <v/>
      </c>
    </row>
    <row r="448" spans="1:28" ht="20.100000000000001" customHeight="1">
      <c r="A448" s="41" t="str">
        <f t="shared" ca="1" si="63"/>
        <v/>
      </c>
      <c r="B448" s="33" t="str">
        <f ca="1">IFERROR(IF(AND(N448-TODAY()&gt;0,N448-TODAY()&lt;5),"續簽"&amp;ROW(N448),""),"")</f>
        <v/>
      </c>
      <c r="C448" s="44" t="str">
        <f t="shared" si="56"/>
        <v/>
      </c>
      <c r="D448" s="44"/>
      <c r="E448" s="44" t="str">
        <f t="shared" si="57"/>
        <v/>
      </c>
      <c r="F448" s="44"/>
      <c r="G448" s="44"/>
      <c r="H448" s="44"/>
      <c r="I448" s="44" t="str">
        <f t="shared" ca="1" si="58"/>
        <v/>
      </c>
      <c r="J448" s="44" t="str">
        <f t="shared" ca="1" si="59"/>
        <v/>
      </c>
      <c r="K448" s="44"/>
      <c r="L448" s="44"/>
      <c r="M448" s="44"/>
      <c r="N448" s="45" t="str">
        <f t="shared" si="60"/>
        <v/>
      </c>
      <c r="O448" s="51"/>
      <c r="P448" s="52" t="str">
        <f t="shared" si="61"/>
        <v/>
      </c>
      <c r="Q448" s="44" t="str">
        <f t="shared" ca="1" si="62"/>
        <v/>
      </c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</row>
    <row r="449" spans="1:28" ht="20.100000000000001" customHeight="1">
      <c r="A449" s="41" t="str">
        <f t="shared" ca="1" si="63"/>
        <v/>
      </c>
      <c r="B449" s="33" t="str">
        <f ca="1">IFERROR(IF(AND(N449-TODAY()&gt;0,N449-TODAY()&lt;5),"續簽"&amp;ROW(N449),""),"")</f>
        <v/>
      </c>
      <c r="C449" s="38" t="str">
        <f t="shared" si="56"/>
        <v/>
      </c>
      <c r="E449" s="38" t="str">
        <f t="shared" si="57"/>
        <v/>
      </c>
      <c r="I449" s="49" t="str">
        <f t="shared" ca="1" si="58"/>
        <v/>
      </c>
      <c r="J449" s="49" t="str">
        <f t="shared" ca="1" si="59"/>
        <v/>
      </c>
      <c r="K449" s="49"/>
      <c r="L449" s="49"/>
      <c r="M449" s="49"/>
      <c r="N449" s="43" t="str">
        <f t="shared" si="60"/>
        <v/>
      </c>
      <c r="P449" s="40" t="str">
        <f t="shared" si="61"/>
        <v/>
      </c>
      <c r="Q449" s="38" t="str">
        <f t="shared" ca="1" si="62"/>
        <v/>
      </c>
    </row>
    <row r="450" spans="1:28" ht="20.100000000000001" customHeight="1">
      <c r="A450" s="41" t="str">
        <f t="shared" ca="1" si="63"/>
        <v/>
      </c>
      <c r="B450" s="33" t="str">
        <f ca="1">IFERROR(IF(AND(N450-TODAY()&gt;0,N450-TODAY()&lt;5),"續簽"&amp;ROW(N450),""),"")</f>
        <v/>
      </c>
      <c r="C450" s="44" t="str">
        <f t="shared" si="56"/>
        <v/>
      </c>
      <c r="D450" s="44"/>
      <c r="E450" s="44" t="str">
        <f t="shared" si="57"/>
        <v/>
      </c>
      <c r="F450" s="44"/>
      <c r="G450" s="44"/>
      <c r="H450" s="44"/>
      <c r="I450" s="44" t="str">
        <f t="shared" ca="1" si="58"/>
        <v/>
      </c>
      <c r="J450" s="44" t="str">
        <f t="shared" ca="1" si="59"/>
        <v/>
      </c>
      <c r="K450" s="44"/>
      <c r="L450" s="44"/>
      <c r="M450" s="44"/>
      <c r="N450" s="45" t="str">
        <f t="shared" si="60"/>
        <v/>
      </c>
      <c r="O450" s="51"/>
      <c r="P450" s="52" t="str">
        <f t="shared" si="61"/>
        <v/>
      </c>
      <c r="Q450" s="44" t="str">
        <f t="shared" ca="1" si="62"/>
        <v/>
      </c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</row>
    <row r="451" spans="1:28" ht="20.100000000000001" customHeight="1">
      <c r="A451" s="41" t="str">
        <f t="shared" ca="1" si="63"/>
        <v/>
      </c>
      <c r="B451" s="33" t="str">
        <f ca="1">IFERROR(IF(AND(N451-TODAY()&gt;0,N451-TODAY()&lt;5),"續簽"&amp;ROW(N451),""),"")</f>
        <v/>
      </c>
      <c r="C451" s="38" t="str">
        <f t="shared" si="56"/>
        <v/>
      </c>
      <c r="E451" s="38" t="str">
        <f t="shared" si="57"/>
        <v/>
      </c>
      <c r="I451" s="49" t="str">
        <f t="shared" ca="1" si="58"/>
        <v/>
      </c>
      <c r="J451" s="49" t="str">
        <f t="shared" ca="1" si="59"/>
        <v/>
      </c>
      <c r="K451" s="49"/>
      <c r="L451" s="49"/>
      <c r="M451" s="49"/>
      <c r="N451" s="43" t="str">
        <f t="shared" si="60"/>
        <v/>
      </c>
      <c r="P451" s="40" t="str">
        <f t="shared" si="61"/>
        <v/>
      </c>
      <c r="Q451" s="38" t="str">
        <f t="shared" ca="1" si="62"/>
        <v/>
      </c>
    </row>
    <row r="452" spans="1:28" ht="20.100000000000001" customHeight="1">
      <c r="A452" s="41" t="str">
        <f t="shared" ca="1" si="63"/>
        <v/>
      </c>
      <c r="B452" s="33" t="str">
        <f ca="1">IFERROR(IF(AND(N452-TODAY()&gt;0,N452-TODAY()&lt;5),"續簽"&amp;ROW(N452),""),"")</f>
        <v/>
      </c>
      <c r="C452" s="44" t="str">
        <f t="shared" si="56"/>
        <v/>
      </c>
      <c r="D452" s="44"/>
      <c r="E452" s="44" t="str">
        <f t="shared" si="57"/>
        <v/>
      </c>
      <c r="F452" s="44"/>
      <c r="G452" s="44"/>
      <c r="H452" s="44"/>
      <c r="I452" s="44" t="str">
        <f t="shared" ca="1" si="58"/>
        <v/>
      </c>
      <c r="J452" s="44" t="str">
        <f t="shared" ca="1" si="59"/>
        <v/>
      </c>
      <c r="K452" s="44"/>
      <c r="L452" s="44"/>
      <c r="M452" s="44"/>
      <c r="N452" s="45" t="str">
        <f t="shared" si="60"/>
        <v/>
      </c>
      <c r="O452" s="51"/>
      <c r="P452" s="52" t="str">
        <f t="shared" si="61"/>
        <v/>
      </c>
      <c r="Q452" s="44" t="str">
        <f t="shared" ca="1" si="62"/>
        <v/>
      </c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</row>
    <row r="453" spans="1:28" ht="20.100000000000001" customHeight="1">
      <c r="A453" s="41" t="str">
        <f t="shared" ca="1" si="63"/>
        <v/>
      </c>
      <c r="B453" s="33" t="str">
        <f ca="1">IFERROR(IF(AND(N453-TODAY()&gt;0,N453-TODAY()&lt;5),"續簽"&amp;ROW(N453),""),"")</f>
        <v/>
      </c>
      <c r="C453" s="38" t="str">
        <f t="shared" si="56"/>
        <v/>
      </c>
      <c r="E453" s="38" t="str">
        <f t="shared" si="57"/>
        <v/>
      </c>
      <c r="I453" s="49" t="str">
        <f t="shared" ca="1" si="58"/>
        <v/>
      </c>
      <c r="J453" s="49" t="str">
        <f t="shared" ca="1" si="59"/>
        <v/>
      </c>
      <c r="K453" s="49"/>
      <c r="L453" s="49"/>
      <c r="M453" s="49"/>
      <c r="N453" s="43" t="str">
        <f t="shared" si="60"/>
        <v/>
      </c>
      <c r="P453" s="40" t="str">
        <f t="shared" si="61"/>
        <v/>
      </c>
      <c r="Q453" s="38" t="str">
        <f t="shared" ca="1" si="62"/>
        <v/>
      </c>
    </row>
    <row r="454" spans="1:28" ht="20.100000000000001" customHeight="1">
      <c r="A454" s="41" t="str">
        <f t="shared" ca="1" si="63"/>
        <v/>
      </c>
      <c r="B454" s="33" t="str">
        <f ca="1">IFERROR(IF(AND(N454-TODAY()&gt;0,N454-TODAY()&lt;5),"續簽"&amp;ROW(N454),""),"")</f>
        <v/>
      </c>
      <c r="C454" s="44" t="str">
        <f t="shared" si="56"/>
        <v/>
      </c>
      <c r="D454" s="44"/>
      <c r="E454" s="44" t="str">
        <f t="shared" si="57"/>
        <v/>
      </c>
      <c r="F454" s="44"/>
      <c r="G454" s="44"/>
      <c r="H454" s="44"/>
      <c r="I454" s="44" t="str">
        <f t="shared" ca="1" si="58"/>
        <v/>
      </c>
      <c r="J454" s="44" t="str">
        <f t="shared" ca="1" si="59"/>
        <v/>
      </c>
      <c r="K454" s="44"/>
      <c r="L454" s="44"/>
      <c r="M454" s="44"/>
      <c r="N454" s="45" t="str">
        <f t="shared" si="60"/>
        <v/>
      </c>
      <c r="O454" s="51"/>
      <c r="P454" s="52" t="str">
        <f t="shared" si="61"/>
        <v/>
      </c>
      <c r="Q454" s="44" t="str">
        <f t="shared" ca="1" si="62"/>
        <v/>
      </c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</row>
    <row r="455" spans="1:28" ht="20.100000000000001" customHeight="1">
      <c r="A455" s="41" t="str">
        <f t="shared" ca="1" si="63"/>
        <v/>
      </c>
      <c r="B455" s="33" t="str">
        <f ca="1">IFERROR(IF(AND(N455-TODAY()&gt;0,N455-TODAY()&lt;5),"續簽"&amp;ROW(N455),""),"")</f>
        <v/>
      </c>
      <c r="C455" s="38" t="str">
        <f t="shared" si="56"/>
        <v/>
      </c>
      <c r="E455" s="38" t="str">
        <f t="shared" si="57"/>
        <v/>
      </c>
      <c r="I455" s="49" t="str">
        <f t="shared" ca="1" si="58"/>
        <v/>
      </c>
      <c r="J455" s="49" t="str">
        <f t="shared" ca="1" si="59"/>
        <v/>
      </c>
      <c r="K455" s="49"/>
      <c r="L455" s="49"/>
      <c r="M455" s="49"/>
      <c r="N455" s="43" t="str">
        <f t="shared" si="60"/>
        <v/>
      </c>
      <c r="P455" s="40" t="str">
        <f t="shared" si="61"/>
        <v/>
      </c>
      <c r="Q455" s="38" t="str">
        <f t="shared" ca="1" si="62"/>
        <v/>
      </c>
    </row>
    <row r="456" spans="1:28" ht="20.100000000000001" customHeight="1">
      <c r="A456" s="41" t="str">
        <f t="shared" ca="1" si="63"/>
        <v/>
      </c>
      <c r="B456" s="33" t="str">
        <f ca="1">IFERROR(IF(AND(N456-TODAY()&gt;0,N456-TODAY()&lt;5),"續簽"&amp;ROW(N456),""),"")</f>
        <v/>
      </c>
      <c r="C456" s="44" t="str">
        <f t="shared" ref="C456:C519" si="64">IF(D456="","",ROW(D456)-2)</f>
        <v/>
      </c>
      <c r="D456" s="44"/>
      <c r="E456" s="44" t="str">
        <f t="shared" ref="E456:E519" si="65">IF(O456="","",IF(MOD(RIGHT(LEFT(O456,17)),2),"男","女"))</f>
        <v/>
      </c>
      <c r="F456" s="44"/>
      <c r="G456" s="44"/>
      <c r="H456" s="44"/>
      <c r="I456" s="44" t="str">
        <f t="shared" ref="I456:I519" ca="1" si="66">IF(H456="","",DATEDIF(H456,TODAY(),"Y"))</f>
        <v/>
      </c>
      <c r="J456" s="44" t="str">
        <f t="shared" ref="J456:J519" ca="1" si="67">IF(H456="","",DATEDIF(H456,TODAY(),"m"))</f>
        <v/>
      </c>
      <c r="K456" s="44"/>
      <c r="L456" s="44"/>
      <c r="M456" s="44"/>
      <c r="N456" s="45" t="str">
        <f t="shared" ref="N456:N519" si="68">IFERROR(IF(M456="无固定期限","",DATE(YEAR(L456)+M456,MONTH(L456),DAY(L456)-1)),"")</f>
        <v/>
      </c>
      <c r="O456" s="51"/>
      <c r="P456" s="52" t="str">
        <f t="shared" ref="P456:P519" si="69">IF(O456="","",VALUE(MID(O456,7,4)&amp;"/"&amp;MID(O456,11,2)&amp;"/"&amp;MID(O456,13,2)))</f>
        <v/>
      </c>
      <c r="Q456" s="44" t="str">
        <f t="shared" ref="Q456:Q519" ca="1" si="70">IF(O456="","",YEAR(TODAY())-MID(O456,7,4))</f>
        <v/>
      </c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</row>
    <row r="457" spans="1:28" ht="20.100000000000001" customHeight="1">
      <c r="A457" s="41" t="str">
        <f t="shared" ca="1" si="63"/>
        <v/>
      </c>
      <c r="B457" s="33" t="str">
        <f ca="1">IFERROR(IF(AND(N457-TODAY()&gt;0,N457-TODAY()&lt;5),"續簽"&amp;ROW(N457),""),"")</f>
        <v/>
      </c>
      <c r="C457" s="38" t="str">
        <f t="shared" si="64"/>
        <v/>
      </c>
      <c r="E457" s="38" t="str">
        <f t="shared" si="65"/>
        <v/>
      </c>
      <c r="I457" s="49" t="str">
        <f t="shared" ca="1" si="66"/>
        <v/>
      </c>
      <c r="J457" s="49" t="str">
        <f t="shared" ca="1" si="67"/>
        <v/>
      </c>
      <c r="K457" s="49"/>
      <c r="L457" s="49"/>
      <c r="M457" s="49"/>
      <c r="N457" s="43" t="str">
        <f t="shared" si="68"/>
        <v/>
      </c>
      <c r="P457" s="40" t="str">
        <f t="shared" si="69"/>
        <v/>
      </c>
      <c r="Q457" s="38" t="str">
        <f t="shared" ca="1" si="70"/>
        <v/>
      </c>
    </row>
    <row r="458" spans="1:28" ht="20.100000000000001" customHeight="1">
      <c r="A458" s="41" t="str">
        <f t="shared" ca="1" si="63"/>
        <v/>
      </c>
      <c r="B458" s="33" t="str">
        <f ca="1">IFERROR(IF(AND(N458-TODAY()&gt;0,N458-TODAY()&lt;5),"續簽"&amp;ROW(N458),""),"")</f>
        <v/>
      </c>
      <c r="C458" s="44" t="str">
        <f t="shared" si="64"/>
        <v/>
      </c>
      <c r="D458" s="44"/>
      <c r="E458" s="44" t="str">
        <f t="shared" si="65"/>
        <v/>
      </c>
      <c r="F458" s="44"/>
      <c r="G458" s="44"/>
      <c r="H458" s="44"/>
      <c r="I458" s="44" t="str">
        <f t="shared" ca="1" si="66"/>
        <v/>
      </c>
      <c r="J458" s="44" t="str">
        <f t="shared" ca="1" si="67"/>
        <v/>
      </c>
      <c r="K458" s="44"/>
      <c r="L458" s="44"/>
      <c r="M458" s="44"/>
      <c r="N458" s="45" t="str">
        <f t="shared" si="68"/>
        <v/>
      </c>
      <c r="O458" s="51"/>
      <c r="P458" s="52" t="str">
        <f t="shared" si="69"/>
        <v/>
      </c>
      <c r="Q458" s="44" t="str">
        <f t="shared" ca="1" si="70"/>
        <v/>
      </c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</row>
    <row r="459" spans="1:28" ht="20.100000000000001" customHeight="1">
      <c r="A459" s="41" t="str">
        <f t="shared" ca="1" si="63"/>
        <v/>
      </c>
      <c r="B459" s="33" t="str">
        <f ca="1">IFERROR(IF(AND(N459-TODAY()&gt;0,N459-TODAY()&lt;5),"續簽"&amp;ROW(N459),""),"")</f>
        <v/>
      </c>
      <c r="C459" s="38" t="str">
        <f t="shared" si="64"/>
        <v/>
      </c>
      <c r="E459" s="38" t="str">
        <f t="shared" si="65"/>
        <v/>
      </c>
      <c r="I459" s="49" t="str">
        <f t="shared" ca="1" si="66"/>
        <v/>
      </c>
      <c r="J459" s="49" t="str">
        <f t="shared" ca="1" si="67"/>
        <v/>
      </c>
      <c r="K459" s="49"/>
      <c r="L459" s="49"/>
      <c r="M459" s="49"/>
      <c r="N459" s="43" t="str">
        <f t="shared" si="68"/>
        <v/>
      </c>
      <c r="P459" s="40" t="str">
        <f t="shared" si="69"/>
        <v/>
      </c>
      <c r="Q459" s="38" t="str">
        <f t="shared" ca="1" si="70"/>
        <v/>
      </c>
    </row>
    <row r="460" spans="1:28" ht="20.100000000000001" customHeight="1">
      <c r="A460" s="41" t="str">
        <f t="shared" ca="1" si="63"/>
        <v/>
      </c>
      <c r="B460" s="33" t="str">
        <f ca="1">IFERROR(IF(AND(N460-TODAY()&gt;0,N460-TODAY()&lt;5),"續簽"&amp;ROW(N460),""),"")</f>
        <v/>
      </c>
      <c r="C460" s="44" t="str">
        <f t="shared" si="64"/>
        <v/>
      </c>
      <c r="D460" s="44"/>
      <c r="E460" s="44" t="str">
        <f t="shared" si="65"/>
        <v/>
      </c>
      <c r="F460" s="44"/>
      <c r="G460" s="44"/>
      <c r="H460" s="44"/>
      <c r="I460" s="44" t="str">
        <f t="shared" ca="1" si="66"/>
        <v/>
      </c>
      <c r="J460" s="44" t="str">
        <f t="shared" ca="1" si="67"/>
        <v/>
      </c>
      <c r="K460" s="44"/>
      <c r="L460" s="44"/>
      <c r="M460" s="44"/>
      <c r="N460" s="45" t="str">
        <f t="shared" si="68"/>
        <v/>
      </c>
      <c r="O460" s="51"/>
      <c r="P460" s="52" t="str">
        <f t="shared" si="69"/>
        <v/>
      </c>
      <c r="Q460" s="44" t="str">
        <f t="shared" ca="1" si="70"/>
        <v/>
      </c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</row>
    <row r="461" spans="1:28" ht="20.100000000000001" customHeight="1">
      <c r="A461" s="41" t="str">
        <f t="shared" ref="A461:A524" ca="1" si="71">IFERROR(IF(MONTH(P461)=MONTH(TODAY()),"生日"&amp;ROW(P461),""),"")</f>
        <v/>
      </c>
      <c r="B461" s="33" t="str">
        <f ca="1">IFERROR(IF(AND(N461-TODAY()&gt;0,N461-TODAY()&lt;5),"續簽"&amp;ROW(N461),""),"")</f>
        <v/>
      </c>
      <c r="C461" s="38" t="str">
        <f t="shared" si="64"/>
        <v/>
      </c>
      <c r="E461" s="38" t="str">
        <f t="shared" si="65"/>
        <v/>
      </c>
      <c r="I461" s="49" t="str">
        <f t="shared" ca="1" si="66"/>
        <v/>
      </c>
      <c r="J461" s="49" t="str">
        <f t="shared" ca="1" si="67"/>
        <v/>
      </c>
      <c r="K461" s="49"/>
      <c r="L461" s="49"/>
      <c r="M461" s="49"/>
      <c r="N461" s="43" t="str">
        <f t="shared" si="68"/>
        <v/>
      </c>
      <c r="P461" s="40" t="str">
        <f t="shared" si="69"/>
        <v/>
      </c>
      <c r="Q461" s="38" t="str">
        <f t="shared" ca="1" si="70"/>
        <v/>
      </c>
    </row>
    <row r="462" spans="1:28" ht="20.100000000000001" customHeight="1">
      <c r="A462" s="41" t="str">
        <f t="shared" ca="1" si="71"/>
        <v/>
      </c>
      <c r="B462" s="33" t="str">
        <f ca="1">IFERROR(IF(AND(N462-TODAY()&gt;0,N462-TODAY()&lt;5),"續簽"&amp;ROW(N462),""),"")</f>
        <v/>
      </c>
      <c r="C462" s="44" t="str">
        <f t="shared" si="64"/>
        <v/>
      </c>
      <c r="D462" s="44"/>
      <c r="E462" s="44" t="str">
        <f t="shared" si="65"/>
        <v/>
      </c>
      <c r="F462" s="44"/>
      <c r="G462" s="44"/>
      <c r="H462" s="44"/>
      <c r="I462" s="44" t="str">
        <f t="shared" ca="1" si="66"/>
        <v/>
      </c>
      <c r="J462" s="44" t="str">
        <f t="shared" ca="1" si="67"/>
        <v/>
      </c>
      <c r="K462" s="44"/>
      <c r="L462" s="44"/>
      <c r="M462" s="44"/>
      <c r="N462" s="45" t="str">
        <f t="shared" si="68"/>
        <v/>
      </c>
      <c r="O462" s="51"/>
      <c r="P462" s="52" t="str">
        <f t="shared" si="69"/>
        <v/>
      </c>
      <c r="Q462" s="44" t="str">
        <f t="shared" ca="1" si="70"/>
        <v/>
      </c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</row>
    <row r="463" spans="1:28" ht="20.100000000000001" customHeight="1">
      <c r="A463" s="41" t="str">
        <f t="shared" ca="1" si="71"/>
        <v/>
      </c>
      <c r="B463" s="33" t="str">
        <f ca="1">IFERROR(IF(AND(N463-TODAY()&gt;0,N463-TODAY()&lt;5),"續簽"&amp;ROW(N463),""),"")</f>
        <v/>
      </c>
      <c r="C463" s="38" t="str">
        <f t="shared" si="64"/>
        <v/>
      </c>
      <c r="E463" s="38" t="str">
        <f t="shared" si="65"/>
        <v/>
      </c>
      <c r="I463" s="49" t="str">
        <f t="shared" ca="1" si="66"/>
        <v/>
      </c>
      <c r="J463" s="49" t="str">
        <f t="shared" ca="1" si="67"/>
        <v/>
      </c>
      <c r="K463" s="49"/>
      <c r="L463" s="49"/>
      <c r="M463" s="49"/>
      <c r="N463" s="43" t="str">
        <f t="shared" si="68"/>
        <v/>
      </c>
      <c r="P463" s="40" t="str">
        <f t="shared" si="69"/>
        <v/>
      </c>
      <c r="Q463" s="38" t="str">
        <f t="shared" ca="1" si="70"/>
        <v/>
      </c>
    </row>
    <row r="464" spans="1:28" ht="20.100000000000001" customHeight="1">
      <c r="A464" s="41" t="str">
        <f t="shared" ca="1" si="71"/>
        <v/>
      </c>
      <c r="B464" s="33" t="str">
        <f ca="1">IFERROR(IF(AND(N464-TODAY()&gt;0,N464-TODAY()&lt;5),"續簽"&amp;ROW(N464),""),"")</f>
        <v/>
      </c>
      <c r="C464" s="44" t="str">
        <f t="shared" si="64"/>
        <v/>
      </c>
      <c r="D464" s="44"/>
      <c r="E464" s="44" t="str">
        <f t="shared" si="65"/>
        <v/>
      </c>
      <c r="F464" s="44"/>
      <c r="G464" s="44"/>
      <c r="H464" s="44"/>
      <c r="I464" s="44" t="str">
        <f t="shared" ca="1" si="66"/>
        <v/>
      </c>
      <c r="J464" s="44" t="str">
        <f t="shared" ca="1" si="67"/>
        <v/>
      </c>
      <c r="K464" s="44"/>
      <c r="L464" s="44"/>
      <c r="M464" s="44"/>
      <c r="N464" s="45" t="str">
        <f t="shared" si="68"/>
        <v/>
      </c>
      <c r="O464" s="51"/>
      <c r="P464" s="52" t="str">
        <f t="shared" si="69"/>
        <v/>
      </c>
      <c r="Q464" s="44" t="str">
        <f t="shared" ca="1" si="70"/>
        <v/>
      </c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</row>
    <row r="465" spans="1:28" ht="20.100000000000001" customHeight="1">
      <c r="A465" s="41" t="str">
        <f t="shared" ca="1" si="71"/>
        <v/>
      </c>
      <c r="B465" s="33" t="str">
        <f ca="1">IFERROR(IF(AND(N465-TODAY()&gt;0,N465-TODAY()&lt;5),"續簽"&amp;ROW(N465),""),"")</f>
        <v/>
      </c>
      <c r="C465" s="38" t="str">
        <f t="shared" si="64"/>
        <v/>
      </c>
      <c r="E465" s="38" t="str">
        <f t="shared" si="65"/>
        <v/>
      </c>
      <c r="I465" s="49" t="str">
        <f t="shared" ca="1" si="66"/>
        <v/>
      </c>
      <c r="J465" s="49" t="str">
        <f t="shared" ca="1" si="67"/>
        <v/>
      </c>
      <c r="K465" s="49"/>
      <c r="L465" s="49"/>
      <c r="M465" s="49"/>
      <c r="N465" s="43" t="str">
        <f t="shared" si="68"/>
        <v/>
      </c>
      <c r="P465" s="40" t="str">
        <f t="shared" si="69"/>
        <v/>
      </c>
      <c r="Q465" s="38" t="str">
        <f t="shared" ca="1" si="70"/>
        <v/>
      </c>
    </row>
    <row r="466" spans="1:28" ht="20.100000000000001" customHeight="1">
      <c r="A466" s="41" t="str">
        <f t="shared" ca="1" si="71"/>
        <v/>
      </c>
      <c r="B466" s="33" t="str">
        <f ca="1">IFERROR(IF(AND(N466-TODAY()&gt;0,N466-TODAY()&lt;5),"續簽"&amp;ROW(N466),""),"")</f>
        <v/>
      </c>
      <c r="C466" s="44" t="str">
        <f t="shared" si="64"/>
        <v/>
      </c>
      <c r="D466" s="44"/>
      <c r="E466" s="44" t="str">
        <f t="shared" si="65"/>
        <v/>
      </c>
      <c r="F466" s="44"/>
      <c r="G466" s="44"/>
      <c r="H466" s="44"/>
      <c r="I466" s="44" t="str">
        <f t="shared" ca="1" si="66"/>
        <v/>
      </c>
      <c r="J466" s="44" t="str">
        <f t="shared" ca="1" si="67"/>
        <v/>
      </c>
      <c r="K466" s="44"/>
      <c r="L466" s="44"/>
      <c r="M466" s="44"/>
      <c r="N466" s="45" t="str">
        <f t="shared" si="68"/>
        <v/>
      </c>
      <c r="O466" s="51"/>
      <c r="P466" s="52" t="str">
        <f t="shared" si="69"/>
        <v/>
      </c>
      <c r="Q466" s="44" t="str">
        <f t="shared" ca="1" si="70"/>
        <v/>
      </c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</row>
    <row r="467" spans="1:28" ht="20.100000000000001" customHeight="1">
      <c r="A467" s="41" t="str">
        <f t="shared" ca="1" si="71"/>
        <v/>
      </c>
      <c r="B467" s="33" t="str">
        <f ca="1">IFERROR(IF(AND(N467-TODAY()&gt;0,N467-TODAY()&lt;5),"續簽"&amp;ROW(N467),""),"")</f>
        <v/>
      </c>
      <c r="C467" s="38" t="str">
        <f t="shared" si="64"/>
        <v/>
      </c>
      <c r="E467" s="38" t="str">
        <f t="shared" si="65"/>
        <v/>
      </c>
      <c r="I467" s="49" t="str">
        <f t="shared" ca="1" si="66"/>
        <v/>
      </c>
      <c r="J467" s="49" t="str">
        <f t="shared" ca="1" si="67"/>
        <v/>
      </c>
      <c r="K467" s="49"/>
      <c r="L467" s="49"/>
      <c r="M467" s="49"/>
      <c r="N467" s="43" t="str">
        <f t="shared" si="68"/>
        <v/>
      </c>
      <c r="P467" s="40" t="str">
        <f t="shared" si="69"/>
        <v/>
      </c>
      <c r="Q467" s="38" t="str">
        <f t="shared" ca="1" si="70"/>
        <v/>
      </c>
    </row>
    <row r="468" spans="1:28" ht="20.100000000000001" customHeight="1">
      <c r="A468" s="41" t="str">
        <f t="shared" ca="1" si="71"/>
        <v/>
      </c>
      <c r="B468" s="33" t="str">
        <f ca="1">IFERROR(IF(AND(N468-TODAY()&gt;0,N468-TODAY()&lt;5),"續簽"&amp;ROW(N468),""),"")</f>
        <v/>
      </c>
      <c r="C468" s="44" t="str">
        <f t="shared" si="64"/>
        <v/>
      </c>
      <c r="D468" s="44"/>
      <c r="E468" s="44" t="str">
        <f t="shared" si="65"/>
        <v/>
      </c>
      <c r="F468" s="44"/>
      <c r="G468" s="44"/>
      <c r="H468" s="44"/>
      <c r="I468" s="44" t="str">
        <f t="shared" ca="1" si="66"/>
        <v/>
      </c>
      <c r="J468" s="44" t="str">
        <f t="shared" ca="1" si="67"/>
        <v/>
      </c>
      <c r="K468" s="44"/>
      <c r="L468" s="44"/>
      <c r="M468" s="44"/>
      <c r="N468" s="45" t="str">
        <f t="shared" si="68"/>
        <v/>
      </c>
      <c r="O468" s="51"/>
      <c r="P468" s="52" t="str">
        <f t="shared" si="69"/>
        <v/>
      </c>
      <c r="Q468" s="44" t="str">
        <f t="shared" ca="1" si="70"/>
        <v/>
      </c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</row>
    <row r="469" spans="1:28" ht="20.100000000000001" customHeight="1">
      <c r="A469" s="41" t="str">
        <f t="shared" ca="1" si="71"/>
        <v/>
      </c>
      <c r="B469" s="33" t="str">
        <f ca="1">IFERROR(IF(AND(N469-TODAY()&gt;0,N469-TODAY()&lt;5),"續簽"&amp;ROW(N469),""),"")</f>
        <v/>
      </c>
      <c r="C469" s="38" t="str">
        <f t="shared" si="64"/>
        <v/>
      </c>
      <c r="E469" s="38" t="str">
        <f t="shared" si="65"/>
        <v/>
      </c>
      <c r="I469" s="49" t="str">
        <f t="shared" ca="1" si="66"/>
        <v/>
      </c>
      <c r="J469" s="49" t="str">
        <f t="shared" ca="1" si="67"/>
        <v/>
      </c>
      <c r="K469" s="49"/>
      <c r="L469" s="49"/>
      <c r="M469" s="49"/>
      <c r="N469" s="43" t="str">
        <f t="shared" si="68"/>
        <v/>
      </c>
      <c r="P469" s="40" t="str">
        <f t="shared" si="69"/>
        <v/>
      </c>
      <c r="Q469" s="38" t="str">
        <f t="shared" ca="1" si="70"/>
        <v/>
      </c>
    </row>
    <row r="470" spans="1:28" ht="20.100000000000001" customHeight="1">
      <c r="A470" s="41" t="str">
        <f t="shared" ca="1" si="71"/>
        <v/>
      </c>
      <c r="B470" s="33" t="str">
        <f ca="1">IFERROR(IF(AND(N470-TODAY()&gt;0,N470-TODAY()&lt;5),"續簽"&amp;ROW(N470),""),"")</f>
        <v/>
      </c>
      <c r="C470" s="44" t="str">
        <f t="shared" si="64"/>
        <v/>
      </c>
      <c r="D470" s="44"/>
      <c r="E470" s="44" t="str">
        <f t="shared" si="65"/>
        <v/>
      </c>
      <c r="F470" s="44"/>
      <c r="G470" s="44"/>
      <c r="H470" s="44"/>
      <c r="I470" s="44" t="str">
        <f t="shared" ca="1" si="66"/>
        <v/>
      </c>
      <c r="J470" s="44" t="str">
        <f t="shared" ca="1" si="67"/>
        <v/>
      </c>
      <c r="K470" s="44"/>
      <c r="L470" s="44"/>
      <c r="M470" s="44"/>
      <c r="N470" s="45" t="str">
        <f t="shared" si="68"/>
        <v/>
      </c>
      <c r="O470" s="51"/>
      <c r="P470" s="52" t="str">
        <f t="shared" si="69"/>
        <v/>
      </c>
      <c r="Q470" s="44" t="str">
        <f t="shared" ca="1" si="70"/>
        <v/>
      </c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</row>
    <row r="471" spans="1:28" ht="20.100000000000001" customHeight="1">
      <c r="A471" s="41" t="str">
        <f t="shared" ca="1" si="71"/>
        <v/>
      </c>
      <c r="B471" s="33" t="str">
        <f ca="1">IFERROR(IF(AND(N471-TODAY()&gt;0,N471-TODAY()&lt;5),"續簽"&amp;ROW(N471),""),"")</f>
        <v/>
      </c>
      <c r="C471" s="38" t="str">
        <f t="shared" si="64"/>
        <v/>
      </c>
      <c r="E471" s="38" t="str">
        <f t="shared" si="65"/>
        <v/>
      </c>
      <c r="I471" s="49" t="str">
        <f t="shared" ca="1" si="66"/>
        <v/>
      </c>
      <c r="J471" s="49" t="str">
        <f t="shared" ca="1" si="67"/>
        <v/>
      </c>
      <c r="K471" s="49"/>
      <c r="L471" s="49"/>
      <c r="M471" s="49"/>
      <c r="N471" s="43" t="str">
        <f t="shared" si="68"/>
        <v/>
      </c>
      <c r="P471" s="40" t="str">
        <f t="shared" si="69"/>
        <v/>
      </c>
      <c r="Q471" s="38" t="str">
        <f t="shared" ca="1" si="70"/>
        <v/>
      </c>
    </row>
    <row r="472" spans="1:28" ht="20.100000000000001" customHeight="1">
      <c r="A472" s="41" t="str">
        <f t="shared" ca="1" si="71"/>
        <v/>
      </c>
      <c r="B472" s="33" t="str">
        <f ca="1">IFERROR(IF(AND(N472-TODAY()&gt;0,N472-TODAY()&lt;5),"續簽"&amp;ROW(N472),""),"")</f>
        <v/>
      </c>
      <c r="C472" s="44" t="str">
        <f t="shared" si="64"/>
        <v/>
      </c>
      <c r="D472" s="44"/>
      <c r="E472" s="44" t="str">
        <f t="shared" si="65"/>
        <v/>
      </c>
      <c r="F472" s="44"/>
      <c r="G472" s="44"/>
      <c r="H472" s="44"/>
      <c r="I472" s="44" t="str">
        <f t="shared" ca="1" si="66"/>
        <v/>
      </c>
      <c r="J472" s="44" t="str">
        <f t="shared" ca="1" si="67"/>
        <v/>
      </c>
      <c r="K472" s="44"/>
      <c r="L472" s="44"/>
      <c r="M472" s="44"/>
      <c r="N472" s="45" t="str">
        <f t="shared" si="68"/>
        <v/>
      </c>
      <c r="O472" s="51"/>
      <c r="P472" s="52" t="str">
        <f t="shared" si="69"/>
        <v/>
      </c>
      <c r="Q472" s="44" t="str">
        <f t="shared" ca="1" si="70"/>
        <v/>
      </c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</row>
    <row r="473" spans="1:28" ht="20.100000000000001" customHeight="1">
      <c r="A473" s="41" t="str">
        <f t="shared" ca="1" si="71"/>
        <v/>
      </c>
      <c r="B473" s="33" t="str">
        <f ca="1">IFERROR(IF(AND(N473-TODAY()&gt;0,N473-TODAY()&lt;5),"續簽"&amp;ROW(N473),""),"")</f>
        <v/>
      </c>
      <c r="C473" s="38" t="str">
        <f t="shared" si="64"/>
        <v/>
      </c>
      <c r="E473" s="38" t="str">
        <f t="shared" si="65"/>
        <v/>
      </c>
      <c r="I473" s="49" t="str">
        <f t="shared" ca="1" si="66"/>
        <v/>
      </c>
      <c r="J473" s="49" t="str">
        <f t="shared" ca="1" si="67"/>
        <v/>
      </c>
      <c r="K473" s="49"/>
      <c r="L473" s="49"/>
      <c r="M473" s="49"/>
      <c r="N473" s="43" t="str">
        <f t="shared" si="68"/>
        <v/>
      </c>
      <c r="P473" s="40" t="str">
        <f t="shared" si="69"/>
        <v/>
      </c>
      <c r="Q473" s="38" t="str">
        <f t="shared" ca="1" si="70"/>
        <v/>
      </c>
    </row>
    <row r="474" spans="1:28" ht="20.100000000000001" customHeight="1">
      <c r="A474" s="41" t="str">
        <f t="shared" ca="1" si="71"/>
        <v/>
      </c>
      <c r="B474" s="33" t="str">
        <f ca="1">IFERROR(IF(AND(N474-TODAY()&gt;0,N474-TODAY()&lt;5),"續簽"&amp;ROW(N474),""),"")</f>
        <v/>
      </c>
      <c r="C474" s="44" t="str">
        <f t="shared" si="64"/>
        <v/>
      </c>
      <c r="D474" s="44"/>
      <c r="E474" s="44" t="str">
        <f t="shared" si="65"/>
        <v/>
      </c>
      <c r="F474" s="44"/>
      <c r="G474" s="44"/>
      <c r="H474" s="44"/>
      <c r="I474" s="44" t="str">
        <f t="shared" ca="1" si="66"/>
        <v/>
      </c>
      <c r="J474" s="44" t="str">
        <f t="shared" ca="1" si="67"/>
        <v/>
      </c>
      <c r="K474" s="44"/>
      <c r="L474" s="44"/>
      <c r="M474" s="44"/>
      <c r="N474" s="45" t="str">
        <f t="shared" si="68"/>
        <v/>
      </c>
      <c r="O474" s="51"/>
      <c r="P474" s="52" t="str">
        <f t="shared" si="69"/>
        <v/>
      </c>
      <c r="Q474" s="44" t="str">
        <f t="shared" ca="1" si="70"/>
        <v/>
      </c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</row>
    <row r="475" spans="1:28" ht="20.100000000000001" customHeight="1">
      <c r="A475" s="41" t="str">
        <f t="shared" ca="1" si="71"/>
        <v/>
      </c>
      <c r="B475" s="33" t="str">
        <f ca="1">IFERROR(IF(AND(N475-TODAY()&gt;0,N475-TODAY()&lt;5),"續簽"&amp;ROW(N475),""),"")</f>
        <v/>
      </c>
      <c r="C475" s="38" t="str">
        <f t="shared" si="64"/>
        <v/>
      </c>
      <c r="E475" s="38" t="str">
        <f t="shared" si="65"/>
        <v/>
      </c>
      <c r="I475" s="49" t="str">
        <f t="shared" ca="1" si="66"/>
        <v/>
      </c>
      <c r="J475" s="49" t="str">
        <f t="shared" ca="1" si="67"/>
        <v/>
      </c>
      <c r="K475" s="49"/>
      <c r="L475" s="49"/>
      <c r="M475" s="49"/>
      <c r="N475" s="43" t="str">
        <f t="shared" si="68"/>
        <v/>
      </c>
      <c r="P475" s="40" t="str">
        <f t="shared" si="69"/>
        <v/>
      </c>
      <c r="Q475" s="38" t="str">
        <f t="shared" ca="1" si="70"/>
        <v/>
      </c>
    </row>
    <row r="476" spans="1:28" ht="20.100000000000001" customHeight="1">
      <c r="A476" s="41" t="str">
        <f t="shared" ca="1" si="71"/>
        <v/>
      </c>
      <c r="B476" s="33" t="str">
        <f ca="1">IFERROR(IF(AND(N476-TODAY()&gt;0,N476-TODAY()&lt;5),"續簽"&amp;ROW(N476),""),"")</f>
        <v/>
      </c>
      <c r="C476" s="44" t="str">
        <f t="shared" si="64"/>
        <v/>
      </c>
      <c r="D476" s="44"/>
      <c r="E476" s="44" t="str">
        <f t="shared" si="65"/>
        <v/>
      </c>
      <c r="F476" s="44"/>
      <c r="G476" s="44"/>
      <c r="H476" s="44"/>
      <c r="I476" s="44" t="str">
        <f t="shared" ca="1" si="66"/>
        <v/>
      </c>
      <c r="J476" s="44" t="str">
        <f t="shared" ca="1" si="67"/>
        <v/>
      </c>
      <c r="K476" s="44"/>
      <c r="L476" s="44"/>
      <c r="M476" s="44"/>
      <c r="N476" s="45" t="str">
        <f t="shared" si="68"/>
        <v/>
      </c>
      <c r="O476" s="51"/>
      <c r="P476" s="52" t="str">
        <f t="shared" si="69"/>
        <v/>
      </c>
      <c r="Q476" s="44" t="str">
        <f t="shared" ca="1" si="70"/>
        <v/>
      </c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</row>
    <row r="477" spans="1:28" ht="20.100000000000001" customHeight="1">
      <c r="A477" s="41" t="str">
        <f t="shared" ca="1" si="71"/>
        <v/>
      </c>
      <c r="B477" s="33" t="str">
        <f ca="1">IFERROR(IF(AND(N477-TODAY()&gt;0,N477-TODAY()&lt;5),"續簽"&amp;ROW(N477),""),"")</f>
        <v/>
      </c>
      <c r="C477" s="38" t="str">
        <f t="shared" si="64"/>
        <v/>
      </c>
      <c r="E477" s="38" t="str">
        <f t="shared" si="65"/>
        <v/>
      </c>
      <c r="I477" s="49" t="str">
        <f t="shared" ca="1" si="66"/>
        <v/>
      </c>
      <c r="J477" s="49" t="str">
        <f t="shared" ca="1" si="67"/>
        <v/>
      </c>
      <c r="K477" s="49"/>
      <c r="L477" s="49"/>
      <c r="M477" s="49"/>
      <c r="N477" s="43" t="str">
        <f t="shared" si="68"/>
        <v/>
      </c>
      <c r="P477" s="40" t="str">
        <f t="shared" si="69"/>
        <v/>
      </c>
      <c r="Q477" s="38" t="str">
        <f t="shared" ca="1" si="70"/>
        <v/>
      </c>
    </row>
    <row r="478" spans="1:28" ht="20.100000000000001" customHeight="1">
      <c r="A478" s="41" t="str">
        <f t="shared" ca="1" si="71"/>
        <v/>
      </c>
      <c r="B478" s="33" t="str">
        <f ca="1">IFERROR(IF(AND(N478-TODAY()&gt;0,N478-TODAY()&lt;5),"續簽"&amp;ROW(N478),""),"")</f>
        <v/>
      </c>
      <c r="C478" s="44" t="str">
        <f t="shared" si="64"/>
        <v/>
      </c>
      <c r="D478" s="44"/>
      <c r="E478" s="44" t="str">
        <f t="shared" si="65"/>
        <v/>
      </c>
      <c r="F478" s="44"/>
      <c r="G478" s="44"/>
      <c r="H478" s="44"/>
      <c r="I478" s="44" t="str">
        <f t="shared" ca="1" si="66"/>
        <v/>
      </c>
      <c r="J478" s="44" t="str">
        <f t="shared" ca="1" si="67"/>
        <v/>
      </c>
      <c r="K478" s="44"/>
      <c r="L478" s="44"/>
      <c r="M478" s="44"/>
      <c r="N478" s="45" t="str">
        <f t="shared" si="68"/>
        <v/>
      </c>
      <c r="O478" s="51"/>
      <c r="P478" s="52" t="str">
        <f t="shared" si="69"/>
        <v/>
      </c>
      <c r="Q478" s="44" t="str">
        <f t="shared" ca="1" si="70"/>
        <v/>
      </c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</row>
    <row r="479" spans="1:28" ht="20.100000000000001" customHeight="1">
      <c r="A479" s="41" t="str">
        <f t="shared" ca="1" si="71"/>
        <v/>
      </c>
      <c r="B479" s="33" t="str">
        <f ca="1">IFERROR(IF(AND(N479-TODAY()&gt;0,N479-TODAY()&lt;5),"續簽"&amp;ROW(N479),""),"")</f>
        <v/>
      </c>
      <c r="C479" s="38" t="str">
        <f t="shared" si="64"/>
        <v/>
      </c>
      <c r="E479" s="38" t="str">
        <f t="shared" si="65"/>
        <v/>
      </c>
      <c r="I479" s="49" t="str">
        <f t="shared" ca="1" si="66"/>
        <v/>
      </c>
      <c r="J479" s="49" t="str">
        <f t="shared" ca="1" si="67"/>
        <v/>
      </c>
      <c r="K479" s="49"/>
      <c r="L479" s="49"/>
      <c r="M479" s="49"/>
      <c r="N479" s="43" t="str">
        <f t="shared" si="68"/>
        <v/>
      </c>
      <c r="P479" s="40" t="str">
        <f t="shared" si="69"/>
        <v/>
      </c>
      <c r="Q479" s="38" t="str">
        <f t="shared" ca="1" si="70"/>
        <v/>
      </c>
    </row>
    <row r="480" spans="1:28" ht="20.100000000000001" customHeight="1">
      <c r="A480" s="41" t="str">
        <f t="shared" ca="1" si="71"/>
        <v/>
      </c>
      <c r="B480" s="33" t="str">
        <f ca="1">IFERROR(IF(AND(N480-TODAY()&gt;0,N480-TODAY()&lt;5),"續簽"&amp;ROW(N480),""),"")</f>
        <v/>
      </c>
      <c r="C480" s="44" t="str">
        <f t="shared" si="64"/>
        <v/>
      </c>
      <c r="D480" s="44"/>
      <c r="E480" s="44" t="str">
        <f t="shared" si="65"/>
        <v/>
      </c>
      <c r="F480" s="44"/>
      <c r="G480" s="44"/>
      <c r="H480" s="44"/>
      <c r="I480" s="44" t="str">
        <f t="shared" ca="1" si="66"/>
        <v/>
      </c>
      <c r="J480" s="44" t="str">
        <f t="shared" ca="1" si="67"/>
        <v/>
      </c>
      <c r="K480" s="44"/>
      <c r="L480" s="44"/>
      <c r="M480" s="44"/>
      <c r="N480" s="45" t="str">
        <f t="shared" si="68"/>
        <v/>
      </c>
      <c r="O480" s="51"/>
      <c r="P480" s="52" t="str">
        <f t="shared" si="69"/>
        <v/>
      </c>
      <c r="Q480" s="44" t="str">
        <f t="shared" ca="1" si="70"/>
        <v/>
      </c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</row>
    <row r="481" spans="1:28" ht="20.100000000000001" customHeight="1">
      <c r="A481" s="41" t="str">
        <f t="shared" ca="1" si="71"/>
        <v/>
      </c>
      <c r="B481" s="33" t="str">
        <f ca="1">IFERROR(IF(AND(N481-TODAY()&gt;0,N481-TODAY()&lt;5),"續簽"&amp;ROW(N481),""),"")</f>
        <v/>
      </c>
      <c r="C481" s="38" t="str">
        <f t="shared" si="64"/>
        <v/>
      </c>
      <c r="E481" s="38" t="str">
        <f t="shared" si="65"/>
        <v/>
      </c>
      <c r="I481" s="49" t="str">
        <f t="shared" ca="1" si="66"/>
        <v/>
      </c>
      <c r="J481" s="49" t="str">
        <f t="shared" ca="1" si="67"/>
        <v/>
      </c>
      <c r="K481" s="49"/>
      <c r="L481" s="49"/>
      <c r="M481" s="49"/>
      <c r="N481" s="43" t="str">
        <f t="shared" si="68"/>
        <v/>
      </c>
      <c r="P481" s="40" t="str">
        <f t="shared" si="69"/>
        <v/>
      </c>
      <c r="Q481" s="38" t="str">
        <f t="shared" ca="1" si="70"/>
        <v/>
      </c>
    </row>
    <row r="482" spans="1:28" ht="20.100000000000001" customHeight="1">
      <c r="A482" s="41" t="str">
        <f t="shared" ca="1" si="71"/>
        <v/>
      </c>
      <c r="B482" s="33" t="str">
        <f ca="1">IFERROR(IF(AND(N482-TODAY()&gt;0,N482-TODAY()&lt;5),"續簽"&amp;ROW(N482),""),"")</f>
        <v/>
      </c>
      <c r="C482" s="44" t="str">
        <f t="shared" si="64"/>
        <v/>
      </c>
      <c r="D482" s="44"/>
      <c r="E482" s="44" t="str">
        <f t="shared" si="65"/>
        <v/>
      </c>
      <c r="F482" s="44"/>
      <c r="G482" s="44"/>
      <c r="H482" s="44"/>
      <c r="I482" s="44" t="str">
        <f t="shared" ca="1" si="66"/>
        <v/>
      </c>
      <c r="J482" s="44" t="str">
        <f t="shared" ca="1" si="67"/>
        <v/>
      </c>
      <c r="K482" s="44"/>
      <c r="L482" s="44"/>
      <c r="M482" s="44"/>
      <c r="N482" s="45" t="str">
        <f t="shared" si="68"/>
        <v/>
      </c>
      <c r="O482" s="51"/>
      <c r="P482" s="52" t="str">
        <f t="shared" si="69"/>
        <v/>
      </c>
      <c r="Q482" s="44" t="str">
        <f t="shared" ca="1" si="70"/>
        <v/>
      </c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</row>
    <row r="483" spans="1:28" ht="20.100000000000001" customHeight="1">
      <c r="A483" s="41" t="str">
        <f t="shared" ca="1" si="71"/>
        <v/>
      </c>
      <c r="B483" s="33" t="str">
        <f ca="1">IFERROR(IF(AND(N483-TODAY()&gt;0,N483-TODAY()&lt;5),"續簽"&amp;ROW(N483),""),"")</f>
        <v/>
      </c>
      <c r="C483" s="38" t="str">
        <f t="shared" si="64"/>
        <v/>
      </c>
      <c r="E483" s="38" t="str">
        <f t="shared" si="65"/>
        <v/>
      </c>
      <c r="I483" s="49" t="str">
        <f t="shared" ca="1" si="66"/>
        <v/>
      </c>
      <c r="J483" s="49" t="str">
        <f t="shared" ca="1" si="67"/>
        <v/>
      </c>
      <c r="K483" s="49"/>
      <c r="L483" s="49"/>
      <c r="M483" s="49"/>
      <c r="N483" s="43" t="str">
        <f t="shared" si="68"/>
        <v/>
      </c>
      <c r="P483" s="40" t="str">
        <f t="shared" si="69"/>
        <v/>
      </c>
      <c r="Q483" s="38" t="str">
        <f t="shared" ca="1" si="70"/>
        <v/>
      </c>
    </row>
    <row r="484" spans="1:28" ht="20.100000000000001" customHeight="1">
      <c r="A484" s="41" t="str">
        <f t="shared" ca="1" si="71"/>
        <v/>
      </c>
      <c r="B484" s="33" t="str">
        <f ca="1">IFERROR(IF(AND(N484-TODAY()&gt;0,N484-TODAY()&lt;5),"續簽"&amp;ROW(N484),""),"")</f>
        <v/>
      </c>
      <c r="C484" s="44" t="str">
        <f t="shared" si="64"/>
        <v/>
      </c>
      <c r="D484" s="44"/>
      <c r="E484" s="44" t="str">
        <f t="shared" si="65"/>
        <v/>
      </c>
      <c r="F484" s="44"/>
      <c r="G484" s="44"/>
      <c r="H484" s="44"/>
      <c r="I484" s="44" t="str">
        <f t="shared" ca="1" si="66"/>
        <v/>
      </c>
      <c r="J484" s="44" t="str">
        <f t="shared" ca="1" si="67"/>
        <v/>
      </c>
      <c r="K484" s="44"/>
      <c r="L484" s="44"/>
      <c r="M484" s="44"/>
      <c r="N484" s="45" t="str">
        <f t="shared" si="68"/>
        <v/>
      </c>
      <c r="O484" s="51"/>
      <c r="P484" s="52" t="str">
        <f t="shared" si="69"/>
        <v/>
      </c>
      <c r="Q484" s="44" t="str">
        <f t="shared" ca="1" si="70"/>
        <v/>
      </c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</row>
    <row r="485" spans="1:28" ht="20.100000000000001" customHeight="1">
      <c r="A485" s="41" t="str">
        <f t="shared" ca="1" si="71"/>
        <v/>
      </c>
      <c r="B485" s="33" t="str">
        <f ca="1">IFERROR(IF(AND(N485-TODAY()&gt;0,N485-TODAY()&lt;5),"續簽"&amp;ROW(N485),""),"")</f>
        <v/>
      </c>
      <c r="C485" s="38" t="str">
        <f t="shared" si="64"/>
        <v/>
      </c>
      <c r="E485" s="38" t="str">
        <f t="shared" si="65"/>
        <v/>
      </c>
      <c r="I485" s="49" t="str">
        <f t="shared" ca="1" si="66"/>
        <v/>
      </c>
      <c r="J485" s="49" t="str">
        <f t="shared" ca="1" si="67"/>
        <v/>
      </c>
      <c r="K485" s="49"/>
      <c r="L485" s="49"/>
      <c r="M485" s="49"/>
      <c r="N485" s="43" t="str">
        <f t="shared" si="68"/>
        <v/>
      </c>
      <c r="P485" s="40" t="str">
        <f t="shared" si="69"/>
        <v/>
      </c>
      <c r="Q485" s="38" t="str">
        <f t="shared" ca="1" si="70"/>
        <v/>
      </c>
    </row>
    <row r="486" spans="1:28" ht="20.100000000000001" customHeight="1">
      <c r="A486" s="41" t="str">
        <f t="shared" ca="1" si="71"/>
        <v/>
      </c>
      <c r="B486" s="33" t="str">
        <f ca="1">IFERROR(IF(AND(N486-TODAY()&gt;0,N486-TODAY()&lt;5),"續簽"&amp;ROW(N486),""),"")</f>
        <v/>
      </c>
      <c r="C486" s="44" t="str">
        <f t="shared" si="64"/>
        <v/>
      </c>
      <c r="D486" s="44"/>
      <c r="E486" s="44" t="str">
        <f t="shared" si="65"/>
        <v/>
      </c>
      <c r="F486" s="44"/>
      <c r="G486" s="44"/>
      <c r="H486" s="44"/>
      <c r="I486" s="44" t="str">
        <f t="shared" ca="1" si="66"/>
        <v/>
      </c>
      <c r="J486" s="44" t="str">
        <f t="shared" ca="1" si="67"/>
        <v/>
      </c>
      <c r="K486" s="44"/>
      <c r="L486" s="44"/>
      <c r="M486" s="44"/>
      <c r="N486" s="45" t="str">
        <f t="shared" si="68"/>
        <v/>
      </c>
      <c r="O486" s="51"/>
      <c r="P486" s="52" t="str">
        <f t="shared" si="69"/>
        <v/>
      </c>
      <c r="Q486" s="44" t="str">
        <f t="shared" ca="1" si="70"/>
        <v/>
      </c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</row>
    <row r="487" spans="1:28" ht="20.100000000000001" customHeight="1">
      <c r="A487" s="41" t="str">
        <f t="shared" ca="1" si="71"/>
        <v/>
      </c>
      <c r="B487" s="33" t="str">
        <f ca="1">IFERROR(IF(AND(N487-TODAY()&gt;0,N487-TODAY()&lt;5),"續簽"&amp;ROW(N487),""),"")</f>
        <v/>
      </c>
      <c r="C487" s="38" t="str">
        <f t="shared" si="64"/>
        <v/>
      </c>
      <c r="E487" s="38" t="str">
        <f t="shared" si="65"/>
        <v/>
      </c>
      <c r="I487" s="49" t="str">
        <f t="shared" ca="1" si="66"/>
        <v/>
      </c>
      <c r="J487" s="49" t="str">
        <f t="shared" ca="1" si="67"/>
        <v/>
      </c>
      <c r="K487" s="49"/>
      <c r="L487" s="49"/>
      <c r="M487" s="49"/>
      <c r="N487" s="43" t="str">
        <f t="shared" si="68"/>
        <v/>
      </c>
      <c r="P487" s="40" t="str">
        <f t="shared" si="69"/>
        <v/>
      </c>
      <c r="Q487" s="38" t="str">
        <f t="shared" ca="1" si="70"/>
        <v/>
      </c>
    </row>
    <row r="488" spans="1:28" ht="20.100000000000001" customHeight="1">
      <c r="A488" s="41" t="str">
        <f t="shared" ca="1" si="71"/>
        <v/>
      </c>
      <c r="B488" s="33" t="str">
        <f ca="1">IFERROR(IF(AND(N488-TODAY()&gt;0,N488-TODAY()&lt;5),"續簽"&amp;ROW(N488),""),"")</f>
        <v/>
      </c>
      <c r="C488" s="44" t="str">
        <f t="shared" si="64"/>
        <v/>
      </c>
      <c r="D488" s="44"/>
      <c r="E488" s="44" t="str">
        <f t="shared" si="65"/>
        <v/>
      </c>
      <c r="F488" s="44"/>
      <c r="G488" s="44"/>
      <c r="H488" s="44"/>
      <c r="I488" s="44" t="str">
        <f t="shared" ca="1" si="66"/>
        <v/>
      </c>
      <c r="J488" s="44" t="str">
        <f t="shared" ca="1" si="67"/>
        <v/>
      </c>
      <c r="K488" s="44"/>
      <c r="L488" s="44"/>
      <c r="M488" s="44"/>
      <c r="N488" s="45" t="str">
        <f t="shared" si="68"/>
        <v/>
      </c>
      <c r="O488" s="51"/>
      <c r="P488" s="52" t="str">
        <f t="shared" si="69"/>
        <v/>
      </c>
      <c r="Q488" s="44" t="str">
        <f t="shared" ca="1" si="70"/>
        <v/>
      </c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</row>
    <row r="489" spans="1:28" ht="20.100000000000001" customHeight="1">
      <c r="A489" s="41" t="str">
        <f t="shared" ca="1" si="71"/>
        <v/>
      </c>
      <c r="B489" s="33" t="str">
        <f ca="1">IFERROR(IF(AND(N489-TODAY()&gt;0,N489-TODAY()&lt;5),"續簽"&amp;ROW(N489),""),"")</f>
        <v/>
      </c>
      <c r="C489" s="38" t="str">
        <f t="shared" si="64"/>
        <v/>
      </c>
      <c r="E489" s="38" t="str">
        <f t="shared" si="65"/>
        <v/>
      </c>
      <c r="I489" s="49" t="str">
        <f t="shared" ca="1" si="66"/>
        <v/>
      </c>
      <c r="J489" s="49" t="str">
        <f t="shared" ca="1" si="67"/>
        <v/>
      </c>
      <c r="K489" s="49"/>
      <c r="L489" s="49"/>
      <c r="M489" s="49"/>
      <c r="N489" s="43" t="str">
        <f t="shared" si="68"/>
        <v/>
      </c>
      <c r="P489" s="40" t="str">
        <f t="shared" si="69"/>
        <v/>
      </c>
      <c r="Q489" s="38" t="str">
        <f t="shared" ca="1" si="70"/>
        <v/>
      </c>
    </row>
    <row r="490" spans="1:28" ht="20.100000000000001" customHeight="1">
      <c r="A490" s="41" t="str">
        <f t="shared" ca="1" si="71"/>
        <v/>
      </c>
      <c r="B490" s="33" t="str">
        <f ca="1">IFERROR(IF(AND(N490-TODAY()&gt;0,N490-TODAY()&lt;5),"續簽"&amp;ROW(N490),""),"")</f>
        <v/>
      </c>
      <c r="C490" s="44" t="str">
        <f t="shared" si="64"/>
        <v/>
      </c>
      <c r="D490" s="44"/>
      <c r="E490" s="44" t="str">
        <f t="shared" si="65"/>
        <v/>
      </c>
      <c r="F490" s="44"/>
      <c r="G490" s="44"/>
      <c r="H490" s="44"/>
      <c r="I490" s="44" t="str">
        <f t="shared" ca="1" si="66"/>
        <v/>
      </c>
      <c r="J490" s="44" t="str">
        <f t="shared" ca="1" si="67"/>
        <v/>
      </c>
      <c r="K490" s="44"/>
      <c r="L490" s="44"/>
      <c r="M490" s="44"/>
      <c r="N490" s="45" t="str">
        <f t="shared" si="68"/>
        <v/>
      </c>
      <c r="O490" s="51"/>
      <c r="P490" s="52" t="str">
        <f t="shared" si="69"/>
        <v/>
      </c>
      <c r="Q490" s="44" t="str">
        <f t="shared" ca="1" si="70"/>
        <v/>
      </c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</row>
    <row r="491" spans="1:28" ht="20.100000000000001" customHeight="1">
      <c r="A491" s="41" t="str">
        <f t="shared" ca="1" si="71"/>
        <v/>
      </c>
      <c r="B491" s="33" t="str">
        <f ca="1">IFERROR(IF(AND(N491-TODAY()&gt;0,N491-TODAY()&lt;5),"續簽"&amp;ROW(N491),""),"")</f>
        <v/>
      </c>
      <c r="C491" s="38" t="str">
        <f t="shared" si="64"/>
        <v/>
      </c>
      <c r="E491" s="38" t="str">
        <f t="shared" si="65"/>
        <v/>
      </c>
      <c r="I491" s="49" t="str">
        <f t="shared" ca="1" si="66"/>
        <v/>
      </c>
      <c r="J491" s="49" t="str">
        <f t="shared" ca="1" si="67"/>
        <v/>
      </c>
      <c r="K491" s="49"/>
      <c r="L491" s="49"/>
      <c r="M491" s="49"/>
      <c r="N491" s="43" t="str">
        <f t="shared" si="68"/>
        <v/>
      </c>
      <c r="P491" s="40" t="str">
        <f t="shared" si="69"/>
        <v/>
      </c>
      <c r="Q491" s="38" t="str">
        <f t="shared" ca="1" si="70"/>
        <v/>
      </c>
    </row>
    <row r="492" spans="1:28" ht="20.100000000000001" customHeight="1">
      <c r="A492" s="41" t="str">
        <f t="shared" ca="1" si="71"/>
        <v/>
      </c>
      <c r="B492" s="33" t="str">
        <f ca="1">IFERROR(IF(AND(N492-TODAY()&gt;0,N492-TODAY()&lt;5),"續簽"&amp;ROW(N492),""),"")</f>
        <v/>
      </c>
      <c r="C492" s="44" t="str">
        <f t="shared" si="64"/>
        <v/>
      </c>
      <c r="D492" s="44"/>
      <c r="E492" s="44" t="str">
        <f t="shared" si="65"/>
        <v/>
      </c>
      <c r="F492" s="44"/>
      <c r="G492" s="44"/>
      <c r="H492" s="44"/>
      <c r="I492" s="44" t="str">
        <f t="shared" ca="1" si="66"/>
        <v/>
      </c>
      <c r="J492" s="44" t="str">
        <f t="shared" ca="1" si="67"/>
        <v/>
      </c>
      <c r="K492" s="44"/>
      <c r="L492" s="44"/>
      <c r="M492" s="44"/>
      <c r="N492" s="45" t="str">
        <f t="shared" si="68"/>
        <v/>
      </c>
      <c r="O492" s="51"/>
      <c r="P492" s="52" t="str">
        <f t="shared" si="69"/>
        <v/>
      </c>
      <c r="Q492" s="44" t="str">
        <f t="shared" ca="1" si="70"/>
        <v/>
      </c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</row>
    <row r="493" spans="1:28" ht="20.100000000000001" customHeight="1">
      <c r="A493" s="41" t="str">
        <f t="shared" ca="1" si="71"/>
        <v/>
      </c>
      <c r="B493" s="33" t="str">
        <f ca="1">IFERROR(IF(AND(N493-TODAY()&gt;0,N493-TODAY()&lt;5),"續簽"&amp;ROW(N493),""),"")</f>
        <v/>
      </c>
      <c r="C493" s="38" t="str">
        <f t="shared" si="64"/>
        <v/>
      </c>
      <c r="E493" s="38" t="str">
        <f t="shared" si="65"/>
        <v/>
      </c>
      <c r="I493" s="49" t="str">
        <f t="shared" ca="1" si="66"/>
        <v/>
      </c>
      <c r="J493" s="49" t="str">
        <f t="shared" ca="1" si="67"/>
        <v/>
      </c>
      <c r="K493" s="49"/>
      <c r="L493" s="49"/>
      <c r="M493" s="49"/>
      <c r="N493" s="43" t="str">
        <f t="shared" si="68"/>
        <v/>
      </c>
      <c r="P493" s="40" t="str">
        <f t="shared" si="69"/>
        <v/>
      </c>
      <c r="Q493" s="38" t="str">
        <f t="shared" ca="1" si="70"/>
        <v/>
      </c>
    </row>
    <row r="494" spans="1:28" ht="20.100000000000001" customHeight="1">
      <c r="A494" s="41" t="str">
        <f t="shared" ca="1" si="71"/>
        <v/>
      </c>
      <c r="B494" s="33" t="str">
        <f ca="1">IFERROR(IF(AND(N494-TODAY()&gt;0,N494-TODAY()&lt;5),"續簽"&amp;ROW(N494),""),"")</f>
        <v/>
      </c>
      <c r="C494" s="44" t="str">
        <f t="shared" si="64"/>
        <v/>
      </c>
      <c r="D494" s="44"/>
      <c r="E494" s="44" t="str">
        <f t="shared" si="65"/>
        <v/>
      </c>
      <c r="F494" s="44"/>
      <c r="G494" s="44"/>
      <c r="H494" s="44"/>
      <c r="I494" s="44" t="str">
        <f t="shared" ca="1" si="66"/>
        <v/>
      </c>
      <c r="J494" s="44" t="str">
        <f t="shared" ca="1" si="67"/>
        <v/>
      </c>
      <c r="K494" s="44"/>
      <c r="L494" s="44"/>
      <c r="M494" s="44"/>
      <c r="N494" s="45" t="str">
        <f t="shared" si="68"/>
        <v/>
      </c>
      <c r="O494" s="51"/>
      <c r="P494" s="52" t="str">
        <f t="shared" si="69"/>
        <v/>
      </c>
      <c r="Q494" s="44" t="str">
        <f t="shared" ca="1" si="70"/>
        <v/>
      </c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</row>
    <row r="495" spans="1:28" ht="20.100000000000001" customHeight="1">
      <c r="A495" s="41" t="str">
        <f t="shared" ca="1" si="71"/>
        <v/>
      </c>
      <c r="B495" s="33" t="str">
        <f ca="1">IFERROR(IF(AND(N495-TODAY()&gt;0,N495-TODAY()&lt;5),"續簽"&amp;ROW(N495),""),"")</f>
        <v/>
      </c>
      <c r="C495" s="38" t="str">
        <f t="shared" si="64"/>
        <v/>
      </c>
      <c r="E495" s="38" t="str">
        <f t="shared" si="65"/>
        <v/>
      </c>
      <c r="I495" s="49" t="str">
        <f t="shared" ca="1" si="66"/>
        <v/>
      </c>
      <c r="J495" s="49" t="str">
        <f t="shared" ca="1" si="67"/>
        <v/>
      </c>
      <c r="K495" s="49"/>
      <c r="L495" s="49"/>
      <c r="M495" s="49"/>
      <c r="N495" s="43" t="str">
        <f t="shared" si="68"/>
        <v/>
      </c>
      <c r="P495" s="40" t="str">
        <f t="shared" si="69"/>
        <v/>
      </c>
      <c r="Q495" s="38" t="str">
        <f t="shared" ca="1" si="70"/>
        <v/>
      </c>
    </row>
    <row r="496" spans="1:28" ht="20.100000000000001" customHeight="1">
      <c r="A496" s="41" t="str">
        <f t="shared" ca="1" si="71"/>
        <v/>
      </c>
      <c r="B496" s="33" t="str">
        <f ca="1">IFERROR(IF(AND(N496-TODAY()&gt;0,N496-TODAY()&lt;5),"續簽"&amp;ROW(N496),""),"")</f>
        <v/>
      </c>
      <c r="C496" s="44" t="str">
        <f t="shared" si="64"/>
        <v/>
      </c>
      <c r="D496" s="44"/>
      <c r="E496" s="44" t="str">
        <f t="shared" si="65"/>
        <v/>
      </c>
      <c r="F496" s="44"/>
      <c r="G496" s="44"/>
      <c r="H496" s="44"/>
      <c r="I496" s="44" t="str">
        <f t="shared" ca="1" si="66"/>
        <v/>
      </c>
      <c r="J496" s="44" t="str">
        <f t="shared" ca="1" si="67"/>
        <v/>
      </c>
      <c r="K496" s="44"/>
      <c r="L496" s="44"/>
      <c r="M496" s="44"/>
      <c r="N496" s="45" t="str">
        <f t="shared" si="68"/>
        <v/>
      </c>
      <c r="O496" s="51"/>
      <c r="P496" s="52" t="str">
        <f t="shared" si="69"/>
        <v/>
      </c>
      <c r="Q496" s="44" t="str">
        <f t="shared" ca="1" si="70"/>
        <v/>
      </c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</row>
    <row r="497" spans="1:28" ht="20.100000000000001" customHeight="1">
      <c r="A497" s="41" t="str">
        <f t="shared" ca="1" si="71"/>
        <v/>
      </c>
      <c r="B497" s="33" t="str">
        <f ca="1">IFERROR(IF(AND(N497-TODAY()&gt;0,N497-TODAY()&lt;5),"續簽"&amp;ROW(N497),""),"")</f>
        <v/>
      </c>
      <c r="C497" s="38" t="str">
        <f t="shared" si="64"/>
        <v/>
      </c>
      <c r="E497" s="38" t="str">
        <f t="shared" si="65"/>
        <v/>
      </c>
      <c r="I497" s="49" t="str">
        <f t="shared" ca="1" si="66"/>
        <v/>
      </c>
      <c r="J497" s="49" t="str">
        <f t="shared" ca="1" si="67"/>
        <v/>
      </c>
      <c r="K497" s="49"/>
      <c r="L497" s="49"/>
      <c r="M497" s="49"/>
      <c r="N497" s="43" t="str">
        <f t="shared" si="68"/>
        <v/>
      </c>
      <c r="P497" s="40" t="str">
        <f t="shared" si="69"/>
        <v/>
      </c>
      <c r="Q497" s="38" t="str">
        <f t="shared" ca="1" si="70"/>
        <v/>
      </c>
    </row>
    <row r="498" spans="1:28" ht="20.100000000000001" customHeight="1">
      <c r="A498" s="41" t="str">
        <f t="shared" ca="1" si="71"/>
        <v/>
      </c>
      <c r="B498" s="33" t="str">
        <f ca="1">IFERROR(IF(AND(N498-TODAY()&gt;0,N498-TODAY()&lt;5),"續簽"&amp;ROW(N498),""),"")</f>
        <v/>
      </c>
      <c r="C498" s="44" t="str">
        <f t="shared" si="64"/>
        <v/>
      </c>
      <c r="D498" s="44"/>
      <c r="E498" s="44" t="str">
        <f t="shared" si="65"/>
        <v/>
      </c>
      <c r="F498" s="44"/>
      <c r="G498" s="44"/>
      <c r="H498" s="44"/>
      <c r="I498" s="44" t="str">
        <f t="shared" ca="1" si="66"/>
        <v/>
      </c>
      <c r="J498" s="44" t="str">
        <f t="shared" ca="1" si="67"/>
        <v/>
      </c>
      <c r="K498" s="44"/>
      <c r="L498" s="44"/>
      <c r="M498" s="44"/>
      <c r="N498" s="45" t="str">
        <f t="shared" si="68"/>
        <v/>
      </c>
      <c r="O498" s="51"/>
      <c r="P498" s="52" t="str">
        <f t="shared" si="69"/>
        <v/>
      </c>
      <c r="Q498" s="44" t="str">
        <f t="shared" ca="1" si="70"/>
        <v/>
      </c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</row>
    <row r="499" spans="1:28" ht="20.100000000000001" customHeight="1">
      <c r="A499" s="41" t="str">
        <f t="shared" ca="1" si="71"/>
        <v/>
      </c>
      <c r="B499" s="33" t="str">
        <f ca="1">IFERROR(IF(AND(N499-TODAY()&gt;0,N499-TODAY()&lt;5),"續簽"&amp;ROW(N499),""),"")</f>
        <v/>
      </c>
      <c r="C499" s="38" t="str">
        <f t="shared" si="64"/>
        <v/>
      </c>
      <c r="E499" s="38" t="str">
        <f t="shared" si="65"/>
        <v/>
      </c>
      <c r="I499" s="49" t="str">
        <f t="shared" ca="1" si="66"/>
        <v/>
      </c>
      <c r="J499" s="49" t="str">
        <f t="shared" ca="1" si="67"/>
        <v/>
      </c>
      <c r="K499" s="49"/>
      <c r="L499" s="49"/>
      <c r="M499" s="49"/>
      <c r="N499" s="43" t="str">
        <f t="shared" si="68"/>
        <v/>
      </c>
      <c r="P499" s="40" t="str">
        <f t="shared" si="69"/>
        <v/>
      </c>
      <c r="Q499" s="38" t="str">
        <f t="shared" ca="1" si="70"/>
        <v/>
      </c>
    </row>
    <row r="500" spans="1:28" ht="20.100000000000001" customHeight="1">
      <c r="A500" s="41" t="str">
        <f t="shared" ca="1" si="71"/>
        <v/>
      </c>
      <c r="B500" s="33" t="str">
        <f ca="1">IFERROR(IF(AND(N500-TODAY()&gt;0,N500-TODAY()&lt;5),"續簽"&amp;ROW(N500),""),"")</f>
        <v/>
      </c>
      <c r="C500" s="44" t="str">
        <f t="shared" si="64"/>
        <v/>
      </c>
      <c r="D500" s="44"/>
      <c r="E500" s="44" t="str">
        <f t="shared" si="65"/>
        <v/>
      </c>
      <c r="F500" s="44"/>
      <c r="G500" s="44"/>
      <c r="H500" s="44"/>
      <c r="I500" s="44" t="str">
        <f t="shared" ca="1" si="66"/>
        <v/>
      </c>
      <c r="J500" s="44" t="str">
        <f t="shared" ca="1" si="67"/>
        <v/>
      </c>
      <c r="K500" s="44"/>
      <c r="L500" s="44"/>
      <c r="M500" s="44"/>
      <c r="N500" s="45" t="str">
        <f t="shared" si="68"/>
        <v/>
      </c>
      <c r="O500" s="51"/>
      <c r="P500" s="52" t="str">
        <f t="shared" si="69"/>
        <v/>
      </c>
      <c r="Q500" s="44" t="str">
        <f t="shared" ca="1" si="70"/>
        <v/>
      </c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</row>
    <row r="501" spans="1:28" ht="20.100000000000001" customHeight="1">
      <c r="A501" s="41" t="str">
        <f t="shared" ca="1" si="71"/>
        <v/>
      </c>
      <c r="B501" s="33" t="str">
        <f ca="1">IFERROR(IF(AND(N501-TODAY()&gt;0,N501-TODAY()&lt;5),"續簽"&amp;ROW(N501),""),"")</f>
        <v/>
      </c>
      <c r="C501" s="38" t="str">
        <f t="shared" si="64"/>
        <v/>
      </c>
      <c r="E501" s="38" t="str">
        <f t="shared" si="65"/>
        <v/>
      </c>
      <c r="I501" s="49" t="str">
        <f t="shared" ca="1" si="66"/>
        <v/>
      </c>
      <c r="J501" s="49" t="str">
        <f t="shared" ca="1" si="67"/>
        <v/>
      </c>
      <c r="K501" s="49"/>
      <c r="L501" s="49"/>
      <c r="M501" s="49"/>
      <c r="N501" s="43" t="str">
        <f t="shared" si="68"/>
        <v/>
      </c>
      <c r="P501" s="40" t="str">
        <f t="shared" si="69"/>
        <v/>
      </c>
      <c r="Q501" s="38" t="str">
        <f t="shared" ca="1" si="70"/>
        <v/>
      </c>
    </row>
    <row r="502" spans="1:28" ht="20.100000000000001" customHeight="1">
      <c r="A502" s="41" t="str">
        <f t="shared" ca="1" si="71"/>
        <v/>
      </c>
      <c r="B502" s="33" t="str">
        <f ca="1">IFERROR(IF(AND(N502-TODAY()&gt;0,N502-TODAY()&lt;5),"續簽"&amp;ROW(N502),""),"")</f>
        <v/>
      </c>
      <c r="C502" s="44" t="str">
        <f t="shared" si="64"/>
        <v/>
      </c>
      <c r="D502" s="44"/>
      <c r="E502" s="44" t="str">
        <f t="shared" si="65"/>
        <v/>
      </c>
      <c r="F502" s="44"/>
      <c r="G502" s="44"/>
      <c r="H502" s="44"/>
      <c r="I502" s="44" t="str">
        <f t="shared" ca="1" si="66"/>
        <v/>
      </c>
      <c r="J502" s="44" t="str">
        <f t="shared" ca="1" si="67"/>
        <v/>
      </c>
      <c r="K502" s="44"/>
      <c r="L502" s="44"/>
      <c r="M502" s="44"/>
      <c r="N502" s="45" t="str">
        <f t="shared" si="68"/>
        <v/>
      </c>
      <c r="O502" s="51"/>
      <c r="P502" s="52" t="str">
        <f t="shared" si="69"/>
        <v/>
      </c>
      <c r="Q502" s="44" t="str">
        <f t="shared" ca="1" si="70"/>
        <v/>
      </c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</row>
    <row r="503" spans="1:28" ht="20.100000000000001" customHeight="1">
      <c r="A503" s="41" t="str">
        <f t="shared" ca="1" si="71"/>
        <v/>
      </c>
      <c r="B503" s="33" t="str">
        <f ca="1">IFERROR(IF(AND(N503-TODAY()&gt;0,N503-TODAY()&lt;5),"續簽"&amp;ROW(N503),""),"")</f>
        <v/>
      </c>
      <c r="C503" s="38" t="str">
        <f t="shared" si="64"/>
        <v/>
      </c>
      <c r="E503" s="38" t="str">
        <f t="shared" si="65"/>
        <v/>
      </c>
      <c r="I503" s="49" t="str">
        <f t="shared" ca="1" si="66"/>
        <v/>
      </c>
      <c r="J503" s="49" t="str">
        <f t="shared" ca="1" si="67"/>
        <v/>
      </c>
      <c r="K503" s="49"/>
      <c r="L503" s="49"/>
      <c r="M503" s="49"/>
      <c r="N503" s="43" t="str">
        <f t="shared" si="68"/>
        <v/>
      </c>
      <c r="P503" s="40" t="str">
        <f t="shared" si="69"/>
        <v/>
      </c>
      <c r="Q503" s="38" t="str">
        <f t="shared" ca="1" si="70"/>
        <v/>
      </c>
    </row>
    <row r="504" spans="1:28" ht="20.100000000000001" customHeight="1">
      <c r="A504" s="41" t="str">
        <f t="shared" ca="1" si="71"/>
        <v/>
      </c>
      <c r="B504" s="33" t="str">
        <f ca="1">IFERROR(IF(AND(N504-TODAY()&gt;0,N504-TODAY()&lt;5),"續簽"&amp;ROW(N504),""),"")</f>
        <v/>
      </c>
      <c r="C504" s="44" t="str">
        <f t="shared" si="64"/>
        <v/>
      </c>
      <c r="D504" s="44"/>
      <c r="E504" s="44" t="str">
        <f t="shared" si="65"/>
        <v/>
      </c>
      <c r="F504" s="44"/>
      <c r="G504" s="44"/>
      <c r="H504" s="44"/>
      <c r="I504" s="44" t="str">
        <f t="shared" ca="1" si="66"/>
        <v/>
      </c>
      <c r="J504" s="44" t="str">
        <f t="shared" ca="1" si="67"/>
        <v/>
      </c>
      <c r="K504" s="44"/>
      <c r="L504" s="44"/>
      <c r="M504" s="44"/>
      <c r="N504" s="45" t="str">
        <f t="shared" si="68"/>
        <v/>
      </c>
      <c r="O504" s="51"/>
      <c r="P504" s="52" t="str">
        <f t="shared" si="69"/>
        <v/>
      </c>
      <c r="Q504" s="44" t="str">
        <f t="shared" ca="1" si="70"/>
        <v/>
      </c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</row>
    <row r="505" spans="1:28" ht="20.100000000000001" customHeight="1">
      <c r="A505" s="41" t="str">
        <f t="shared" ca="1" si="71"/>
        <v/>
      </c>
      <c r="B505" s="33" t="str">
        <f ca="1">IFERROR(IF(AND(N505-TODAY()&gt;0,N505-TODAY()&lt;5),"續簽"&amp;ROW(N505),""),"")</f>
        <v/>
      </c>
      <c r="C505" s="38" t="str">
        <f t="shared" si="64"/>
        <v/>
      </c>
      <c r="E505" s="38" t="str">
        <f t="shared" si="65"/>
        <v/>
      </c>
      <c r="I505" s="49" t="str">
        <f t="shared" ca="1" si="66"/>
        <v/>
      </c>
      <c r="J505" s="49" t="str">
        <f t="shared" ca="1" si="67"/>
        <v/>
      </c>
      <c r="K505" s="49"/>
      <c r="L505" s="49"/>
      <c r="M505" s="49"/>
      <c r="N505" s="43" t="str">
        <f t="shared" si="68"/>
        <v/>
      </c>
      <c r="P505" s="40" t="str">
        <f t="shared" si="69"/>
        <v/>
      </c>
      <c r="Q505" s="38" t="str">
        <f t="shared" ca="1" si="70"/>
        <v/>
      </c>
    </row>
    <row r="506" spans="1:28" ht="20.100000000000001" customHeight="1">
      <c r="A506" s="41" t="str">
        <f t="shared" ca="1" si="71"/>
        <v/>
      </c>
      <c r="B506" s="33" t="str">
        <f ca="1">IFERROR(IF(AND(N506-TODAY()&gt;0,N506-TODAY()&lt;5),"續簽"&amp;ROW(N506),""),"")</f>
        <v/>
      </c>
      <c r="C506" s="44" t="str">
        <f t="shared" si="64"/>
        <v/>
      </c>
      <c r="D506" s="44"/>
      <c r="E506" s="44" t="str">
        <f t="shared" si="65"/>
        <v/>
      </c>
      <c r="F506" s="44"/>
      <c r="G506" s="44"/>
      <c r="H506" s="44"/>
      <c r="I506" s="44" t="str">
        <f t="shared" ca="1" si="66"/>
        <v/>
      </c>
      <c r="J506" s="44" t="str">
        <f t="shared" ca="1" si="67"/>
        <v/>
      </c>
      <c r="K506" s="44"/>
      <c r="L506" s="44"/>
      <c r="M506" s="44"/>
      <c r="N506" s="45" t="str">
        <f t="shared" si="68"/>
        <v/>
      </c>
      <c r="O506" s="51"/>
      <c r="P506" s="52" t="str">
        <f t="shared" si="69"/>
        <v/>
      </c>
      <c r="Q506" s="44" t="str">
        <f t="shared" ca="1" si="70"/>
        <v/>
      </c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</row>
    <row r="507" spans="1:28" ht="20.100000000000001" customHeight="1">
      <c r="A507" s="41" t="str">
        <f t="shared" ca="1" si="71"/>
        <v/>
      </c>
      <c r="B507" s="33" t="str">
        <f ca="1">IFERROR(IF(AND(N507-TODAY()&gt;0,N507-TODAY()&lt;5),"續簽"&amp;ROW(N507),""),"")</f>
        <v/>
      </c>
      <c r="C507" s="38" t="str">
        <f t="shared" si="64"/>
        <v/>
      </c>
      <c r="E507" s="38" t="str">
        <f t="shared" si="65"/>
        <v/>
      </c>
      <c r="I507" s="49" t="str">
        <f t="shared" ca="1" si="66"/>
        <v/>
      </c>
      <c r="J507" s="49" t="str">
        <f t="shared" ca="1" si="67"/>
        <v/>
      </c>
      <c r="K507" s="49"/>
      <c r="L507" s="49"/>
      <c r="M507" s="49"/>
      <c r="N507" s="43" t="str">
        <f t="shared" si="68"/>
        <v/>
      </c>
      <c r="P507" s="40" t="str">
        <f t="shared" si="69"/>
        <v/>
      </c>
      <c r="Q507" s="38" t="str">
        <f t="shared" ca="1" si="70"/>
        <v/>
      </c>
    </row>
    <row r="508" spans="1:28" ht="20.100000000000001" customHeight="1">
      <c r="A508" s="41" t="str">
        <f t="shared" ca="1" si="71"/>
        <v/>
      </c>
      <c r="B508" s="33" t="str">
        <f ca="1">IFERROR(IF(AND(N508-TODAY()&gt;0,N508-TODAY()&lt;5),"續簽"&amp;ROW(N508),""),"")</f>
        <v/>
      </c>
      <c r="C508" s="44" t="str">
        <f t="shared" si="64"/>
        <v/>
      </c>
      <c r="D508" s="44"/>
      <c r="E508" s="44" t="str">
        <f t="shared" si="65"/>
        <v/>
      </c>
      <c r="F508" s="44"/>
      <c r="G508" s="44"/>
      <c r="H508" s="44"/>
      <c r="I508" s="44" t="str">
        <f t="shared" ca="1" si="66"/>
        <v/>
      </c>
      <c r="J508" s="44" t="str">
        <f t="shared" ca="1" si="67"/>
        <v/>
      </c>
      <c r="K508" s="44"/>
      <c r="L508" s="44"/>
      <c r="M508" s="44"/>
      <c r="N508" s="45" t="str">
        <f t="shared" si="68"/>
        <v/>
      </c>
      <c r="O508" s="51"/>
      <c r="P508" s="52" t="str">
        <f t="shared" si="69"/>
        <v/>
      </c>
      <c r="Q508" s="44" t="str">
        <f t="shared" ca="1" si="70"/>
        <v/>
      </c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</row>
    <row r="509" spans="1:28" ht="20.100000000000001" customHeight="1">
      <c r="A509" s="41" t="str">
        <f t="shared" ca="1" si="71"/>
        <v/>
      </c>
      <c r="B509" s="33" t="str">
        <f ca="1">IFERROR(IF(AND(N509-TODAY()&gt;0,N509-TODAY()&lt;5),"續簽"&amp;ROW(N509),""),"")</f>
        <v/>
      </c>
      <c r="C509" s="38" t="str">
        <f t="shared" si="64"/>
        <v/>
      </c>
      <c r="E509" s="38" t="str">
        <f t="shared" si="65"/>
        <v/>
      </c>
      <c r="I509" s="49" t="str">
        <f t="shared" ca="1" si="66"/>
        <v/>
      </c>
      <c r="J509" s="49" t="str">
        <f t="shared" ca="1" si="67"/>
        <v/>
      </c>
      <c r="K509" s="49"/>
      <c r="L509" s="49"/>
      <c r="M509" s="49"/>
      <c r="N509" s="43" t="str">
        <f t="shared" si="68"/>
        <v/>
      </c>
      <c r="P509" s="40" t="str">
        <f t="shared" si="69"/>
        <v/>
      </c>
      <c r="Q509" s="38" t="str">
        <f t="shared" ca="1" si="70"/>
        <v/>
      </c>
    </row>
    <row r="510" spans="1:28" ht="20.100000000000001" customHeight="1">
      <c r="A510" s="41" t="str">
        <f t="shared" ca="1" si="71"/>
        <v/>
      </c>
      <c r="B510" s="33" t="str">
        <f ca="1">IFERROR(IF(AND(N510-TODAY()&gt;0,N510-TODAY()&lt;5),"續簽"&amp;ROW(N510),""),"")</f>
        <v/>
      </c>
      <c r="C510" s="44" t="str">
        <f t="shared" si="64"/>
        <v/>
      </c>
      <c r="D510" s="44"/>
      <c r="E510" s="44" t="str">
        <f t="shared" si="65"/>
        <v/>
      </c>
      <c r="F510" s="44"/>
      <c r="G510" s="44"/>
      <c r="H510" s="44"/>
      <c r="I510" s="44" t="str">
        <f t="shared" ca="1" si="66"/>
        <v/>
      </c>
      <c r="J510" s="44" t="str">
        <f t="shared" ca="1" si="67"/>
        <v/>
      </c>
      <c r="K510" s="44"/>
      <c r="L510" s="44"/>
      <c r="M510" s="44"/>
      <c r="N510" s="45" t="str">
        <f t="shared" si="68"/>
        <v/>
      </c>
      <c r="O510" s="51"/>
      <c r="P510" s="52" t="str">
        <f t="shared" si="69"/>
        <v/>
      </c>
      <c r="Q510" s="44" t="str">
        <f t="shared" ca="1" si="70"/>
        <v/>
      </c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</row>
    <row r="511" spans="1:28" ht="20.100000000000001" customHeight="1">
      <c r="A511" s="41" t="str">
        <f t="shared" ca="1" si="71"/>
        <v/>
      </c>
      <c r="B511" s="33" t="str">
        <f ca="1">IFERROR(IF(AND(N511-TODAY()&gt;0,N511-TODAY()&lt;5),"續簽"&amp;ROW(N511),""),"")</f>
        <v/>
      </c>
      <c r="C511" s="38" t="str">
        <f t="shared" si="64"/>
        <v/>
      </c>
      <c r="E511" s="38" t="str">
        <f t="shared" si="65"/>
        <v/>
      </c>
      <c r="I511" s="49" t="str">
        <f t="shared" ca="1" si="66"/>
        <v/>
      </c>
      <c r="J511" s="49" t="str">
        <f t="shared" ca="1" si="67"/>
        <v/>
      </c>
      <c r="K511" s="49"/>
      <c r="L511" s="49"/>
      <c r="M511" s="49"/>
      <c r="N511" s="43" t="str">
        <f t="shared" si="68"/>
        <v/>
      </c>
      <c r="P511" s="40" t="str">
        <f t="shared" si="69"/>
        <v/>
      </c>
      <c r="Q511" s="38" t="str">
        <f t="shared" ca="1" si="70"/>
        <v/>
      </c>
    </row>
    <row r="512" spans="1:28" ht="20.100000000000001" customHeight="1">
      <c r="A512" s="41" t="str">
        <f t="shared" ca="1" si="71"/>
        <v/>
      </c>
      <c r="B512" s="33" t="str">
        <f ca="1">IFERROR(IF(AND(N512-TODAY()&gt;0,N512-TODAY()&lt;5),"續簽"&amp;ROW(N512),""),"")</f>
        <v/>
      </c>
      <c r="C512" s="44" t="str">
        <f t="shared" si="64"/>
        <v/>
      </c>
      <c r="D512" s="44"/>
      <c r="E512" s="44" t="str">
        <f t="shared" si="65"/>
        <v/>
      </c>
      <c r="F512" s="44"/>
      <c r="G512" s="44"/>
      <c r="H512" s="44"/>
      <c r="I512" s="44" t="str">
        <f t="shared" ca="1" si="66"/>
        <v/>
      </c>
      <c r="J512" s="44" t="str">
        <f t="shared" ca="1" si="67"/>
        <v/>
      </c>
      <c r="K512" s="44"/>
      <c r="L512" s="44"/>
      <c r="M512" s="44"/>
      <c r="N512" s="45" t="str">
        <f t="shared" si="68"/>
        <v/>
      </c>
      <c r="O512" s="51"/>
      <c r="P512" s="52" t="str">
        <f t="shared" si="69"/>
        <v/>
      </c>
      <c r="Q512" s="44" t="str">
        <f t="shared" ca="1" si="70"/>
        <v/>
      </c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</row>
    <row r="513" spans="1:28" ht="20.100000000000001" customHeight="1">
      <c r="A513" s="41" t="str">
        <f t="shared" ca="1" si="71"/>
        <v/>
      </c>
      <c r="B513" s="33" t="str">
        <f ca="1">IFERROR(IF(AND(N513-TODAY()&gt;0,N513-TODAY()&lt;5),"續簽"&amp;ROW(N513),""),"")</f>
        <v/>
      </c>
      <c r="C513" s="38" t="str">
        <f t="shared" si="64"/>
        <v/>
      </c>
      <c r="E513" s="38" t="str">
        <f t="shared" si="65"/>
        <v/>
      </c>
      <c r="I513" s="49" t="str">
        <f t="shared" ca="1" si="66"/>
        <v/>
      </c>
      <c r="J513" s="49" t="str">
        <f t="shared" ca="1" si="67"/>
        <v/>
      </c>
      <c r="K513" s="49"/>
      <c r="L513" s="49"/>
      <c r="M513" s="49"/>
      <c r="N513" s="43" t="str">
        <f t="shared" si="68"/>
        <v/>
      </c>
      <c r="P513" s="40" t="str">
        <f t="shared" si="69"/>
        <v/>
      </c>
      <c r="Q513" s="38" t="str">
        <f t="shared" ca="1" si="70"/>
        <v/>
      </c>
    </row>
    <row r="514" spans="1:28" ht="20.100000000000001" customHeight="1">
      <c r="A514" s="41" t="str">
        <f t="shared" ca="1" si="71"/>
        <v/>
      </c>
      <c r="B514" s="33" t="str">
        <f ca="1">IFERROR(IF(AND(N514-TODAY()&gt;0,N514-TODAY()&lt;5),"續簽"&amp;ROW(N514),""),"")</f>
        <v/>
      </c>
      <c r="C514" s="44" t="str">
        <f t="shared" si="64"/>
        <v/>
      </c>
      <c r="D514" s="44"/>
      <c r="E514" s="44" t="str">
        <f t="shared" si="65"/>
        <v/>
      </c>
      <c r="F514" s="44"/>
      <c r="G514" s="44"/>
      <c r="H514" s="44"/>
      <c r="I514" s="44" t="str">
        <f t="shared" ca="1" si="66"/>
        <v/>
      </c>
      <c r="J514" s="44" t="str">
        <f t="shared" ca="1" si="67"/>
        <v/>
      </c>
      <c r="K514" s="44"/>
      <c r="L514" s="44"/>
      <c r="M514" s="44"/>
      <c r="N514" s="45" t="str">
        <f t="shared" si="68"/>
        <v/>
      </c>
      <c r="O514" s="51"/>
      <c r="P514" s="52" t="str">
        <f t="shared" si="69"/>
        <v/>
      </c>
      <c r="Q514" s="44" t="str">
        <f t="shared" ca="1" si="70"/>
        <v/>
      </c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</row>
    <row r="515" spans="1:28" ht="20.100000000000001" customHeight="1">
      <c r="A515" s="41" t="str">
        <f t="shared" ca="1" si="71"/>
        <v/>
      </c>
      <c r="B515" s="33" t="str">
        <f ca="1">IFERROR(IF(AND(N515-TODAY()&gt;0,N515-TODAY()&lt;5),"續簽"&amp;ROW(N515),""),"")</f>
        <v/>
      </c>
      <c r="C515" s="38" t="str">
        <f t="shared" si="64"/>
        <v/>
      </c>
      <c r="E515" s="38" t="str">
        <f t="shared" si="65"/>
        <v/>
      </c>
      <c r="I515" s="49" t="str">
        <f t="shared" ca="1" si="66"/>
        <v/>
      </c>
      <c r="J515" s="49" t="str">
        <f t="shared" ca="1" si="67"/>
        <v/>
      </c>
      <c r="K515" s="49"/>
      <c r="L515" s="49"/>
      <c r="M515" s="49"/>
      <c r="N515" s="43" t="str">
        <f t="shared" si="68"/>
        <v/>
      </c>
      <c r="P515" s="40" t="str">
        <f t="shared" si="69"/>
        <v/>
      </c>
      <c r="Q515" s="38" t="str">
        <f t="shared" ca="1" si="70"/>
        <v/>
      </c>
    </row>
    <row r="516" spans="1:28" ht="20.100000000000001" customHeight="1">
      <c r="A516" s="41" t="str">
        <f t="shared" ca="1" si="71"/>
        <v/>
      </c>
      <c r="B516" s="33" t="str">
        <f ca="1">IFERROR(IF(AND(N516-TODAY()&gt;0,N516-TODAY()&lt;5),"續簽"&amp;ROW(N516),""),"")</f>
        <v/>
      </c>
      <c r="C516" s="44" t="str">
        <f t="shared" si="64"/>
        <v/>
      </c>
      <c r="D516" s="44"/>
      <c r="E516" s="44" t="str">
        <f t="shared" si="65"/>
        <v/>
      </c>
      <c r="F516" s="44"/>
      <c r="G516" s="44"/>
      <c r="H516" s="44"/>
      <c r="I516" s="44" t="str">
        <f t="shared" ca="1" si="66"/>
        <v/>
      </c>
      <c r="J516" s="44" t="str">
        <f t="shared" ca="1" si="67"/>
        <v/>
      </c>
      <c r="K516" s="44"/>
      <c r="L516" s="44"/>
      <c r="M516" s="44"/>
      <c r="N516" s="45" t="str">
        <f t="shared" si="68"/>
        <v/>
      </c>
      <c r="O516" s="51"/>
      <c r="P516" s="52" t="str">
        <f t="shared" si="69"/>
        <v/>
      </c>
      <c r="Q516" s="44" t="str">
        <f t="shared" ca="1" si="70"/>
        <v/>
      </c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</row>
    <row r="517" spans="1:28" ht="20.100000000000001" customHeight="1">
      <c r="A517" s="41" t="str">
        <f t="shared" ca="1" si="71"/>
        <v/>
      </c>
      <c r="B517" s="33" t="str">
        <f ca="1">IFERROR(IF(AND(N517-TODAY()&gt;0,N517-TODAY()&lt;5),"續簽"&amp;ROW(N517),""),"")</f>
        <v/>
      </c>
      <c r="C517" s="38" t="str">
        <f t="shared" si="64"/>
        <v/>
      </c>
      <c r="E517" s="38" t="str">
        <f t="shared" si="65"/>
        <v/>
      </c>
      <c r="I517" s="49" t="str">
        <f t="shared" ca="1" si="66"/>
        <v/>
      </c>
      <c r="J517" s="49" t="str">
        <f t="shared" ca="1" si="67"/>
        <v/>
      </c>
      <c r="K517" s="49"/>
      <c r="L517" s="49"/>
      <c r="M517" s="49"/>
      <c r="N517" s="43" t="str">
        <f t="shared" si="68"/>
        <v/>
      </c>
      <c r="P517" s="40" t="str">
        <f t="shared" si="69"/>
        <v/>
      </c>
      <c r="Q517" s="38" t="str">
        <f t="shared" ca="1" si="70"/>
        <v/>
      </c>
    </row>
    <row r="518" spans="1:28" ht="20.100000000000001" customHeight="1">
      <c r="A518" s="41" t="str">
        <f t="shared" ca="1" si="71"/>
        <v/>
      </c>
      <c r="B518" s="33" t="str">
        <f ca="1">IFERROR(IF(AND(N518-TODAY()&gt;0,N518-TODAY()&lt;5),"續簽"&amp;ROW(N518),""),"")</f>
        <v/>
      </c>
      <c r="C518" s="44" t="str">
        <f t="shared" si="64"/>
        <v/>
      </c>
      <c r="D518" s="44"/>
      <c r="E518" s="44" t="str">
        <f t="shared" si="65"/>
        <v/>
      </c>
      <c r="F518" s="44"/>
      <c r="G518" s="44"/>
      <c r="H518" s="44"/>
      <c r="I518" s="44" t="str">
        <f t="shared" ca="1" si="66"/>
        <v/>
      </c>
      <c r="J518" s="44" t="str">
        <f t="shared" ca="1" si="67"/>
        <v/>
      </c>
      <c r="K518" s="44"/>
      <c r="L518" s="44"/>
      <c r="M518" s="44"/>
      <c r="N518" s="45" t="str">
        <f t="shared" si="68"/>
        <v/>
      </c>
      <c r="O518" s="51"/>
      <c r="P518" s="52" t="str">
        <f t="shared" si="69"/>
        <v/>
      </c>
      <c r="Q518" s="44" t="str">
        <f t="shared" ca="1" si="70"/>
        <v/>
      </c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</row>
    <row r="519" spans="1:28" ht="20.100000000000001" customHeight="1">
      <c r="A519" s="41" t="str">
        <f t="shared" ca="1" si="71"/>
        <v/>
      </c>
      <c r="B519" s="33" t="str">
        <f ca="1">IFERROR(IF(AND(N519-TODAY()&gt;0,N519-TODAY()&lt;5),"續簽"&amp;ROW(N519),""),"")</f>
        <v/>
      </c>
      <c r="C519" s="38" t="str">
        <f t="shared" si="64"/>
        <v/>
      </c>
      <c r="E519" s="38" t="str">
        <f t="shared" si="65"/>
        <v/>
      </c>
      <c r="I519" s="49" t="str">
        <f t="shared" ca="1" si="66"/>
        <v/>
      </c>
      <c r="J519" s="49" t="str">
        <f t="shared" ca="1" si="67"/>
        <v/>
      </c>
      <c r="K519" s="49"/>
      <c r="L519" s="49"/>
      <c r="M519" s="49"/>
      <c r="N519" s="43" t="str">
        <f t="shared" si="68"/>
        <v/>
      </c>
      <c r="P519" s="40" t="str">
        <f t="shared" si="69"/>
        <v/>
      </c>
      <c r="Q519" s="38" t="str">
        <f t="shared" ca="1" si="70"/>
        <v/>
      </c>
    </row>
    <row r="520" spans="1:28" ht="20.100000000000001" customHeight="1">
      <c r="A520" s="41" t="str">
        <f t="shared" ca="1" si="71"/>
        <v/>
      </c>
      <c r="B520" s="33" t="str">
        <f ca="1">IFERROR(IF(AND(N520-TODAY()&gt;0,N520-TODAY()&lt;5),"續簽"&amp;ROW(N520),""),"")</f>
        <v/>
      </c>
      <c r="C520" s="44" t="str">
        <f t="shared" ref="C520:C583" si="72">IF(D520="","",ROW(D520)-2)</f>
        <v/>
      </c>
      <c r="D520" s="44"/>
      <c r="E520" s="44" t="str">
        <f t="shared" ref="E520:E583" si="73">IF(O520="","",IF(MOD(RIGHT(LEFT(O520,17)),2),"男","女"))</f>
        <v/>
      </c>
      <c r="F520" s="44"/>
      <c r="G520" s="44"/>
      <c r="H520" s="44"/>
      <c r="I520" s="44" t="str">
        <f t="shared" ref="I520:I583" ca="1" si="74">IF(H520="","",DATEDIF(H520,TODAY(),"Y"))</f>
        <v/>
      </c>
      <c r="J520" s="44" t="str">
        <f t="shared" ref="J520:J583" ca="1" si="75">IF(H520="","",DATEDIF(H520,TODAY(),"m"))</f>
        <v/>
      </c>
      <c r="K520" s="44"/>
      <c r="L520" s="44"/>
      <c r="M520" s="44"/>
      <c r="N520" s="45" t="str">
        <f t="shared" ref="N520:N583" si="76">IFERROR(IF(M520="无固定期限","",DATE(YEAR(L520)+M520,MONTH(L520),DAY(L520)-1)),"")</f>
        <v/>
      </c>
      <c r="O520" s="51"/>
      <c r="P520" s="52" t="str">
        <f t="shared" ref="P520:P583" si="77">IF(O520="","",VALUE(MID(O520,7,4)&amp;"/"&amp;MID(O520,11,2)&amp;"/"&amp;MID(O520,13,2)))</f>
        <v/>
      </c>
      <c r="Q520" s="44" t="str">
        <f t="shared" ref="Q520:Q583" ca="1" si="78">IF(O520="","",YEAR(TODAY())-MID(O520,7,4))</f>
        <v/>
      </c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</row>
    <row r="521" spans="1:28" ht="20.100000000000001" customHeight="1">
      <c r="A521" s="41" t="str">
        <f t="shared" ca="1" si="71"/>
        <v/>
      </c>
      <c r="B521" s="33" t="str">
        <f ca="1">IFERROR(IF(AND(N521-TODAY()&gt;0,N521-TODAY()&lt;5),"續簽"&amp;ROW(N521),""),"")</f>
        <v/>
      </c>
      <c r="C521" s="38" t="str">
        <f t="shared" si="72"/>
        <v/>
      </c>
      <c r="E521" s="38" t="str">
        <f t="shared" si="73"/>
        <v/>
      </c>
      <c r="I521" s="49" t="str">
        <f t="shared" ca="1" si="74"/>
        <v/>
      </c>
      <c r="J521" s="49" t="str">
        <f t="shared" ca="1" si="75"/>
        <v/>
      </c>
      <c r="K521" s="49"/>
      <c r="L521" s="49"/>
      <c r="M521" s="49"/>
      <c r="N521" s="43" t="str">
        <f t="shared" si="76"/>
        <v/>
      </c>
      <c r="P521" s="40" t="str">
        <f t="shared" si="77"/>
        <v/>
      </c>
      <c r="Q521" s="38" t="str">
        <f t="shared" ca="1" si="78"/>
        <v/>
      </c>
    </row>
    <row r="522" spans="1:28" ht="20.100000000000001" customHeight="1">
      <c r="A522" s="41" t="str">
        <f t="shared" ca="1" si="71"/>
        <v/>
      </c>
      <c r="B522" s="33" t="str">
        <f ca="1">IFERROR(IF(AND(N522-TODAY()&gt;0,N522-TODAY()&lt;5),"續簽"&amp;ROW(N522),""),"")</f>
        <v/>
      </c>
      <c r="C522" s="44" t="str">
        <f t="shared" si="72"/>
        <v/>
      </c>
      <c r="D522" s="44"/>
      <c r="E522" s="44" t="str">
        <f t="shared" si="73"/>
        <v/>
      </c>
      <c r="F522" s="44"/>
      <c r="G522" s="44"/>
      <c r="H522" s="44"/>
      <c r="I522" s="44" t="str">
        <f t="shared" ca="1" si="74"/>
        <v/>
      </c>
      <c r="J522" s="44" t="str">
        <f t="shared" ca="1" si="75"/>
        <v/>
      </c>
      <c r="K522" s="44"/>
      <c r="L522" s="44"/>
      <c r="M522" s="44"/>
      <c r="N522" s="45" t="str">
        <f t="shared" si="76"/>
        <v/>
      </c>
      <c r="O522" s="51"/>
      <c r="P522" s="52" t="str">
        <f t="shared" si="77"/>
        <v/>
      </c>
      <c r="Q522" s="44" t="str">
        <f t="shared" ca="1" si="78"/>
        <v/>
      </c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</row>
    <row r="523" spans="1:28" ht="20.100000000000001" customHeight="1">
      <c r="A523" s="41" t="str">
        <f t="shared" ca="1" si="71"/>
        <v/>
      </c>
      <c r="B523" s="33" t="str">
        <f ca="1">IFERROR(IF(AND(N523-TODAY()&gt;0,N523-TODAY()&lt;5),"續簽"&amp;ROW(N523),""),"")</f>
        <v/>
      </c>
      <c r="C523" s="38" t="str">
        <f t="shared" si="72"/>
        <v/>
      </c>
      <c r="E523" s="38" t="str">
        <f t="shared" si="73"/>
        <v/>
      </c>
      <c r="I523" s="49" t="str">
        <f t="shared" ca="1" si="74"/>
        <v/>
      </c>
      <c r="J523" s="49" t="str">
        <f t="shared" ca="1" si="75"/>
        <v/>
      </c>
      <c r="K523" s="49"/>
      <c r="L523" s="49"/>
      <c r="M523" s="49"/>
      <c r="N523" s="43" t="str">
        <f t="shared" si="76"/>
        <v/>
      </c>
      <c r="P523" s="40" t="str">
        <f t="shared" si="77"/>
        <v/>
      </c>
      <c r="Q523" s="38" t="str">
        <f t="shared" ca="1" si="78"/>
        <v/>
      </c>
    </row>
    <row r="524" spans="1:28" ht="20.100000000000001" customHeight="1">
      <c r="A524" s="41" t="str">
        <f t="shared" ca="1" si="71"/>
        <v/>
      </c>
      <c r="B524" s="33" t="str">
        <f ca="1">IFERROR(IF(AND(N524-TODAY()&gt;0,N524-TODAY()&lt;5),"續簽"&amp;ROW(N524),""),"")</f>
        <v/>
      </c>
      <c r="C524" s="44" t="str">
        <f t="shared" si="72"/>
        <v/>
      </c>
      <c r="D524" s="44"/>
      <c r="E524" s="44" t="str">
        <f t="shared" si="73"/>
        <v/>
      </c>
      <c r="F524" s="44"/>
      <c r="G524" s="44"/>
      <c r="H524" s="44"/>
      <c r="I524" s="44" t="str">
        <f t="shared" ca="1" si="74"/>
        <v/>
      </c>
      <c r="J524" s="44" t="str">
        <f t="shared" ca="1" si="75"/>
        <v/>
      </c>
      <c r="K524" s="44"/>
      <c r="L524" s="44"/>
      <c r="M524" s="44"/>
      <c r="N524" s="45" t="str">
        <f t="shared" si="76"/>
        <v/>
      </c>
      <c r="O524" s="51"/>
      <c r="P524" s="52" t="str">
        <f t="shared" si="77"/>
        <v/>
      </c>
      <c r="Q524" s="44" t="str">
        <f t="shared" ca="1" si="78"/>
        <v/>
      </c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</row>
    <row r="525" spans="1:28" ht="20.100000000000001" customHeight="1">
      <c r="A525" s="41" t="str">
        <f t="shared" ref="A525:A588" ca="1" si="79">IFERROR(IF(MONTH(P525)=MONTH(TODAY()),"生日"&amp;ROW(P525),""),"")</f>
        <v/>
      </c>
      <c r="B525" s="33" t="str">
        <f ca="1">IFERROR(IF(AND(N525-TODAY()&gt;0,N525-TODAY()&lt;5),"續簽"&amp;ROW(N525),""),"")</f>
        <v/>
      </c>
      <c r="C525" s="38" t="str">
        <f t="shared" si="72"/>
        <v/>
      </c>
      <c r="E525" s="38" t="str">
        <f t="shared" si="73"/>
        <v/>
      </c>
      <c r="I525" s="49" t="str">
        <f t="shared" ca="1" si="74"/>
        <v/>
      </c>
      <c r="J525" s="49" t="str">
        <f t="shared" ca="1" si="75"/>
        <v/>
      </c>
      <c r="K525" s="49"/>
      <c r="L525" s="49"/>
      <c r="M525" s="49"/>
      <c r="N525" s="43" t="str">
        <f t="shared" si="76"/>
        <v/>
      </c>
      <c r="P525" s="40" t="str">
        <f t="shared" si="77"/>
        <v/>
      </c>
      <c r="Q525" s="38" t="str">
        <f t="shared" ca="1" si="78"/>
        <v/>
      </c>
    </row>
    <row r="526" spans="1:28" ht="20.100000000000001" customHeight="1">
      <c r="A526" s="41" t="str">
        <f t="shared" ca="1" si="79"/>
        <v/>
      </c>
      <c r="B526" s="33" t="str">
        <f ca="1">IFERROR(IF(AND(N526-TODAY()&gt;0,N526-TODAY()&lt;5),"續簽"&amp;ROW(N526),""),"")</f>
        <v/>
      </c>
      <c r="C526" s="44" t="str">
        <f t="shared" si="72"/>
        <v/>
      </c>
      <c r="D526" s="44"/>
      <c r="E526" s="44" t="str">
        <f t="shared" si="73"/>
        <v/>
      </c>
      <c r="F526" s="44"/>
      <c r="G526" s="44"/>
      <c r="H526" s="44"/>
      <c r="I526" s="44" t="str">
        <f t="shared" ca="1" si="74"/>
        <v/>
      </c>
      <c r="J526" s="44" t="str">
        <f t="shared" ca="1" si="75"/>
        <v/>
      </c>
      <c r="K526" s="44"/>
      <c r="L526" s="44"/>
      <c r="M526" s="44"/>
      <c r="N526" s="45" t="str">
        <f t="shared" si="76"/>
        <v/>
      </c>
      <c r="O526" s="51"/>
      <c r="P526" s="52" t="str">
        <f t="shared" si="77"/>
        <v/>
      </c>
      <c r="Q526" s="44" t="str">
        <f t="shared" ca="1" si="78"/>
        <v/>
      </c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</row>
    <row r="527" spans="1:28" ht="20.100000000000001" customHeight="1">
      <c r="A527" s="41" t="str">
        <f t="shared" ca="1" si="79"/>
        <v/>
      </c>
      <c r="B527" s="33" t="str">
        <f ca="1">IFERROR(IF(AND(N527-TODAY()&gt;0,N527-TODAY()&lt;5),"續簽"&amp;ROW(N527),""),"")</f>
        <v/>
      </c>
      <c r="C527" s="38" t="str">
        <f t="shared" si="72"/>
        <v/>
      </c>
      <c r="E527" s="38" t="str">
        <f t="shared" si="73"/>
        <v/>
      </c>
      <c r="I527" s="49" t="str">
        <f t="shared" ca="1" si="74"/>
        <v/>
      </c>
      <c r="J527" s="49" t="str">
        <f t="shared" ca="1" si="75"/>
        <v/>
      </c>
      <c r="K527" s="49"/>
      <c r="L527" s="49"/>
      <c r="M527" s="49"/>
      <c r="N527" s="43" t="str">
        <f t="shared" si="76"/>
        <v/>
      </c>
      <c r="P527" s="40" t="str">
        <f t="shared" si="77"/>
        <v/>
      </c>
      <c r="Q527" s="38" t="str">
        <f t="shared" ca="1" si="78"/>
        <v/>
      </c>
    </row>
    <row r="528" spans="1:28" ht="20.100000000000001" customHeight="1">
      <c r="A528" s="41" t="str">
        <f t="shared" ca="1" si="79"/>
        <v/>
      </c>
      <c r="B528" s="33" t="str">
        <f ca="1">IFERROR(IF(AND(N528-TODAY()&gt;0,N528-TODAY()&lt;5),"續簽"&amp;ROW(N528),""),"")</f>
        <v/>
      </c>
      <c r="C528" s="44" t="str">
        <f t="shared" si="72"/>
        <v/>
      </c>
      <c r="D528" s="44"/>
      <c r="E528" s="44" t="str">
        <f t="shared" si="73"/>
        <v/>
      </c>
      <c r="F528" s="44"/>
      <c r="G528" s="44"/>
      <c r="H528" s="44"/>
      <c r="I528" s="44" t="str">
        <f t="shared" ca="1" si="74"/>
        <v/>
      </c>
      <c r="J528" s="44" t="str">
        <f t="shared" ca="1" si="75"/>
        <v/>
      </c>
      <c r="K528" s="44"/>
      <c r="L528" s="44"/>
      <c r="M528" s="44"/>
      <c r="N528" s="45" t="str">
        <f t="shared" si="76"/>
        <v/>
      </c>
      <c r="O528" s="51"/>
      <c r="P528" s="52" t="str">
        <f t="shared" si="77"/>
        <v/>
      </c>
      <c r="Q528" s="44" t="str">
        <f t="shared" ca="1" si="78"/>
        <v/>
      </c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</row>
    <row r="529" spans="1:28" ht="20.100000000000001" customHeight="1">
      <c r="A529" s="41" t="str">
        <f t="shared" ca="1" si="79"/>
        <v/>
      </c>
      <c r="B529" s="33" t="str">
        <f ca="1">IFERROR(IF(AND(N529-TODAY()&gt;0,N529-TODAY()&lt;5),"續簽"&amp;ROW(N529),""),"")</f>
        <v/>
      </c>
      <c r="C529" s="38" t="str">
        <f t="shared" si="72"/>
        <v/>
      </c>
      <c r="E529" s="38" t="str">
        <f t="shared" si="73"/>
        <v/>
      </c>
      <c r="I529" s="49" t="str">
        <f t="shared" ca="1" si="74"/>
        <v/>
      </c>
      <c r="J529" s="49" t="str">
        <f t="shared" ca="1" si="75"/>
        <v/>
      </c>
      <c r="K529" s="49"/>
      <c r="L529" s="49"/>
      <c r="M529" s="49"/>
      <c r="N529" s="43" t="str">
        <f t="shared" si="76"/>
        <v/>
      </c>
      <c r="P529" s="40" t="str">
        <f t="shared" si="77"/>
        <v/>
      </c>
      <c r="Q529" s="38" t="str">
        <f t="shared" ca="1" si="78"/>
        <v/>
      </c>
    </row>
    <row r="530" spans="1:28" ht="20.100000000000001" customHeight="1">
      <c r="A530" s="41" t="str">
        <f t="shared" ca="1" si="79"/>
        <v/>
      </c>
      <c r="B530" s="33" t="str">
        <f ca="1">IFERROR(IF(AND(N530-TODAY()&gt;0,N530-TODAY()&lt;5),"續簽"&amp;ROW(N530),""),"")</f>
        <v/>
      </c>
      <c r="C530" s="44" t="str">
        <f t="shared" si="72"/>
        <v/>
      </c>
      <c r="D530" s="44"/>
      <c r="E530" s="44" t="str">
        <f t="shared" si="73"/>
        <v/>
      </c>
      <c r="F530" s="44"/>
      <c r="G530" s="44"/>
      <c r="H530" s="44"/>
      <c r="I530" s="44" t="str">
        <f t="shared" ca="1" si="74"/>
        <v/>
      </c>
      <c r="J530" s="44" t="str">
        <f t="shared" ca="1" si="75"/>
        <v/>
      </c>
      <c r="K530" s="44"/>
      <c r="L530" s="44"/>
      <c r="M530" s="44"/>
      <c r="N530" s="45" t="str">
        <f t="shared" si="76"/>
        <v/>
      </c>
      <c r="O530" s="51"/>
      <c r="P530" s="52" t="str">
        <f t="shared" si="77"/>
        <v/>
      </c>
      <c r="Q530" s="44" t="str">
        <f t="shared" ca="1" si="78"/>
        <v/>
      </c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</row>
    <row r="531" spans="1:28" ht="20.100000000000001" customHeight="1">
      <c r="A531" s="41" t="str">
        <f t="shared" ca="1" si="79"/>
        <v/>
      </c>
      <c r="B531" s="33" t="str">
        <f ca="1">IFERROR(IF(AND(N531-TODAY()&gt;0,N531-TODAY()&lt;5),"續簽"&amp;ROW(N531),""),"")</f>
        <v/>
      </c>
      <c r="C531" s="38" t="str">
        <f t="shared" si="72"/>
        <v/>
      </c>
      <c r="E531" s="38" t="str">
        <f t="shared" si="73"/>
        <v/>
      </c>
      <c r="I531" s="49" t="str">
        <f t="shared" ca="1" si="74"/>
        <v/>
      </c>
      <c r="J531" s="49" t="str">
        <f t="shared" ca="1" si="75"/>
        <v/>
      </c>
      <c r="K531" s="49"/>
      <c r="L531" s="49"/>
      <c r="M531" s="49"/>
      <c r="N531" s="43" t="str">
        <f t="shared" si="76"/>
        <v/>
      </c>
      <c r="P531" s="40" t="str">
        <f t="shared" si="77"/>
        <v/>
      </c>
      <c r="Q531" s="38" t="str">
        <f t="shared" ca="1" si="78"/>
        <v/>
      </c>
    </row>
    <row r="532" spans="1:28" ht="20.100000000000001" customHeight="1">
      <c r="A532" s="41" t="str">
        <f t="shared" ca="1" si="79"/>
        <v/>
      </c>
      <c r="B532" s="33" t="str">
        <f ca="1">IFERROR(IF(AND(N532-TODAY()&gt;0,N532-TODAY()&lt;5),"續簽"&amp;ROW(N532),""),"")</f>
        <v/>
      </c>
      <c r="C532" s="44" t="str">
        <f t="shared" si="72"/>
        <v/>
      </c>
      <c r="D532" s="44"/>
      <c r="E532" s="44" t="str">
        <f t="shared" si="73"/>
        <v/>
      </c>
      <c r="F532" s="44"/>
      <c r="G532" s="44"/>
      <c r="H532" s="44"/>
      <c r="I532" s="44" t="str">
        <f t="shared" ca="1" si="74"/>
        <v/>
      </c>
      <c r="J532" s="44" t="str">
        <f t="shared" ca="1" si="75"/>
        <v/>
      </c>
      <c r="K532" s="44"/>
      <c r="L532" s="44"/>
      <c r="M532" s="44"/>
      <c r="N532" s="45" t="str">
        <f t="shared" si="76"/>
        <v/>
      </c>
      <c r="O532" s="51"/>
      <c r="P532" s="52" t="str">
        <f t="shared" si="77"/>
        <v/>
      </c>
      <c r="Q532" s="44" t="str">
        <f t="shared" ca="1" si="78"/>
        <v/>
      </c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</row>
    <row r="533" spans="1:28" ht="20.100000000000001" customHeight="1">
      <c r="A533" s="41" t="str">
        <f t="shared" ca="1" si="79"/>
        <v/>
      </c>
      <c r="B533" s="33" t="str">
        <f ca="1">IFERROR(IF(AND(N533-TODAY()&gt;0,N533-TODAY()&lt;5),"續簽"&amp;ROW(N533),""),"")</f>
        <v/>
      </c>
      <c r="C533" s="38" t="str">
        <f t="shared" si="72"/>
        <v/>
      </c>
      <c r="E533" s="38" t="str">
        <f t="shared" si="73"/>
        <v/>
      </c>
      <c r="I533" s="49" t="str">
        <f t="shared" ca="1" si="74"/>
        <v/>
      </c>
      <c r="J533" s="49" t="str">
        <f t="shared" ca="1" si="75"/>
        <v/>
      </c>
      <c r="K533" s="49"/>
      <c r="L533" s="49"/>
      <c r="M533" s="49"/>
      <c r="N533" s="43" t="str">
        <f t="shared" si="76"/>
        <v/>
      </c>
      <c r="P533" s="40" t="str">
        <f t="shared" si="77"/>
        <v/>
      </c>
      <c r="Q533" s="38" t="str">
        <f t="shared" ca="1" si="78"/>
        <v/>
      </c>
    </row>
    <row r="534" spans="1:28" ht="20.100000000000001" customHeight="1">
      <c r="A534" s="41" t="str">
        <f t="shared" ca="1" si="79"/>
        <v/>
      </c>
      <c r="B534" s="33" t="str">
        <f ca="1">IFERROR(IF(AND(N534-TODAY()&gt;0,N534-TODAY()&lt;5),"續簽"&amp;ROW(N534),""),"")</f>
        <v/>
      </c>
      <c r="C534" s="44" t="str">
        <f t="shared" si="72"/>
        <v/>
      </c>
      <c r="D534" s="44"/>
      <c r="E534" s="44" t="str">
        <f t="shared" si="73"/>
        <v/>
      </c>
      <c r="F534" s="44"/>
      <c r="G534" s="44"/>
      <c r="H534" s="44"/>
      <c r="I534" s="44" t="str">
        <f t="shared" ca="1" si="74"/>
        <v/>
      </c>
      <c r="J534" s="44" t="str">
        <f t="shared" ca="1" si="75"/>
        <v/>
      </c>
      <c r="K534" s="44"/>
      <c r="L534" s="44"/>
      <c r="M534" s="44"/>
      <c r="N534" s="45" t="str">
        <f t="shared" si="76"/>
        <v/>
      </c>
      <c r="O534" s="51"/>
      <c r="P534" s="52" t="str">
        <f t="shared" si="77"/>
        <v/>
      </c>
      <c r="Q534" s="44" t="str">
        <f t="shared" ca="1" si="78"/>
        <v/>
      </c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</row>
    <row r="535" spans="1:28" ht="20.100000000000001" customHeight="1">
      <c r="A535" s="41" t="str">
        <f t="shared" ca="1" si="79"/>
        <v/>
      </c>
      <c r="B535" s="33" t="str">
        <f ca="1">IFERROR(IF(AND(N535-TODAY()&gt;0,N535-TODAY()&lt;5),"續簽"&amp;ROW(N535),""),"")</f>
        <v/>
      </c>
      <c r="C535" s="38" t="str">
        <f t="shared" si="72"/>
        <v/>
      </c>
      <c r="E535" s="38" t="str">
        <f t="shared" si="73"/>
        <v/>
      </c>
      <c r="I535" s="49" t="str">
        <f t="shared" ca="1" si="74"/>
        <v/>
      </c>
      <c r="J535" s="49" t="str">
        <f t="shared" ca="1" si="75"/>
        <v/>
      </c>
      <c r="K535" s="49"/>
      <c r="L535" s="49"/>
      <c r="M535" s="49"/>
      <c r="N535" s="43" t="str">
        <f t="shared" si="76"/>
        <v/>
      </c>
      <c r="P535" s="40" t="str">
        <f t="shared" si="77"/>
        <v/>
      </c>
      <c r="Q535" s="38" t="str">
        <f t="shared" ca="1" si="78"/>
        <v/>
      </c>
    </row>
    <row r="536" spans="1:28" ht="20.100000000000001" customHeight="1">
      <c r="A536" s="41" t="str">
        <f t="shared" ca="1" si="79"/>
        <v/>
      </c>
      <c r="B536" s="33" t="str">
        <f ca="1">IFERROR(IF(AND(N536-TODAY()&gt;0,N536-TODAY()&lt;5),"續簽"&amp;ROW(N536),""),"")</f>
        <v/>
      </c>
      <c r="C536" s="44" t="str">
        <f t="shared" si="72"/>
        <v/>
      </c>
      <c r="D536" s="44"/>
      <c r="E536" s="44" t="str">
        <f t="shared" si="73"/>
        <v/>
      </c>
      <c r="F536" s="44"/>
      <c r="G536" s="44"/>
      <c r="H536" s="44"/>
      <c r="I536" s="44" t="str">
        <f t="shared" ca="1" si="74"/>
        <v/>
      </c>
      <c r="J536" s="44" t="str">
        <f t="shared" ca="1" si="75"/>
        <v/>
      </c>
      <c r="K536" s="44"/>
      <c r="L536" s="44"/>
      <c r="M536" s="44"/>
      <c r="N536" s="45" t="str">
        <f t="shared" si="76"/>
        <v/>
      </c>
      <c r="O536" s="51"/>
      <c r="P536" s="52" t="str">
        <f t="shared" si="77"/>
        <v/>
      </c>
      <c r="Q536" s="44" t="str">
        <f t="shared" ca="1" si="78"/>
        <v/>
      </c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</row>
    <row r="537" spans="1:28" ht="20.100000000000001" customHeight="1">
      <c r="A537" s="41" t="str">
        <f t="shared" ca="1" si="79"/>
        <v/>
      </c>
      <c r="B537" s="33" t="str">
        <f ca="1">IFERROR(IF(AND(N537-TODAY()&gt;0,N537-TODAY()&lt;5),"續簽"&amp;ROW(N537),""),"")</f>
        <v/>
      </c>
      <c r="C537" s="38" t="str">
        <f t="shared" si="72"/>
        <v/>
      </c>
      <c r="E537" s="38" t="str">
        <f t="shared" si="73"/>
        <v/>
      </c>
      <c r="I537" s="49" t="str">
        <f t="shared" ca="1" si="74"/>
        <v/>
      </c>
      <c r="J537" s="49" t="str">
        <f t="shared" ca="1" si="75"/>
        <v/>
      </c>
      <c r="K537" s="49"/>
      <c r="L537" s="49"/>
      <c r="M537" s="49"/>
      <c r="N537" s="43" t="str">
        <f t="shared" si="76"/>
        <v/>
      </c>
      <c r="P537" s="40" t="str">
        <f t="shared" si="77"/>
        <v/>
      </c>
      <c r="Q537" s="38" t="str">
        <f t="shared" ca="1" si="78"/>
        <v/>
      </c>
    </row>
    <row r="538" spans="1:28" ht="20.100000000000001" customHeight="1">
      <c r="A538" s="41" t="str">
        <f t="shared" ca="1" si="79"/>
        <v/>
      </c>
      <c r="B538" s="33" t="str">
        <f ca="1">IFERROR(IF(AND(N538-TODAY()&gt;0,N538-TODAY()&lt;5),"續簽"&amp;ROW(N538),""),"")</f>
        <v/>
      </c>
      <c r="C538" s="44" t="str">
        <f t="shared" si="72"/>
        <v/>
      </c>
      <c r="D538" s="44"/>
      <c r="E538" s="44" t="str">
        <f t="shared" si="73"/>
        <v/>
      </c>
      <c r="F538" s="44"/>
      <c r="G538" s="44"/>
      <c r="H538" s="44"/>
      <c r="I538" s="44" t="str">
        <f t="shared" ca="1" si="74"/>
        <v/>
      </c>
      <c r="J538" s="44" t="str">
        <f t="shared" ca="1" si="75"/>
        <v/>
      </c>
      <c r="K538" s="44"/>
      <c r="L538" s="44"/>
      <c r="M538" s="44"/>
      <c r="N538" s="45" t="str">
        <f t="shared" si="76"/>
        <v/>
      </c>
      <c r="O538" s="51"/>
      <c r="P538" s="52" t="str">
        <f t="shared" si="77"/>
        <v/>
      </c>
      <c r="Q538" s="44" t="str">
        <f t="shared" ca="1" si="78"/>
        <v/>
      </c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</row>
    <row r="539" spans="1:28" ht="20.100000000000001" customHeight="1">
      <c r="A539" s="41" t="str">
        <f t="shared" ca="1" si="79"/>
        <v/>
      </c>
      <c r="B539" s="33" t="str">
        <f ca="1">IFERROR(IF(AND(N539-TODAY()&gt;0,N539-TODAY()&lt;5),"續簽"&amp;ROW(N539),""),"")</f>
        <v/>
      </c>
      <c r="C539" s="38" t="str">
        <f t="shared" si="72"/>
        <v/>
      </c>
      <c r="E539" s="38" t="str">
        <f t="shared" si="73"/>
        <v/>
      </c>
      <c r="I539" s="49" t="str">
        <f t="shared" ca="1" si="74"/>
        <v/>
      </c>
      <c r="J539" s="49" t="str">
        <f t="shared" ca="1" si="75"/>
        <v/>
      </c>
      <c r="K539" s="49"/>
      <c r="L539" s="49"/>
      <c r="M539" s="49"/>
      <c r="N539" s="43" t="str">
        <f t="shared" si="76"/>
        <v/>
      </c>
      <c r="P539" s="40" t="str">
        <f t="shared" si="77"/>
        <v/>
      </c>
      <c r="Q539" s="38" t="str">
        <f t="shared" ca="1" si="78"/>
        <v/>
      </c>
    </row>
    <row r="540" spans="1:28" ht="20.100000000000001" customHeight="1">
      <c r="A540" s="41" t="str">
        <f t="shared" ca="1" si="79"/>
        <v/>
      </c>
      <c r="B540" s="33" t="str">
        <f ca="1">IFERROR(IF(AND(N540-TODAY()&gt;0,N540-TODAY()&lt;5),"續簽"&amp;ROW(N540),""),"")</f>
        <v/>
      </c>
      <c r="C540" s="44" t="str">
        <f t="shared" si="72"/>
        <v/>
      </c>
      <c r="D540" s="44"/>
      <c r="E540" s="44" t="str">
        <f t="shared" si="73"/>
        <v/>
      </c>
      <c r="F540" s="44"/>
      <c r="G540" s="44"/>
      <c r="H540" s="44"/>
      <c r="I540" s="44" t="str">
        <f t="shared" ca="1" si="74"/>
        <v/>
      </c>
      <c r="J540" s="44" t="str">
        <f t="shared" ca="1" si="75"/>
        <v/>
      </c>
      <c r="K540" s="44"/>
      <c r="L540" s="44"/>
      <c r="M540" s="44"/>
      <c r="N540" s="45" t="str">
        <f t="shared" si="76"/>
        <v/>
      </c>
      <c r="O540" s="51"/>
      <c r="P540" s="52" t="str">
        <f t="shared" si="77"/>
        <v/>
      </c>
      <c r="Q540" s="44" t="str">
        <f t="shared" ca="1" si="78"/>
        <v/>
      </c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</row>
    <row r="541" spans="1:28" ht="20.100000000000001" customHeight="1">
      <c r="A541" s="41" t="str">
        <f t="shared" ca="1" si="79"/>
        <v/>
      </c>
      <c r="B541" s="33" t="str">
        <f ca="1">IFERROR(IF(AND(N541-TODAY()&gt;0,N541-TODAY()&lt;5),"續簽"&amp;ROW(N541),""),"")</f>
        <v/>
      </c>
      <c r="C541" s="38" t="str">
        <f t="shared" si="72"/>
        <v/>
      </c>
      <c r="E541" s="38" t="str">
        <f t="shared" si="73"/>
        <v/>
      </c>
      <c r="I541" s="49" t="str">
        <f t="shared" ca="1" si="74"/>
        <v/>
      </c>
      <c r="J541" s="49" t="str">
        <f t="shared" ca="1" si="75"/>
        <v/>
      </c>
      <c r="K541" s="49"/>
      <c r="L541" s="49"/>
      <c r="M541" s="49"/>
      <c r="N541" s="43" t="str">
        <f t="shared" si="76"/>
        <v/>
      </c>
      <c r="P541" s="40" t="str">
        <f t="shared" si="77"/>
        <v/>
      </c>
      <c r="Q541" s="38" t="str">
        <f t="shared" ca="1" si="78"/>
        <v/>
      </c>
    </row>
    <row r="542" spans="1:28" ht="20.100000000000001" customHeight="1">
      <c r="A542" s="41" t="str">
        <f t="shared" ca="1" si="79"/>
        <v/>
      </c>
      <c r="B542" s="33" t="str">
        <f ca="1">IFERROR(IF(AND(N542-TODAY()&gt;0,N542-TODAY()&lt;5),"續簽"&amp;ROW(N542),""),"")</f>
        <v/>
      </c>
      <c r="C542" s="44" t="str">
        <f t="shared" si="72"/>
        <v/>
      </c>
      <c r="D542" s="44"/>
      <c r="E542" s="44" t="str">
        <f t="shared" si="73"/>
        <v/>
      </c>
      <c r="F542" s="44"/>
      <c r="G542" s="44"/>
      <c r="H542" s="44"/>
      <c r="I542" s="44" t="str">
        <f t="shared" ca="1" si="74"/>
        <v/>
      </c>
      <c r="J542" s="44" t="str">
        <f t="shared" ca="1" si="75"/>
        <v/>
      </c>
      <c r="K542" s="44"/>
      <c r="L542" s="44"/>
      <c r="M542" s="44"/>
      <c r="N542" s="45" t="str">
        <f t="shared" si="76"/>
        <v/>
      </c>
      <c r="O542" s="51"/>
      <c r="P542" s="52" t="str">
        <f t="shared" si="77"/>
        <v/>
      </c>
      <c r="Q542" s="44" t="str">
        <f t="shared" ca="1" si="78"/>
        <v/>
      </c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</row>
    <row r="543" spans="1:28" ht="20.100000000000001" customHeight="1">
      <c r="A543" s="41" t="str">
        <f t="shared" ca="1" si="79"/>
        <v/>
      </c>
      <c r="B543" s="33" t="str">
        <f ca="1">IFERROR(IF(AND(N543-TODAY()&gt;0,N543-TODAY()&lt;5),"續簽"&amp;ROW(N543),""),"")</f>
        <v/>
      </c>
      <c r="C543" s="38" t="str">
        <f t="shared" si="72"/>
        <v/>
      </c>
      <c r="E543" s="38" t="str">
        <f t="shared" si="73"/>
        <v/>
      </c>
      <c r="I543" s="49" t="str">
        <f t="shared" ca="1" si="74"/>
        <v/>
      </c>
      <c r="J543" s="49" t="str">
        <f t="shared" ca="1" si="75"/>
        <v/>
      </c>
      <c r="K543" s="49"/>
      <c r="L543" s="49"/>
      <c r="M543" s="49"/>
      <c r="N543" s="43" t="str">
        <f t="shared" si="76"/>
        <v/>
      </c>
      <c r="P543" s="40" t="str">
        <f t="shared" si="77"/>
        <v/>
      </c>
      <c r="Q543" s="38" t="str">
        <f t="shared" ca="1" si="78"/>
        <v/>
      </c>
    </row>
    <row r="544" spans="1:28" ht="20.100000000000001" customHeight="1">
      <c r="A544" s="41" t="str">
        <f t="shared" ca="1" si="79"/>
        <v/>
      </c>
      <c r="B544" s="33" t="str">
        <f ca="1">IFERROR(IF(AND(N544-TODAY()&gt;0,N544-TODAY()&lt;5),"續簽"&amp;ROW(N544),""),"")</f>
        <v/>
      </c>
      <c r="C544" s="44" t="str">
        <f t="shared" si="72"/>
        <v/>
      </c>
      <c r="D544" s="44"/>
      <c r="E544" s="44" t="str">
        <f t="shared" si="73"/>
        <v/>
      </c>
      <c r="F544" s="44"/>
      <c r="G544" s="44"/>
      <c r="H544" s="44"/>
      <c r="I544" s="44" t="str">
        <f t="shared" ca="1" si="74"/>
        <v/>
      </c>
      <c r="J544" s="44" t="str">
        <f t="shared" ca="1" si="75"/>
        <v/>
      </c>
      <c r="K544" s="44"/>
      <c r="L544" s="44"/>
      <c r="M544" s="44"/>
      <c r="N544" s="45" t="str">
        <f t="shared" si="76"/>
        <v/>
      </c>
      <c r="O544" s="51"/>
      <c r="P544" s="52" t="str">
        <f t="shared" si="77"/>
        <v/>
      </c>
      <c r="Q544" s="44" t="str">
        <f t="shared" ca="1" si="78"/>
        <v/>
      </c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</row>
    <row r="545" spans="1:28" ht="20.100000000000001" customHeight="1">
      <c r="A545" s="41" t="str">
        <f t="shared" ca="1" si="79"/>
        <v/>
      </c>
      <c r="B545" s="33" t="str">
        <f ca="1">IFERROR(IF(AND(N545-TODAY()&gt;0,N545-TODAY()&lt;5),"續簽"&amp;ROW(N545),""),"")</f>
        <v/>
      </c>
      <c r="C545" s="38" t="str">
        <f t="shared" si="72"/>
        <v/>
      </c>
      <c r="E545" s="38" t="str">
        <f t="shared" si="73"/>
        <v/>
      </c>
      <c r="I545" s="49" t="str">
        <f t="shared" ca="1" si="74"/>
        <v/>
      </c>
      <c r="J545" s="49" t="str">
        <f t="shared" ca="1" si="75"/>
        <v/>
      </c>
      <c r="K545" s="49"/>
      <c r="L545" s="49"/>
      <c r="M545" s="49"/>
      <c r="N545" s="43" t="str">
        <f t="shared" si="76"/>
        <v/>
      </c>
      <c r="P545" s="40" t="str">
        <f t="shared" si="77"/>
        <v/>
      </c>
      <c r="Q545" s="38" t="str">
        <f t="shared" ca="1" si="78"/>
        <v/>
      </c>
    </row>
    <row r="546" spans="1:28" ht="20.100000000000001" customHeight="1">
      <c r="A546" s="41" t="str">
        <f t="shared" ca="1" si="79"/>
        <v/>
      </c>
      <c r="B546" s="33" t="str">
        <f ca="1">IFERROR(IF(AND(N546-TODAY()&gt;0,N546-TODAY()&lt;5),"續簽"&amp;ROW(N546),""),"")</f>
        <v/>
      </c>
      <c r="C546" s="44" t="str">
        <f t="shared" si="72"/>
        <v/>
      </c>
      <c r="D546" s="44"/>
      <c r="E546" s="44" t="str">
        <f t="shared" si="73"/>
        <v/>
      </c>
      <c r="F546" s="44"/>
      <c r="G546" s="44"/>
      <c r="H546" s="44"/>
      <c r="I546" s="44" t="str">
        <f t="shared" ca="1" si="74"/>
        <v/>
      </c>
      <c r="J546" s="44" t="str">
        <f t="shared" ca="1" si="75"/>
        <v/>
      </c>
      <c r="K546" s="44"/>
      <c r="L546" s="44"/>
      <c r="M546" s="44"/>
      <c r="N546" s="45" t="str">
        <f t="shared" si="76"/>
        <v/>
      </c>
      <c r="O546" s="51"/>
      <c r="P546" s="52" t="str">
        <f t="shared" si="77"/>
        <v/>
      </c>
      <c r="Q546" s="44" t="str">
        <f t="shared" ca="1" si="78"/>
        <v/>
      </c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</row>
    <row r="547" spans="1:28" ht="20.100000000000001" customHeight="1">
      <c r="A547" s="41" t="str">
        <f t="shared" ca="1" si="79"/>
        <v/>
      </c>
      <c r="B547" s="33" t="str">
        <f ca="1">IFERROR(IF(AND(N547-TODAY()&gt;0,N547-TODAY()&lt;5),"續簽"&amp;ROW(N547),""),"")</f>
        <v/>
      </c>
      <c r="C547" s="38" t="str">
        <f t="shared" si="72"/>
        <v/>
      </c>
      <c r="E547" s="38" t="str">
        <f t="shared" si="73"/>
        <v/>
      </c>
      <c r="I547" s="49" t="str">
        <f t="shared" ca="1" si="74"/>
        <v/>
      </c>
      <c r="J547" s="49" t="str">
        <f t="shared" ca="1" si="75"/>
        <v/>
      </c>
      <c r="K547" s="49"/>
      <c r="L547" s="49"/>
      <c r="M547" s="49"/>
      <c r="N547" s="43" t="str">
        <f t="shared" si="76"/>
        <v/>
      </c>
      <c r="P547" s="40" t="str">
        <f t="shared" si="77"/>
        <v/>
      </c>
      <c r="Q547" s="38" t="str">
        <f t="shared" ca="1" si="78"/>
        <v/>
      </c>
    </row>
    <row r="548" spans="1:28" ht="20.100000000000001" customHeight="1">
      <c r="A548" s="41" t="str">
        <f t="shared" ca="1" si="79"/>
        <v/>
      </c>
      <c r="B548" s="33" t="str">
        <f ca="1">IFERROR(IF(AND(N548-TODAY()&gt;0,N548-TODAY()&lt;5),"續簽"&amp;ROW(N548),""),"")</f>
        <v/>
      </c>
      <c r="C548" s="44" t="str">
        <f t="shared" si="72"/>
        <v/>
      </c>
      <c r="D548" s="44"/>
      <c r="E548" s="44" t="str">
        <f t="shared" si="73"/>
        <v/>
      </c>
      <c r="F548" s="44"/>
      <c r="G548" s="44"/>
      <c r="H548" s="44"/>
      <c r="I548" s="44" t="str">
        <f t="shared" ca="1" si="74"/>
        <v/>
      </c>
      <c r="J548" s="44" t="str">
        <f t="shared" ca="1" si="75"/>
        <v/>
      </c>
      <c r="K548" s="44"/>
      <c r="L548" s="44"/>
      <c r="M548" s="44"/>
      <c r="N548" s="45" t="str">
        <f t="shared" si="76"/>
        <v/>
      </c>
      <c r="O548" s="51"/>
      <c r="P548" s="52" t="str">
        <f t="shared" si="77"/>
        <v/>
      </c>
      <c r="Q548" s="44" t="str">
        <f t="shared" ca="1" si="78"/>
        <v/>
      </c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</row>
    <row r="549" spans="1:28" ht="20.100000000000001" customHeight="1">
      <c r="A549" s="41" t="str">
        <f t="shared" ca="1" si="79"/>
        <v/>
      </c>
      <c r="B549" s="33" t="str">
        <f ca="1">IFERROR(IF(AND(N549-TODAY()&gt;0,N549-TODAY()&lt;5),"續簽"&amp;ROW(N549),""),"")</f>
        <v/>
      </c>
      <c r="C549" s="38" t="str">
        <f t="shared" si="72"/>
        <v/>
      </c>
      <c r="E549" s="38" t="str">
        <f t="shared" si="73"/>
        <v/>
      </c>
      <c r="I549" s="49" t="str">
        <f t="shared" ca="1" si="74"/>
        <v/>
      </c>
      <c r="J549" s="49" t="str">
        <f t="shared" ca="1" si="75"/>
        <v/>
      </c>
      <c r="K549" s="49"/>
      <c r="L549" s="49"/>
      <c r="M549" s="49"/>
      <c r="N549" s="43" t="str">
        <f t="shared" si="76"/>
        <v/>
      </c>
      <c r="P549" s="40" t="str">
        <f t="shared" si="77"/>
        <v/>
      </c>
      <c r="Q549" s="38" t="str">
        <f t="shared" ca="1" si="78"/>
        <v/>
      </c>
    </row>
    <row r="550" spans="1:28" ht="20.100000000000001" customHeight="1">
      <c r="A550" s="41" t="str">
        <f t="shared" ca="1" si="79"/>
        <v/>
      </c>
      <c r="B550" s="33" t="str">
        <f ca="1">IFERROR(IF(AND(N550-TODAY()&gt;0,N550-TODAY()&lt;5),"續簽"&amp;ROW(N550),""),"")</f>
        <v/>
      </c>
      <c r="C550" s="44" t="str">
        <f t="shared" si="72"/>
        <v/>
      </c>
      <c r="D550" s="44"/>
      <c r="E550" s="44" t="str">
        <f t="shared" si="73"/>
        <v/>
      </c>
      <c r="F550" s="44"/>
      <c r="G550" s="44"/>
      <c r="H550" s="44"/>
      <c r="I550" s="44" t="str">
        <f t="shared" ca="1" si="74"/>
        <v/>
      </c>
      <c r="J550" s="44" t="str">
        <f t="shared" ca="1" si="75"/>
        <v/>
      </c>
      <c r="K550" s="44"/>
      <c r="L550" s="44"/>
      <c r="M550" s="44"/>
      <c r="N550" s="45" t="str">
        <f t="shared" si="76"/>
        <v/>
      </c>
      <c r="O550" s="51"/>
      <c r="P550" s="52" t="str">
        <f t="shared" si="77"/>
        <v/>
      </c>
      <c r="Q550" s="44" t="str">
        <f t="shared" ca="1" si="78"/>
        <v/>
      </c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</row>
    <row r="551" spans="1:28" ht="20.100000000000001" customHeight="1">
      <c r="A551" s="41" t="str">
        <f t="shared" ca="1" si="79"/>
        <v/>
      </c>
      <c r="B551" s="33" t="str">
        <f ca="1">IFERROR(IF(AND(N551-TODAY()&gt;0,N551-TODAY()&lt;5),"續簽"&amp;ROW(N551),""),"")</f>
        <v/>
      </c>
      <c r="C551" s="38" t="str">
        <f t="shared" si="72"/>
        <v/>
      </c>
      <c r="E551" s="38" t="str">
        <f t="shared" si="73"/>
        <v/>
      </c>
      <c r="I551" s="49" t="str">
        <f t="shared" ca="1" si="74"/>
        <v/>
      </c>
      <c r="J551" s="49" t="str">
        <f t="shared" ca="1" si="75"/>
        <v/>
      </c>
      <c r="K551" s="49"/>
      <c r="L551" s="49"/>
      <c r="M551" s="49"/>
      <c r="N551" s="43" t="str">
        <f t="shared" si="76"/>
        <v/>
      </c>
      <c r="P551" s="40" t="str">
        <f t="shared" si="77"/>
        <v/>
      </c>
      <c r="Q551" s="38" t="str">
        <f t="shared" ca="1" si="78"/>
        <v/>
      </c>
    </row>
    <row r="552" spans="1:28" ht="20.100000000000001" customHeight="1">
      <c r="A552" s="41" t="str">
        <f t="shared" ca="1" si="79"/>
        <v/>
      </c>
      <c r="B552" s="33" t="str">
        <f ca="1">IFERROR(IF(AND(N552-TODAY()&gt;0,N552-TODAY()&lt;5),"續簽"&amp;ROW(N552),""),"")</f>
        <v/>
      </c>
      <c r="C552" s="44" t="str">
        <f t="shared" si="72"/>
        <v/>
      </c>
      <c r="D552" s="44"/>
      <c r="E552" s="44" t="str">
        <f t="shared" si="73"/>
        <v/>
      </c>
      <c r="F552" s="44"/>
      <c r="G552" s="44"/>
      <c r="H552" s="44"/>
      <c r="I552" s="44" t="str">
        <f t="shared" ca="1" si="74"/>
        <v/>
      </c>
      <c r="J552" s="44" t="str">
        <f t="shared" ca="1" si="75"/>
        <v/>
      </c>
      <c r="K552" s="44"/>
      <c r="L552" s="44"/>
      <c r="M552" s="44"/>
      <c r="N552" s="45" t="str">
        <f t="shared" si="76"/>
        <v/>
      </c>
      <c r="O552" s="51"/>
      <c r="P552" s="52" t="str">
        <f t="shared" si="77"/>
        <v/>
      </c>
      <c r="Q552" s="44" t="str">
        <f t="shared" ca="1" si="78"/>
        <v/>
      </c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</row>
    <row r="553" spans="1:28" ht="20.100000000000001" customHeight="1">
      <c r="A553" s="41" t="str">
        <f t="shared" ca="1" si="79"/>
        <v/>
      </c>
      <c r="B553" s="33" t="str">
        <f ca="1">IFERROR(IF(AND(N553-TODAY()&gt;0,N553-TODAY()&lt;5),"續簽"&amp;ROW(N553),""),"")</f>
        <v/>
      </c>
      <c r="C553" s="38" t="str">
        <f t="shared" si="72"/>
        <v/>
      </c>
      <c r="E553" s="38" t="str">
        <f t="shared" si="73"/>
        <v/>
      </c>
      <c r="I553" s="49" t="str">
        <f t="shared" ca="1" si="74"/>
        <v/>
      </c>
      <c r="J553" s="49" t="str">
        <f t="shared" ca="1" si="75"/>
        <v/>
      </c>
      <c r="K553" s="49"/>
      <c r="L553" s="49"/>
      <c r="M553" s="49"/>
      <c r="N553" s="43" t="str">
        <f t="shared" si="76"/>
        <v/>
      </c>
      <c r="P553" s="40" t="str">
        <f t="shared" si="77"/>
        <v/>
      </c>
      <c r="Q553" s="38" t="str">
        <f t="shared" ca="1" si="78"/>
        <v/>
      </c>
    </row>
    <row r="554" spans="1:28" ht="20.100000000000001" customHeight="1">
      <c r="A554" s="41" t="str">
        <f t="shared" ca="1" si="79"/>
        <v/>
      </c>
      <c r="B554" s="33" t="str">
        <f ca="1">IFERROR(IF(AND(N554-TODAY()&gt;0,N554-TODAY()&lt;5),"續簽"&amp;ROW(N554),""),"")</f>
        <v/>
      </c>
      <c r="C554" s="44" t="str">
        <f t="shared" si="72"/>
        <v/>
      </c>
      <c r="D554" s="44"/>
      <c r="E554" s="44" t="str">
        <f t="shared" si="73"/>
        <v/>
      </c>
      <c r="F554" s="44"/>
      <c r="G554" s="44"/>
      <c r="H554" s="44"/>
      <c r="I554" s="44" t="str">
        <f t="shared" ca="1" si="74"/>
        <v/>
      </c>
      <c r="J554" s="44" t="str">
        <f t="shared" ca="1" si="75"/>
        <v/>
      </c>
      <c r="K554" s="44"/>
      <c r="L554" s="44"/>
      <c r="M554" s="44"/>
      <c r="N554" s="45" t="str">
        <f t="shared" si="76"/>
        <v/>
      </c>
      <c r="O554" s="51"/>
      <c r="P554" s="52" t="str">
        <f t="shared" si="77"/>
        <v/>
      </c>
      <c r="Q554" s="44" t="str">
        <f t="shared" ca="1" si="78"/>
        <v/>
      </c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</row>
    <row r="555" spans="1:28" ht="20.100000000000001" customHeight="1">
      <c r="A555" s="41" t="str">
        <f t="shared" ca="1" si="79"/>
        <v/>
      </c>
      <c r="B555" s="33" t="str">
        <f ca="1">IFERROR(IF(AND(N555-TODAY()&gt;0,N555-TODAY()&lt;5),"續簽"&amp;ROW(N555),""),"")</f>
        <v/>
      </c>
      <c r="C555" s="38" t="str">
        <f t="shared" si="72"/>
        <v/>
      </c>
      <c r="E555" s="38" t="str">
        <f t="shared" si="73"/>
        <v/>
      </c>
      <c r="I555" s="49" t="str">
        <f t="shared" ca="1" si="74"/>
        <v/>
      </c>
      <c r="J555" s="49" t="str">
        <f t="shared" ca="1" si="75"/>
        <v/>
      </c>
      <c r="K555" s="49"/>
      <c r="L555" s="49"/>
      <c r="M555" s="49"/>
      <c r="N555" s="43" t="str">
        <f t="shared" si="76"/>
        <v/>
      </c>
      <c r="P555" s="40" t="str">
        <f t="shared" si="77"/>
        <v/>
      </c>
      <c r="Q555" s="38" t="str">
        <f t="shared" ca="1" si="78"/>
        <v/>
      </c>
    </row>
    <row r="556" spans="1:28" ht="20.100000000000001" customHeight="1">
      <c r="A556" s="41" t="str">
        <f t="shared" ca="1" si="79"/>
        <v/>
      </c>
      <c r="B556" s="33" t="str">
        <f ca="1">IFERROR(IF(AND(N556-TODAY()&gt;0,N556-TODAY()&lt;5),"續簽"&amp;ROW(N556),""),"")</f>
        <v/>
      </c>
      <c r="C556" s="44" t="str">
        <f t="shared" si="72"/>
        <v/>
      </c>
      <c r="D556" s="44"/>
      <c r="E556" s="44" t="str">
        <f t="shared" si="73"/>
        <v/>
      </c>
      <c r="F556" s="44"/>
      <c r="G556" s="44"/>
      <c r="H556" s="44"/>
      <c r="I556" s="44" t="str">
        <f t="shared" ca="1" si="74"/>
        <v/>
      </c>
      <c r="J556" s="44" t="str">
        <f t="shared" ca="1" si="75"/>
        <v/>
      </c>
      <c r="K556" s="44"/>
      <c r="L556" s="44"/>
      <c r="M556" s="44"/>
      <c r="N556" s="45" t="str">
        <f t="shared" si="76"/>
        <v/>
      </c>
      <c r="O556" s="51"/>
      <c r="P556" s="52" t="str">
        <f t="shared" si="77"/>
        <v/>
      </c>
      <c r="Q556" s="44" t="str">
        <f t="shared" ca="1" si="78"/>
        <v/>
      </c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</row>
    <row r="557" spans="1:28" ht="20.100000000000001" customHeight="1">
      <c r="A557" s="41" t="str">
        <f t="shared" ca="1" si="79"/>
        <v/>
      </c>
      <c r="B557" s="33" t="str">
        <f ca="1">IFERROR(IF(AND(N557-TODAY()&gt;0,N557-TODAY()&lt;5),"續簽"&amp;ROW(N557),""),"")</f>
        <v/>
      </c>
      <c r="C557" s="38" t="str">
        <f t="shared" si="72"/>
        <v/>
      </c>
      <c r="E557" s="38" t="str">
        <f t="shared" si="73"/>
        <v/>
      </c>
      <c r="I557" s="49" t="str">
        <f t="shared" ca="1" si="74"/>
        <v/>
      </c>
      <c r="J557" s="49" t="str">
        <f t="shared" ca="1" si="75"/>
        <v/>
      </c>
      <c r="K557" s="49"/>
      <c r="L557" s="49"/>
      <c r="M557" s="49"/>
      <c r="N557" s="43" t="str">
        <f t="shared" si="76"/>
        <v/>
      </c>
      <c r="P557" s="40" t="str">
        <f t="shared" si="77"/>
        <v/>
      </c>
      <c r="Q557" s="38" t="str">
        <f t="shared" ca="1" si="78"/>
        <v/>
      </c>
    </row>
    <row r="558" spans="1:28" ht="20.100000000000001" customHeight="1">
      <c r="A558" s="41" t="str">
        <f t="shared" ca="1" si="79"/>
        <v/>
      </c>
      <c r="B558" s="33" t="str">
        <f ca="1">IFERROR(IF(AND(N558-TODAY()&gt;0,N558-TODAY()&lt;5),"續簽"&amp;ROW(N558),""),"")</f>
        <v/>
      </c>
      <c r="C558" s="44" t="str">
        <f t="shared" si="72"/>
        <v/>
      </c>
      <c r="D558" s="44"/>
      <c r="E558" s="44" t="str">
        <f t="shared" si="73"/>
        <v/>
      </c>
      <c r="F558" s="44"/>
      <c r="G558" s="44"/>
      <c r="H558" s="44"/>
      <c r="I558" s="44" t="str">
        <f t="shared" ca="1" si="74"/>
        <v/>
      </c>
      <c r="J558" s="44" t="str">
        <f t="shared" ca="1" si="75"/>
        <v/>
      </c>
      <c r="K558" s="44"/>
      <c r="L558" s="44"/>
      <c r="M558" s="44"/>
      <c r="N558" s="45" t="str">
        <f t="shared" si="76"/>
        <v/>
      </c>
      <c r="O558" s="51"/>
      <c r="P558" s="52" t="str">
        <f t="shared" si="77"/>
        <v/>
      </c>
      <c r="Q558" s="44" t="str">
        <f t="shared" ca="1" si="78"/>
        <v/>
      </c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</row>
    <row r="559" spans="1:28" ht="20.100000000000001" customHeight="1">
      <c r="A559" s="41" t="str">
        <f t="shared" ca="1" si="79"/>
        <v/>
      </c>
      <c r="B559" s="33" t="str">
        <f ca="1">IFERROR(IF(AND(N559-TODAY()&gt;0,N559-TODAY()&lt;5),"續簽"&amp;ROW(N559),""),"")</f>
        <v/>
      </c>
      <c r="C559" s="38" t="str">
        <f t="shared" si="72"/>
        <v/>
      </c>
      <c r="E559" s="38" t="str">
        <f t="shared" si="73"/>
        <v/>
      </c>
      <c r="I559" s="49" t="str">
        <f t="shared" ca="1" si="74"/>
        <v/>
      </c>
      <c r="J559" s="49" t="str">
        <f t="shared" ca="1" si="75"/>
        <v/>
      </c>
      <c r="K559" s="49"/>
      <c r="L559" s="49"/>
      <c r="M559" s="49"/>
      <c r="N559" s="43" t="str">
        <f t="shared" si="76"/>
        <v/>
      </c>
      <c r="P559" s="40" t="str">
        <f t="shared" si="77"/>
        <v/>
      </c>
      <c r="Q559" s="38" t="str">
        <f t="shared" ca="1" si="78"/>
        <v/>
      </c>
    </row>
    <row r="560" spans="1:28" ht="20.100000000000001" customHeight="1">
      <c r="A560" s="41" t="str">
        <f t="shared" ca="1" si="79"/>
        <v/>
      </c>
      <c r="B560" s="33" t="str">
        <f ca="1">IFERROR(IF(AND(N560-TODAY()&gt;0,N560-TODAY()&lt;5),"續簽"&amp;ROW(N560),""),"")</f>
        <v/>
      </c>
      <c r="C560" s="44" t="str">
        <f t="shared" si="72"/>
        <v/>
      </c>
      <c r="D560" s="44"/>
      <c r="E560" s="44" t="str">
        <f t="shared" si="73"/>
        <v/>
      </c>
      <c r="F560" s="44"/>
      <c r="G560" s="44"/>
      <c r="H560" s="44"/>
      <c r="I560" s="44" t="str">
        <f t="shared" ca="1" si="74"/>
        <v/>
      </c>
      <c r="J560" s="44" t="str">
        <f t="shared" ca="1" si="75"/>
        <v/>
      </c>
      <c r="K560" s="44"/>
      <c r="L560" s="44"/>
      <c r="M560" s="44"/>
      <c r="N560" s="45" t="str">
        <f t="shared" si="76"/>
        <v/>
      </c>
      <c r="O560" s="51"/>
      <c r="P560" s="52" t="str">
        <f t="shared" si="77"/>
        <v/>
      </c>
      <c r="Q560" s="44" t="str">
        <f t="shared" ca="1" si="78"/>
        <v/>
      </c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</row>
    <row r="561" spans="1:28" ht="20.100000000000001" customHeight="1">
      <c r="A561" s="41" t="str">
        <f t="shared" ca="1" si="79"/>
        <v/>
      </c>
      <c r="B561" s="33" t="str">
        <f ca="1">IFERROR(IF(AND(N561-TODAY()&gt;0,N561-TODAY()&lt;5),"續簽"&amp;ROW(N561),""),"")</f>
        <v/>
      </c>
      <c r="C561" s="38" t="str">
        <f t="shared" si="72"/>
        <v/>
      </c>
      <c r="E561" s="38" t="str">
        <f t="shared" si="73"/>
        <v/>
      </c>
      <c r="I561" s="49" t="str">
        <f t="shared" ca="1" si="74"/>
        <v/>
      </c>
      <c r="J561" s="49" t="str">
        <f t="shared" ca="1" si="75"/>
        <v/>
      </c>
      <c r="K561" s="49"/>
      <c r="L561" s="49"/>
      <c r="M561" s="49"/>
      <c r="N561" s="43" t="str">
        <f t="shared" si="76"/>
        <v/>
      </c>
      <c r="P561" s="40" t="str">
        <f t="shared" si="77"/>
        <v/>
      </c>
      <c r="Q561" s="38" t="str">
        <f t="shared" ca="1" si="78"/>
        <v/>
      </c>
    </row>
    <row r="562" spans="1:28" ht="20.100000000000001" customHeight="1">
      <c r="A562" s="41" t="str">
        <f t="shared" ca="1" si="79"/>
        <v/>
      </c>
      <c r="B562" s="33" t="str">
        <f ca="1">IFERROR(IF(AND(N562-TODAY()&gt;0,N562-TODAY()&lt;5),"續簽"&amp;ROW(N562),""),"")</f>
        <v/>
      </c>
      <c r="C562" s="44" t="str">
        <f t="shared" si="72"/>
        <v/>
      </c>
      <c r="D562" s="44"/>
      <c r="E562" s="44" t="str">
        <f t="shared" si="73"/>
        <v/>
      </c>
      <c r="F562" s="44"/>
      <c r="G562" s="44"/>
      <c r="H562" s="44"/>
      <c r="I562" s="44" t="str">
        <f t="shared" ca="1" si="74"/>
        <v/>
      </c>
      <c r="J562" s="44" t="str">
        <f t="shared" ca="1" si="75"/>
        <v/>
      </c>
      <c r="K562" s="44"/>
      <c r="L562" s="44"/>
      <c r="M562" s="44"/>
      <c r="N562" s="45" t="str">
        <f t="shared" si="76"/>
        <v/>
      </c>
      <c r="O562" s="51"/>
      <c r="P562" s="52" t="str">
        <f t="shared" si="77"/>
        <v/>
      </c>
      <c r="Q562" s="44" t="str">
        <f t="shared" ca="1" si="78"/>
        <v/>
      </c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</row>
    <row r="563" spans="1:28" ht="20.100000000000001" customHeight="1">
      <c r="A563" s="41" t="str">
        <f t="shared" ca="1" si="79"/>
        <v/>
      </c>
      <c r="B563" s="33" t="str">
        <f ca="1">IFERROR(IF(AND(N563-TODAY()&gt;0,N563-TODAY()&lt;5),"續簽"&amp;ROW(N563),""),"")</f>
        <v/>
      </c>
      <c r="C563" s="38" t="str">
        <f t="shared" si="72"/>
        <v/>
      </c>
      <c r="E563" s="38" t="str">
        <f t="shared" si="73"/>
        <v/>
      </c>
      <c r="I563" s="49" t="str">
        <f t="shared" ca="1" si="74"/>
        <v/>
      </c>
      <c r="J563" s="49" t="str">
        <f t="shared" ca="1" si="75"/>
        <v/>
      </c>
      <c r="K563" s="49"/>
      <c r="L563" s="49"/>
      <c r="M563" s="49"/>
      <c r="N563" s="43" t="str">
        <f t="shared" si="76"/>
        <v/>
      </c>
      <c r="P563" s="40" t="str">
        <f t="shared" si="77"/>
        <v/>
      </c>
      <c r="Q563" s="38" t="str">
        <f t="shared" ca="1" si="78"/>
        <v/>
      </c>
    </row>
    <row r="564" spans="1:28" ht="20.100000000000001" customHeight="1">
      <c r="A564" s="41" t="str">
        <f t="shared" ca="1" si="79"/>
        <v/>
      </c>
      <c r="B564" s="33" t="str">
        <f ca="1">IFERROR(IF(AND(N564-TODAY()&gt;0,N564-TODAY()&lt;5),"續簽"&amp;ROW(N564),""),"")</f>
        <v/>
      </c>
      <c r="C564" s="44" t="str">
        <f t="shared" si="72"/>
        <v/>
      </c>
      <c r="D564" s="44"/>
      <c r="E564" s="44" t="str">
        <f t="shared" si="73"/>
        <v/>
      </c>
      <c r="F564" s="44"/>
      <c r="G564" s="44"/>
      <c r="H564" s="44"/>
      <c r="I564" s="44" t="str">
        <f t="shared" ca="1" si="74"/>
        <v/>
      </c>
      <c r="J564" s="44" t="str">
        <f t="shared" ca="1" si="75"/>
        <v/>
      </c>
      <c r="K564" s="44"/>
      <c r="L564" s="44"/>
      <c r="M564" s="44"/>
      <c r="N564" s="45" t="str">
        <f t="shared" si="76"/>
        <v/>
      </c>
      <c r="O564" s="51"/>
      <c r="P564" s="52" t="str">
        <f t="shared" si="77"/>
        <v/>
      </c>
      <c r="Q564" s="44" t="str">
        <f t="shared" ca="1" si="78"/>
        <v/>
      </c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</row>
    <row r="565" spans="1:28" ht="20.100000000000001" customHeight="1">
      <c r="A565" s="41" t="str">
        <f t="shared" ca="1" si="79"/>
        <v/>
      </c>
      <c r="B565" s="33" t="str">
        <f ca="1">IFERROR(IF(AND(N565-TODAY()&gt;0,N565-TODAY()&lt;5),"續簽"&amp;ROW(N565),""),"")</f>
        <v/>
      </c>
      <c r="C565" s="38" t="str">
        <f t="shared" si="72"/>
        <v/>
      </c>
      <c r="E565" s="38" t="str">
        <f t="shared" si="73"/>
        <v/>
      </c>
      <c r="I565" s="49" t="str">
        <f t="shared" ca="1" si="74"/>
        <v/>
      </c>
      <c r="J565" s="49" t="str">
        <f t="shared" ca="1" si="75"/>
        <v/>
      </c>
      <c r="K565" s="49"/>
      <c r="L565" s="49"/>
      <c r="M565" s="49"/>
      <c r="N565" s="43" t="str">
        <f t="shared" si="76"/>
        <v/>
      </c>
      <c r="P565" s="40" t="str">
        <f t="shared" si="77"/>
        <v/>
      </c>
      <c r="Q565" s="38" t="str">
        <f t="shared" ca="1" si="78"/>
        <v/>
      </c>
    </row>
    <row r="566" spans="1:28" ht="20.100000000000001" customHeight="1">
      <c r="A566" s="41" t="str">
        <f t="shared" ca="1" si="79"/>
        <v/>
      </c>
      <c r="B566" s="33" t="str">
        <f ca="1">IFERROR(IF(AND(N566-TODAY()&gt;0,N566-TODAY()&lt;5),"續簽"&amp;ROW(N566),""),"")</f>
        <v/>
      </c>
      <c r="C566" s="44" t="str">
        <f t="shared" si="72"/>
        <v/>
      </c>
      <c r="D566" s="44"/>
      <c r="E566" s="44" t="str">
        <f t="shared" si="73"/>
        <v/>
      </c>
      <c r="F566" s="44"/>
      <c r="G566" s="44"/>
      <c r="H566" s="44"/>
      <c r="I566" s="44" t="str">
        <f t="shared" ca="1" si="74"/>
        <v/>
      </c>
      <c r="J566" s="44" t="str">
        <f t="shared" ca="1" si="75"/>
        <v/>
      </c>
      <c r="K566" s="44"/>
      <c r="L566" s="44"/>
      <c r="M566" s="44"/>
      <c r="N566" s="45" t="str">
        <f t="shared" si="76"/>
        <v/>
      </c>
      <c r="O566" s="51"/>
      <c r="P566" s="52" t="str">
        <f t="shared" si="77"/>
        <v/>
      </c>
      <c r="Q566" s="44" t="str">
        <f t="shared" ca="1" si="78"/>
        <v/>
      </c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</row>
    <row r="567" spans="1:28" ht="20.100000000000001" customHeight="1">
      <c r="A567" s="41" t="str">
        <f t="shared" ca="1" si="79"/>
        <v/>
      </c>
      <c r="B567" s="33" t="str">
        <f ca="1">IFERROR(IF(AND(N567-TODAY()&gt;0,N567-TODAY()&lt;5),"續簽"&amp;ROW(N567),""),"")</f>
        <v/>
      </c>
      <c r="C567" s="38" t="str">
        <f t="shared" si="72"/>
        <v/>
      </c>
      <c r="E567" s="38" t="str">
        <f t="shared" si="73"/>
        <v/>
      </c>
      <c r="I567" s="49" t="str">
        <f t="shared" ca="1" si="74"/>
        <v/>
      </c>
      <c r="J567" s="49" t="str">
        <f t="shared" ca="1" si="75"/>
        <v/>
      </c>
      <c r="K567" s="49"/>
      <c r="L567" s="49"/>
      <c r="M567" s="49"/>
      <c r="N567" s="43" t="str">
        <f t="shared" si="76"/>
        <v/>
      </c>
      <c r="P567" s="40" t="str">
        <f t="shared" si="77"/>
        <v/>
      </c>
      <c r="Q567" s="38" t="str">
        <f t="shared" ca="1" si="78"/>
        <v/>
      </c>
    </row>
    <row r="568" spans="1:28" ht="20.100000000000001" customHeight="1">
      <c r="A568" s="41" t="str">
        <f t="shared" ca="1" si="79"/>
        <v/>
      </c>
      <c r="B568" s="33" t="str">
        <f ca="1">IFERROR(IF(AND(N568-TODAY()&gt;0,N568-TODAY()&lt;5),"續簽"&amp;ROW(N568),""),"")</f>
        <v/>
      </c>
      <c r="C568" s="44" t="str">
        <f t="shared" si="72"/>
        <v/>
      </c>
      <c r="D568" s="44"/>
      <c r="E568" s="44" t="str">
        <f t="shared" si="73"/>
        <v/>
      </c>
      <c r="F568" s="44"/>
      <c r="G568" s="44"/>
      <c r="H568" s="44"/>
      <c r="I568" s="44" t="str">
        <f t="shared" ca="1" si="74"/>
        <v/>
      </c>
      <c r="J568" s="44" t="str">
        <f t="shared" ca="1" si="75"/>
        <v/>
      </c>
      <c r="K568" s="44"/>
      <c r="L568" s="44"/>
      <c r="M568" s="44"/>
      <c r="N568" s="45" t="str">
        <f t="shared" si="76"/>
        <v/>
      </c>
      <c r="O568" s="51"/>
      <c r="P568" s="52" t="str">
        <f t="shared" si="77"/>
        <v/>
      </c>
      <c r="Q568" s="44" t="str">
        <f t="shared" ca="1" si="78"/>
        <v/>
      </c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</row>
    <row r="569" spans="1:28" ht="20.100000000000001" customHeight="1">
      <c r="A569" s="41" t="str">
        <f t="shared" ca="1" si="79"/>
        <v/>
      </c>
      <c r="B569" s="33" t="str">
        <f ca="1">IFERROR(IF(AND(N569-TODAY()&gt;0,N569-TODAY()&lt;5),"續簽"&amp;ROW(N569),""),"")</f>
        <v/>
      </c>
      <c r="C569" s="38" t="str">
        <f t="shared" si="72"/>
        <v/>
      </c>
      <c r="E569" s="38" t="str">
        <f t="shared" si="73"/>
        <v/>
      </c>
      <c r="I569" s="49" t="str">
        <f t="shared" ca="1" si="74"/>
        <v/>
      </c>
      <c r="J569" s="49" t="str">
        <f t="shared" ca="1" si="75"/>
        <v/>
      </c>
      <c r="K569" s="49"/>
      <c r="L569" s="49"/>
      <c r="M569" s="49"/>
      <c r="N569" s="43" t="str">
        <f t="shared" si="76"/>
        <v/>
      </c>
      <c r="P569" s="40" t="str">
        <f t="shared" si="77"/>
        <v/>
      </c>
      <c r="Q569" s="38" t="str">
        <f t="shared" ca="1" si="78"/>
        <v/>
      </c>
    </row>
    <row r="570" spans="1:28" ht="20.100000000000001" customHeight="1">
      <c r="A570" s="41" t="str">
        <f t="shared" ca="1" si="79"/>
        <v/>
      </c>
      <c r="B570" s="33" t="str">
        <f ca="1">IFERROR(IF(AND(N570-TODAY()&gt;0,N570-TODAY()&lt;5),"續簽"&amp;ROW(N570),""),"")</f>
        <v/>
      </c>
      <c r="C570" s="44" t="str">
        <f t="shared" si="72"/>
        <v/>
      </c>
      <c r="D570" s="44"/>
      <c r="E570" s="44" t="str">
        <f t="shared" si="73"/>
        <v/>
      </c>
      <c r="F570" s="44"/>
      <c r="G570" s="44"/>
      <c r="H570" s="44"/>
      <c r="I570" s="44" t="str">
        <f t="shared" ca="1" si="74"/>
        <v/>
      </c>
      <c r="J570" s="44" t="str">
        <f t="shared" ca="1" si="75"/>
        <v/>
      </c>
      <c r="K570" s="44"/>
      <c r="L570" s="44"/>
      <c r="M570" s="44"/>
      <c r="N570" s="45" t="str">
        <f t="shared" si="76"/>
        <v/>
      </c>
      <c r="O570" s="51"/>
      <c r="P570" s="52" t="str">
        <f t="shared" si="77"/>
        <v/>
      </c>
      <c r="Q570" s="44" t="str">
        <f t="shared" ca="1" si="78"/>
        <v/>
      </c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</row>
    <row r="571" spans="1:28" ht="20.100000000000001" customHeight="1">
      <c r="A571" s="41" t="str">
        <f t="shared" ca="1" si="79"/>
        <v/>
      </c>
      <c r="B571" s="33" t="str">
        <f ca="1">IFERROR(IF(AND(N571-TODAY()&gt;0,N571-TODAY()&lt;5),"續簽"&amp;ROW(N571),""),"")</f>
        <v/>
      </c>
      <c r="C571" s="38" t="str">
        <f t="shared" si="72"/>
        <v/>
      </c>
      <c r="E571" s="38" t="str">
        <f t="shared" si="73"/>
        <v/>
      </c>
      <c r="I571" s="49" t="str">
        <f t="shared" ca="1" si="74"/>
        <v/>
      </c>
      <c r="J571" s="49" t="str">
        <f t="shared" ca="1" si="75"/>
        <v/>
      </c>
      <c r="K571" s="49"/>
      <c r="L571" s="49"/>
      <c r="M571" s="49"/>
      <c r="N571" s="43" t="str">
        <f t="shared" si="76"/>
        <v/>
      </c>
      <c r="P571" s="40" t="str">
        <f t="shared" si="77"/>
        <v/>
      </c>
      <c r="Q571" s="38" t="str">
        <f t="shared" ca="1" si="78"/>
        <v/>
      </c>
    </row>
    <row r="572" spans="1:28" ht="20.100000000000001" customHeight="1">
      <c r="A572" s="41" t="str">
        <f t="shared" ca="1" si="79"/>
        <v/>
      </c>
      <c r="B572" s="33" t="str">
        <f ca="1">IFERROR(IF(AND(N572-TODAY()&gt;0,N572-TODAY()&lt;5),"續簽"&amp;ROW(N572),""),"")</f>
        <v/>
      </c>
      <c r="C572" s="44" t="str">
        <f t="shared" si="72"/>
        <v/>
      </c>
      <c r="D572" s="44"/>
      <c r="E572" s="44" t="str">
        <f t="shared" si="73"/>
        <v/>
      </c>
      <c r="F572" s="44"/>
      <c r="G572" s="44"/>
      <c r="H572" s="44"/>
      <c r="I572" s="44" t="str">
        <f t="shared" ca="1" si="74"/>
        <v/>
      </c>
      <c r="J572" s="44" t="str">
        <f t="shared" ca="1" si="75"/>
        <v/>
      </c>
      <c r="K572" s="44"/>
      <c r="L572" s="44"/>
      <c r="M572" s="44"/>
      <c r="N572" s="45" t="str">
        <f t="shared" si="76"/>
        <v/>
      </c>
      <c r="O572" s="51"/>
      <c r="P572" s="52" t="str">
        <f t="shared" si="77"/>
        <v/>
      </c>
      <c r="Q572" s="44" t="str">
        <f t="shared" ca="1" si="78"/>
        <v/>
      </c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</row>
    <row r="573" spans="1:28" ht="20.100000000000001" customHeight="1">
      <c r="A573" s="41" t="str">
        <f t="shared" ca="1" si="79"/>
        <v/>
      </c>
      <c r="B573" s="33" t="str">
        <f ca="1">IFERROR(IF(AND(N573-TODAY()&gt;0,N573-TODAY()&lt;5),"續簽"&amp;ROW(N573),""),"")</f>
        <v/>
      </c>
      <c r="C573" s="38" t="str">
        <f t="shared" si="72"/>
        <v/>
      </c>
      <c r="E573" s="38" t="str">
        <f t="shared" si="73"/>
        <v/>
      </c>
      <c r="I573" s="49" t="str">
        <f t="shared" ca="1" si="74"/>
        <v/>
      </c>
      <c r="J573" s="49" t="str">
        <f t="shared" ca="1" si="75"/>
        <v/>
      </c>
      <c r="K573" s="49"/>
      <c r="L573" s="49"/>
      <c r="M573" s="49"/>
      <c r="N573" s="43" t="str">
        <f t="shared" si="76"/>
        <v/>
      </c>
      <c r="P573" s="40" t="str">
        <f t="shared" si="77"/>
        <v/>
      </c>
      <c r="Q573" s="38" t="str">
        <f t="shared" ca="1" si="78"/>
        <v/>
      </c>
    </row>
    <row r="574" spans="1:28" ht="20.100000000000001" customHeight="1">
      <c r="A574" s="41" t="str">
        <f t="shared" ca="1" si="79"/>
        <v/>
      </c>
      <c r="B574" s="33" t="str">
        <f ca="1">IFERROR(IF(AND(N574-TODAY()&gt;0,N574-TODAY()&lt;5),"續簽"&amp;ROW(N574),""),"")</f>
        <v/>
      </c>
      <c r="C574" s="44" t="str">
        <f t="shared" si="72"/>
        <v/>
      </c>
      <c r="D574" s="44"/>
      <c r="E574" s="44" t="str">
        <f t="shared" si="73"/>
        <v/>
      </c>
      <c r="F574" s="44"/>
      <c r="G574" s="44"/>
      <c r="H574" s="44"/>
      <c r="I574" s="44" t="str">
        <f t="shared" ca="1" si="74"/>
        <v/>
      </c>
      <c r="J574" s="44" t="str">
        <f t="shared" ca="1" si="75"/>
        <v/>
      </c>
      <c r="K574" s="44"/>
      <c r="L574" s="44"/>
      <c r="M574" s="44"/>
      <c r="N574" s="45" t="str">
        <f t="shared" si="76"/>
        <v/>
      </c>
      <c r="O574" s="51"/>
      <c r="P574" s="52" t="str">
        <f t="shared" si="77"/>
        <v/>
      </c>
      <c r="Q574" s="44" t="str">
        <f t="shared" ca="1" si="78"/>
        <v/>
      </c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</row>
    <row r="575" spans="1:28" ht="20.100000000000001" customHeight="1">
      <c r="A575" s="41" t="str">
        <f t="shared" ca="1" si="79"/>
        <v/>
      </c>
      <c r="B575" s="33" t="str">
        <f ca="1">IFERROR(IF(AND(N575-TODAY()&gt;0,N575-TODAY()&lt;5),"續簽"&amp;ROW(N575),""),"")</f>
        <v/>
      </c>
      <c r="C575" s="38" t="str">
        <f t="shared" si="72"/>
        <v/>
      </c>
      <c r="E575" s="38" t="str">
        <f t="shared" si="73"/>
        <v/>
      </c>
      <c r="I575" s="49" t="str">
        <f t="shared" ca="1" si="74"/>
        <v/>
      </c>
      <c r="J575" s="49" t="str">
        <f t="shared" ca="1" si="75"/>
        <v/>
      </c>
      <c r="K575" s="49"/>
      <c r="L575" s="49"/>
      <c r="M575" s="49"/>
      <c r="N575" s="43" t="str">
        <f t="shared" si="76"/>
        <v/>
      </c>
      <c r="P575" s="40" t="str">
        <f t="shared" si="77"/>
        <v/>
      </c>
      <c r="Q575" s="38" t="str">
        <f t="shared" ca="1" si="78"/>
        <v/>
      </c>
    </row>
    <row r="576" spans="1:28" ht="20.100000000000001" customHeight="1">
      <c r="A576" s="41" t="str">
        <f t="shared" ca="1" si="79"/>
        <v/>
      </c>
      <c r="B576" s="33" t="str">
        <f ca="1">IFERROR(IF(AND(N576-TODAY()&gt;0,N576-TODAY()&lt;5),"續簽"&amp;ROW(N576),""),"")</f>
        <v/>
      </c>
      <c r="C576" s="44" t="str">
        <f t="shared" si="72"/>
        <v/>
      </c>
      <c r="D576" s="44"/>
      <c r="E576" s="44" t="str">
        <f t="shared" si="73"/>
        <v/>
      </c>
      <c r="F576" s="44"/>
      <c r="G576" s="44"/>
      <c r="H576" s="44"/>
      <c r="I576" s="44" t="str">
        <f t="shared" ca="1" si="74"/>
        <v/>
      </c>
      <c r="J576" s="44" t="str">
        <f t="shared" ca="1" si="75"/>
        <v/>
      </c>
      <c r="K576" s="44"/>
      <c r="L576" s="44"/>
      <c r="M576" s="44"/>
      <c r="N576" s="45" t="str">
        <f t="shared" si="76"/>
        <v/>
      </c>
      <c r="O576" s="51"/>
      <c r="P576" s="52" t="str">
        <f t="shared" si="77"/>
        <v/>
      </c>
      <c r="Q576" s="44" t="str">
        <f t="shared" ca="1" si="78"/>
        <v/>
      </c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</row>
    <row r="577" spans="1:28" ht="20.100000000000001" customHeight="1">
      <c r="A577" s="41" t="str">
        <f t="shared" ca="1" si="79"/>
        <v/>
      </c>
      <c r="B577" s="33" t="str">
        <f ca="1">IFERROR(IF(AND(N577-TODAY()&gt;0,N577-TODAY()&lt;5),"續簽"&amp;ROW(N577),""),"")</f>
        <v/>
      </c>
      <c r="C577" s="38" t="str">
        <f t="shared" si="72"/>
        <v/>
      </c>
      <c r="E577" s="38" t="str">
        <f t="shared" si="73"/>
        <v/>
      </c>
      <c r="I577" s="49" t="str">
        <f t="shared" ca="1" si="74"/>
        <v/>
      </c>
      <c r="J577" s="49" t="str">
        <f t="shared" ca="1" si="75"/>
        <v/>
      </c>
      <c r="K577" s="49"/>
      <c r="L577" s="49"/>
      <c r="M577" s="49"/>
      <c r="N577" s="43" t="str">
        <f t="shared" si="76"/>
        <v/>
      </c>
      <c r="P577" s="40" t="str">
        <f t="shared" si="77"/>
        <v/>
      </c>
      <c r="Q577" s="38" t="str">
        <f t="shared" ca="1" si="78"/>
        <v/>
      </c>
    </row>
    <row r="578" spans="1:28" ht="20.100000000000001" customHeight="1">
      <c r="A578" s="41" t="str">
        <f t="shared" ca="1" si="79"/>
        <v/>
      </c>
      <c r="B578" s="33" t="str">
        <f ca="1">IFERROR(IF(AND(N578-TODAY()&gt;0,N578-TODAY()&lt;5),"續簽"&amp;ROW(N578),""),"")</f>
        <v/>
      </c>
      <c r="C578" s="44" t="str">
        <f t="shared" si="72"/>
        <v/>
      </c>
      <c r="D578" s="44"/>
      <c r="E578" s="44" t="str">
        <f t="shared" si="73"/>
        <v/>
      </c>
      <c r="F578" s="44"/>
      <c r="G578" s="44"/>
      <c r="H578" s="44"/>
      <c r="I578" s="44" t="str">
        <f t="shared" ca="1" si="74"/>
        <v/>
      </c>
      <c r="J578" s="44" t="str">
        <f t="shared" ca="1" si="75"/>
        <v/>
      </c>
      <c r="K578" s="44"/>
      <c r="L578" s="44"/>
      <c r="M578" s="44"/>
      <c r="N578" s="45" t="str">
        <f t="shared" si="76"/>
        <v/>
      </c>
      <c r="O578" s="51"/>
      <c r="P578" s="52" t="str">
        <f t="shared" si="77"/>
        <v/>
      </c>
      <c r="Q578" s="44" t="str">
        <f t="shared" ca="1" si="78"/>
        <v/>
      </c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</row>
    <row r="579" spans="1:28" ht="20.100000000000001" customHeight="1">
      <c r="A579" s="41" t="str">
        <f t="shared" ca="1" si="79"/>
        <v/>
      </c>
      <c r="B579" s="33" t="str">
        <f ca="1">IFERROR(IF(AND(N579-TODAY()&gt;0,N579-TODAY()&lt;5),"續簽"&amp;ROW(N579),""),"")</f>
        <v/>
      </c>
      <c r="C579" s="38" t="str">
        <f t="shared" si="72"/>
        <v/>
      </c>
      <c r="E579" s="38" t="str">
        <f t="shared" si="73"/>
        <v/>
      </c>
      <c r="I579" s="49" t="str">
        <f t="shared" ca="1" si="74"/>
        <v/>
      </c>
      <c r="J579" s="49" t="str">
        <f t="shared" ca="1" si="75"/>
        <v/>
      </c>
      <c r="K579" s="49"/>
      <c r="L579" s="49"/>
      <c r="M579" s="49"/>
      <c r="N579" s="43" t="str">
        <f t="shared" si="76"/>
        <v/>
      </c>
      <c r="P579" s="40" t="str">
        <f t="shared" si="77"/>
        <v/>
      </c>
      <c r="Q579" s="38" t="str">
        <f t="shared" ca="1" si="78"/>
        <v/>
      </c>
    </row>
    <row r="580" spans="1:28" ht="20.100000000000001" customHeight="1">
      <c r="A580" s="41" t="str">
        <f t="shared" ca="1" si="79"/>
        <v/>
      </c>
      <c r="B580" s="33" t="str">
        <f ca="1">IFERROR(IF(AND(N580-TODAY()&gt;0,N580-TODAY()&lt;5),"續簽"&amp;ROW(N580),""),"")</f>
        <v/>
      </c>
      <c r="C580" s="44" t="str">
        <f t="shared" si="72"/>
        <v/>
      </c>
      <c r="D580" s="44"/>
      <c r="E580" s="44" t="str">
        <f t="shared" si="73"/>
        <v/>
      </c>
      <c r="F580" s="44"/>
      <c r="G580" s="44"/>
      <c r="H580" s="44"/>
      <c r="I580" s="44" t="str">
        <f t="shared" ca="1" si="74"/>
        <v/>
      </c>
      <c r="J580" s="44" t="str">
        <f t="shared" ca="1" si="75"/>
        <v/>
      </c>
      <c r="K580" s="44"/>
      <c r="L580" s="44"/>
      <c r="M580" s="44"/>
      <c r="N580" s="45" t="str">
        <f t="shared" si="76"/>
        <v/>
      </c>
      <c r="O580" s="51"/>
      <c r="P580" s="52" t="str">
        <f t="shared" si="77"/>
        <v/>
      </c>
      <c r="Q580" s="44" t="str">
        <f t="shared" ca="1" si="78"/>
        <v/>
      </c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</row>
    <row r="581" spans="1:28" ht="20.100000000000001" customHeight="1">
      <c r="A581" s="41" t="str">
        <f t="shared" ca="1" si="79"/>
        <v/>
      </c>
      <c r="B581" s="33" t="str">
        <f ca="1">IFERROR(IF(AND(N581-TODAY()&gt;0,N581-TODAY()&lt;5),"續簽"&amp;ROW(N581),""),"")</f>
        <v/>
      </c>
      <c r="C581" s="38" t="str">
        <f t="shared" si="72"/>
        <v/>
      </c>
      <c r="E581" s="38" t="str">
        <f t="shared" si="73"/>
        <v/>
      </c>
      <c r="I581" s="49" t="str">
        <f t="shared" ca="1" si="74"/>
        <v/>
      </c>
      <c r="J581" s="49" t="str">
        <f t="shared" ca="1" si="75"/>
        <v/>
      </c>
      <c r="K581" s="49"/>
      <c r="L581" s="49"/>
      <c r="M581" s="49"/>
      <c r="N581" s="43" t="str">
        <f t="shared" si="76"/>
        <v/>
      </c>
      <c r="P581" s="40" t="str">
        <f t="shared" si="77"/>
        <v/>
      </c>
      <c r="Q581" s="38" t="str">
        <f t="shared" ca="1" si="78"/>
        <v/>
      </c>
    </row>
    <row r="582" spans="1:28" ht="20.100000000000001" customHeight="1">
      <c r="A582" s="41" t="str">
        <f t="shared" ca="1" si="79"/>
        <v/>
      </c>
      <c r="B582" s="33" t="str">
        <f ca="1">IFERROR(IF(AND(N582-TODAY()&gt;0,N582-TODAY()&lt;5),"續簽"&amp;ROW(N582),""),"")</f>
        <v/>
      </c>
      <c r="C582" s="44" t="str">
        <f t="shared" si="72"/>
        <v/>
      </c>
      <c r="D582" s="44"/>
      <c r="E582" s="44" t="str">
        <f t="shared" si="73"/>
        <v/>
      </c>
      <c r="F582" s="44"/>
      <c r="G582" s="44"/>
      <c r="H582" s="44"/>
      <c r="I582" s="44" t="str">
        <f t="shared" ca="1" si="74"/>
        <v/>
      </c>
      <c r="J582" s="44" t="str">
        <f t="shared" ca="1" si="75"/>
        <v/>
      </c>
      <c r="K582" s="44"/>
      <c r="L582" s="44"/>
      <c r="M582" s="44"/>
      <c r="N582" s="45" t="str">
        <f t="shared" si="76"/>
        <v/>
      </c>
      <c r="O582" s="51"/>
      <c r="P582" s="52" t="str">
        <f t="shared" si="77"/>
        <v/>
      </c>
      <c r="Q582" s="44" t="str">
        <f t="shared" ca="1" si="78"/>
        <v/>
      </c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</row>
    <row r="583" spans="1:28" ht="20.100000000000001" customHeight="1">
      <c r="A583" s="41" t="str">
        <f t="shared" ca="1" si="79"/>
        <v/>
      </c>
      <c r="B583" s="33" t="str">
        <f ca="1">IFERROR(IF(AND(N583-TODAY()&gt;0,N583-TODAY()&lt;5),"續簽"&amp;ROW(N583),""),"")</f>
        <v/>
      </c>
      <c r="C583" s="38" t="str">
        <f t="shared" si="72"/>
        <v/>
      </c>
      <c r="E583" s="38" t="str">
        <f t="shared" si="73"/>
        <v/>
      </c>
      <c r="I583" s="49" t="str">
        <f t="shared" ca="1" si="74"/>
        <v/>
      </c>
      <c r="J583" s="49" t="str">
        <f t="shared" ca="1" si="75"/>
        <v/>
      </c>
      <c r="K583" s="49"/>
      <c r="L583" s="49"/>
      <c r="M583" s="49"/>
      <c r="N583" s="43" t="str">
        <f t="shared" si="76"/>
        <v/>
      </c>
      <c r="P583" s="40" t="str">
        <f t="shared" si="77"/>
        <v/>
      </c>
      <c r="Q583" s="38" t="str">
        <f t="shared" ca="1" si="78"/>
        <v/>
      </c>
    </row>
    <row r="584" spans="1:28" ht="20.100000000000001" customHeight="1">
      <c r="A584" s="41" t="str">
        <f t="shared" ca="1" si="79"/>
        <v/>
      </c>
      <c r="B584" s="33" t="str">
        <f ca="1">IFERROR(IF(AND(N584-TODAY()&gt;0,N584-TODAY()&lt;5),"續簽"&amp;ROW(N584),""),"")</f>
        <v/>
      </c>
      <c r="C584" s="44" t="str">
        <f t="shared" ref="C584:C647" si="80">IF(D584="","",ROW(D584)-2)</f>
        <v/>
      </c>
      <c r="D584" s="44"/>
      <c r="E584" s="44" t="str">
        <f t="shared" ref="E584:E647" si="81">IF(O584="","",IF(MOD(RIGHT(LEFT(O584,17)),2),"男","女"))</f>
        <v/>
      </c>
      <c r="F584" s="44"/>
      <c r="G584" s="44"/>
      <c r="H584" s="44"/>
      <c r="I584" s="44" t="str">
        <f t="shared" ref="I584:I647" ca="1" si="82">IF(H584="","",DATEDIF(H584,TODAY(),"Y"))</f>
        <v/>
      </c>
      <c r="J584" s="44" t="str">
        <f t="shared" ref="J584:J647" ca="1" si="83">IF(H584="","",DATEDIF(H584,TODAY(),"m"))</f>
        <v/>
      </c>
      <c r="K584" s="44"/>
      <c r="L584" s="44"/>
      <c r="M584" s="44"/>
      <c r="N584" s="45" t="str">
        <f t="shared" ref="N584:N647" si="84">IFERROR(IF(M584="无固定期限","",DATE(YEAR(L584)+M584,MONTH(L584),DAY(L584)-1)),"")</f>
        <v/>
      </c>
      <c r="O584" s="51"/>
      <c r="P584" s="52" t="str">
        <f t="shared" ref="P584:P647" si="85">IF(O584="","",VALUE(MID(O584,7,4)&amp;"/"&amp;MID(O584,11,2)&amp;"/"&amp;MID(O584,13,2)))</f>
        <v/>
      </c>
      <c r="Q584" s="44" t="str">
        <f t="shared" ref="Q584:Q647" ca="1" si="86">IF(O584="","",YEAR(TODAY())-MID(O584,7,4))</f>
        <v/>
      </c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</row>
    <row r="585" spans="1:28" ht="20.100000000000001" customHeight="1">
      <c r="A585" s="41" t="str">
        <f t="shared" ca="1" si="79"/>
        <v/>
      </c>
      <c r="B585" s="33" t="str">
        <f ca="1">IFERROR(IF(AND(N585-TODAY()&gt;0,N585-TODAY()&lt;5),"續簽"&amp;ROW(N585),""),"")</f>
        <v/>
      </c>
      <c r="C585" s="38" t="str">
        <f t="shared" si="80"/>
        <v/>
      </c>
      <c r="E585" s="38" t="str">
        <f t="shared" si="81"/>
        <v/>
      </c>
      <c r="I585" s="49" t="str">
        <f t="shared" ca="1" si="82"/>
        <v/>
      </c>
      <c r="J585" s="49" t="str">
        <f t="shared" ca="1" si="83"/>
        <v/>
      </c>
      <c r="K585" s="49"/>
      <c r="L585" s="49"/>
      <c r="M585" s="49"/>
      <c r="N585" s="43" t="str">
        <f t="shared" si="84"/>
        <v/>
      </c>
      <c r="P585" s="40" t="str">
        <f t="shared" si="85"/>
        <v/>
      </c>
      <c r="Q585" s="38" t="str">
        <f t="shared" ca="1" si="86"/>
        <v/>
      </c>
    </row>
    <row r="586" spans="1:28" ht="20.100000000000001" customHeight="1">
      <c r="A586" s="41" t="str">
        <f t="shared" ca="1" si="79"/>
        <v/>
      </c>
      <c r="B586" s="33" t="str">
        <f ca="1">IFERROR(IF(AND(N586-TODAY()&gt;0,N586-TODAY()&lt;5),"續簽"&amp;ROW(N586),""),"")</f>
        <v/>
      </c>
      <c r="C586" s="44" t="str">
        <f t="shared" si="80"/>
        <v/>
      </c>
      <c r="D586" s="44"/>
      <c r="E586" s="44" t="str">
        <f t="shared" si="81"/>
        <v/>
      </c>
      <c r="F586" s="44"/>
      <c r="G586" s="44"/>
      <c r="H586" s="44"/>
      <c r="I586" s="44" t="str">
        <f t="shared" ca="1" si="82"/>
        <v/>
      </c>
      <c r="J586" s="44" t="str">
        <f t="shared" ca="1" si="83"/>
        <v/>
      </c>
      <c r="K586" s="44"/>
      <c r="L586" s="44"/>
      <c r="M586" s="44"/>
      <c r="N586" s="45" t="str">
        <f t="shared" si="84"/>
        <v/>
      </c>
      <c r="O586" s="51"/>
      <c r="P586" s="52" t="str">
        <f t="shared" si="85"/>
        <v/>
      </c>
      <c r="Q586" s="44" t="str">
        <f t="shared" ca="1" si="86"/>
        <v/>
      </c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</row>
    <row r="587" spans="1:28" ht="20.100000000000001" customHeight="1">
      <c r="A587" s="41" t="str">
        <f t="shared" ca="1" si="79"/>
        <v/>
      </c>
      <c r="B587" s="33" t="str">
        <f ca="1">IFERROR(IF(AND(N587-TODAY()&gt;0,N587-TODAY()&lt;5),"續簽"&amp;ROW(N587),""),"")</f>
        <v/>
      </c>
      <c r="C587" s="38" t="str">
        <f t="shared" si="80"/>
        <v/>
      </c>
      <c r="E587" s="38" t="str">
        <f t="shared" si="81"/>
        <v/>
      </c>
      <c r="I587" s="49" t="str">
        <f t="shared" ca="1" si="82"/>
        <v/>
      </c>
      <c r="J587" s="49" t="str">
        <f t="shared" ca="1" si="83"/>
        <v/>
      </c>
      <c r="K587" s="49"/>
      <c r="L587" s="49"/>
      <c r="M587" s="49"/>
      <c r="N587" s="43" t="str">
        <f t="shared" si="84"/>
        <v/>
      </c>
      <c r="P587" s="40" t="str">
        <f t="shared" si="85"/>
        <v/>
      </c>
      <c r="Q587" s="38" t="str">
        <f t="shared" ca="1" si="86"/>
        <v/>
      </c>
    </row>
    <row r="588" spans="1:28" ht="20.100000000000001" customHeight="1">
      <c r="A588" s="41" t="str">
        <f t="shared" ca="1" si="79"/>
        <v/>
      </c>
      <c r="B588" s="33" t="str">
        <f ca="1">IFERROR(IF(AND(N588-TODAY()&gt;0,N588-TODAY()&lt;5),"續簽"&amp;ROW(N588),""),"")</f>
        <v/>
      </c>
      <c r="C588" s="44" t="str">
        <f t="shared" si="80"/>
        <v/>
      </c>
      <c r="D588" s="44"/>
      <c r="E588" s="44" t="str">
        <f t="shared" si="81"/>
        <v/>
      </c>
      <c r="F588" s="44"/>
      <c r="G588" s="44"/>
      <c r="H588" s="44"/>
      <c r="I588" s="44" t="str">
        <f t="shared" ca="1" si="82"/>
        <v/>
      </c>
      <c r="J588" s="44" t="str">
        <f t="shared" ca="1" si="83"/>
        <v/>
      </c>
      <c r="K588" s="44"/>
      <c r="L588" s="44"/>
      <c r="M588" s="44"/>
      <c r="N588" s="45" t="str">
        <f t="shared" si="84"/>
        <v/>
      </c>
      <c r="O588" s="51"/>
      <c r="P588" s="52" t="str">
        <f t="shared" si="85"/>
        <v/>
      </c>
      <c r="Q588" s="44" t="str">
        <f t="shared" ca="1" si="86"/>
        <v/>
      </c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</row>
    <row r="589" spans="1:28" ht="20.100000000000001" customHeight="1">
      <c r="A589" s="41" t="str">
        <f t="shared" ref="A589:A652" ca="1" si="87">IFERROR(IF(MONTH(P589)=MONTH(TODAY()),"生日"&amp;ROW(P589),""),"")</f>
        <v/>
      </c>
      <c r="B589" s="33" t="str">
        <f ca="1">IFERROR(IF(AND(N589-TODAY()&gt;0,N589-TODAY()&lt;5),"續簽"&amp;ROW(N589),""),"")</f>
        <v/>
      </c>
      <c r="C589" s="38" t="str">
        <f t="shared" si="80"/>
        <v/>
      </c>
      <c r="E589" s="38" t="str">
        <f t="shared" si="81"/>
        <v/>
      </c>
      <c r="I589" s="49" t="str">
        <f t="shared" ca="1" si="82"/>
        <v/>
      </c>
      <c r="J589" s="49" t="str">
        <f t="shared" ca="1" si="83"/>
        <v/>
      </c>
      <c r="K589" s="49"/>
      <c r="L589" s="49"/>
      <c r="M589" s="49"/>
      <c r="N589" s="43" t="str">
        <f t="shared" si="84"/>
        <v/>
      </c>
      <c r="P589" s="40" t="str">
        <f t="shared" si="85"/>
        <v/>
      </c>
      <c r="Q589" s="38" t="str">
        <f t="shared" ca="1" si="86"/>
        <v/>
      </c>
    </row>
    <row r="590" spans="1:28" ht="20.100000000000001" customHeight="1">
      <c r="A590" s="41" t="str">
        <f t="shared" ca="1" si="87"/>
        <v/>
      </c>
      <c r="B590" s="33" t="str">
        <f ca="1">IFERROR(IF(AND(N590-TODAY()&gt;0,N590-TODAY()&lt;5),"續簽"&amp;ROW(N590),""),"")</f>
        <v/>
      </c>
      <c r="C590" s="44" t="str">
        <f t="shared" si="80"/>
        <v/>
      </c>
      <c r="D590" s="44"/>
      <c r="E590" s="44" t="str">
        <f t="shared" si="81"/>
        <v/>
      </c>
      <c r="F590" s="44"/>
      <c r="G590" s="44"/>
      <c r="H590" s="44"/>
      <c r="I590" s="44" t="str">
        <f t="shared" ca="1" si="82"/>
        <v/>
      </c>
      <c r="J590" s="44" t="str">
        <f t="shared" ca="1" si="83"/>
        <v/>
      </c>
      <c r="K590" s="44"/>
      <c r="L590" s="44"/>
      <c r="M590" s="44"/>
      <c r="N590" s="45" t="str">
        <f t="shared" si="84"/>
        <v/>
      </c>
      <c r="O590" s="51"/>
      <c r="P590" s="52" t="str">
        <f t="shared" si="85"/>
        <v/>
      </c>
      <c r="Q590" s="44" t="str">
        <f t="shared" ca="1" si="86"/>
        <v/>
      </c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</row>
    <row r="591" spans="1:28" ht="20.100000000000001" customHeight="1">
      <c r="A591" s="41" t="str">
        <f t="shared" ca="1" si="87"/>
        <v/>
      </c>
      <c r="B591" s="33" t="str">
        <f ca="1">IFERROR(IF(AND(N591-TODAY()&gt;0,N591-TODAY()&lt;5),"續簽"&amp;ROW(N591),""),"")</f>
        <v/>
      </c>
      <c r="C591" s="38" t="str">
        <f t="shared" si="80"/>
        <v/>
      </c>
      <c r="E591" s="38" t="str">
        <f t="shared" si="81"/>
        <v/>
      </c>
      <c r="I591" s="49" t="str">
        <f t="shared" ca="1" si="82"/>
        <v/>
      </c>
      <c r="J591" s="49" t="str">
        <f t="shared" ca="1" si="83"/>
        <v/>
      </c>
      <c r="K591" s="49"/>
      <c r="L591" s="49"/>
      <c r="M591" s="49"/>
      <c r="N591" s="43" t="str">
        <f t="shared" si="84"/>
        <v/>
      </c>
      <c r="P591" s="40" t="str">
        <f t="shared" si="85"/>
        <v/>
      </c>
      <c r="Q591" s="38" t="str">
        <f t="shared" ca="1" si="86"/>
        <v/>
      </c>
    </row>
    <row r="592" spans="1:28" ht="20.100000000000001" customHeight="1">
      <c r="A592" s="41" t="str">
        <f t="shared" ca="1" si="87"/>
        <v/>
      </c>
      <c r="B592" s="33" t="str">
        <f ca="1">IFERROR(IF(AND(N592-TODAY()&gt;0,N592-TODAY()&lt;5),"續簽"&amp;ROW(N592),""),"")</f>
        <v/>
      </c>
      <c r="C592" s="44" t="str">
        <f t="shared" si="80"/>
        <v/>
      </c>
      <c r="D592" s="44"/>
      <c r="E592" s="44" t="str">
        <f t="shared" si="81"/>
        <v/>
      </c>
      <c r="F592" s="44"/>
      <c r="G592" s="44"/>
      <c r="H592" s="44"/>
      <c r="I592" s="44" t="str">
        <f t="shared" ca="1" si="82"/>
        <v/>
      </c>
      <c r="J592" s="44" t="str">
        <f t="shared" ca="1" si="83"/>
        <v/>
      </c>
      <c r="K592" s="44"/>
      <c r="L592" s="44"/>
      <c r="M592" s="44"/>
      <c r="N592" s="45" t="str">
        <f t="shared" si="84"/>
        <v/>
      </c>
      <c r="O592" s="51"/>
      <c r="P592" s="52" t="str">
        <f t="shared" si="85"/>
        <v/>
      </c>
      <c r="Q592" s="44" t="str">
        <f t="shared" ca="1" si="86"/>
        <v/>
      </c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</row>
    <row r="593" spans="1:28" ht="20.100000000000001" customHeight="1">
      <c r="A593" s="41" t="str">
        <f t="shared" ca="1" si="87"/>
        <v/>
      </c>
      <c r="B593" s="33" t="str">
        <f ca="1">IFERROR(IF(AND(N593-TODAY()&gt;0,N593-TODAY()&lt;5),"續簽"&amp;ROW(N593),""),"")</f>
        <v/>
      </c>
      <c r="C593" s="38" t="str">
        <f t="shared" si="80"/>
        <v/>
      </c>
      <c r="E593" s="38" t="str">
        <f t="shared" si="81"/>
        <v/>
      </c>
      <c r="I593" s="49" t="str">
        <f t="shared" ca="1" si="82"/>
        <v/>
      </c>
      <c r="J593" s="49" t="str">
        <f t="shared" ca="1" si="83"/>
        <v/>
      </c>
      <c r="K593" s="49"/>
      <c r="L593" s="49"/>
      <c r="M593" s="49"/>
      <c r="N593" s="43" t="str">
        <f t="shared" si="84"/>
        <v/>
      </c>
      <c r="P593" s="40" t="str">
        <f t="shared" si="85"/>
        <v/>
      </c>
      <c r="Q593" s="38" t="str">
        <f t="shared" ca="1" si="86"/>
        <v/>
      </c>
    </row>
    <row r="594" spans="1:28" ht="20.100000000000001" customHeight="1">
      <c r="A594" s="41" t="str">
        <f t="shared" ca="1" si="87"/>
        <v/>
      </c>
      <c r="B594" s="33" t="str">
        <f ca="1">IFERROR(IF(AND(N594-TODAY()&gt;0,N594-TODAY()&lt;5),"續簽"&amp;ROW(N594),""),"")</f>
        <v/>
      </c>
      <c r="C594" s="44" t="str">
        <f t="shared" si="80"/>
        <v/>
      </c>
      <c r="D594" s="44"/>
      <c r="E594" s="44" t="str">
        <f t="shared" si="81"/>
        <v/>
      </c>
      <c r="F594" s="44"/>
      <c r="G594" s="44"/>
      <c r="H594" s="44"/>
      <c r="I594" s="44" t="str">
        <f t="shared" ca="1" si="82"/>
        <v/>
      </c>
      <c r="J594" s="44" t="str">
        <f t="shared" ca="1" si="83"/>
        <v/>
      </c>
      <c r="K594" s="44"/>
      <c r="L594" s="44"/>
      <c r="M594" s="44"/>
      <c r="N594" s="45" t="str">
        <f t="shared" si="84"/>
        <v/>
      </c>
      <c r="O594" s="51"/>
      <c r="P594" s="52" t="str">
        <f t="shared" si="85"/>
        <v/>
      </c>
      <c r="Q594" s="44" t="str">
        <f t="shared" ca="1" si="86"/>
        <v/>
      </c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</row>
    <row r="595" spans="1:28" ht="20.100000000000001" customHeight="1">
      <c r="A595" s="41" t="str">
        <f t="shared" ca="1" si="87"/>
        <v/>
      </c>
      <c r="B595" s="33" t="str">
        <f ca="1">IFERROR(IF(AND(N595-TODAY()&gt;0,N595-TODAY()&lt;5),"續簽"&amp;ROW(N595),""),"")</f>
        <v/>
      </c>
      <c r="C595" s="38" t="str">
        <f t="shared" si="80"/>
        <v/>
      </c>
      <c r="E595" s="38" t="str">
        <f t="shared" si="81"/>
        <v/>
      </c>
      <c r="I595" s="49" t="str">
        <f t="shared" ca="1" si="82"/>
        <v/>
      </c>
      <c r="J595" s="49" t="str">
        <f t="shared" ca="1" si="83"/>
        <v/>
      </c>
      <c r="K595" s="49"/>
      <c r="L595" s="49"/>
      <c r="M595" s="49"/>
      <c r="N595" s="43" t="str">
        <f t="shared" si="84"/>
        <v/>
      </c>
      <c r="P595" s="40" t="str">
        <f t="shared" si="85"/>
        <v/>
      </c>
      <c r="Q595" s="38" t="str">
        <f t="shared" ca="1" si="86"/>
        <v/>
      </c>
    </row>
    <row r="596" spans="1:28" ht="20.100000000000001" customHeight="1">
      <c r="A596" s="41" t="str">
        <f t="shared" ca="1" si="87"/>
        <v/>
      </c>
      <c r="B596" s="33" t="str">
        <f ca="1">IFERROR(IF(AND(N596-TODAY()&gt;0,N596-TODAY()&lt;5),"續簽"&amp;ROW(N596),""),"")</f>
        <v/>
      </c>
      <c r="C596" s="44" t="str">
        <f t="shared" si="80"/>
        <v/>
      </c>
      <c r="D596" s="44"/>
      <c r="E596" s="44" t="str">
        <f t="shared" si="81"/>
        <v/>
      </c>
      <c r="F596" s="44"/>
      <c r="G596" s="44"/>
      <c r="H596" s="44"/>
      <c r="I596" s="44" t="str">
        <f t="shared" ca="1" si="82"/>
        <v/>
      </c>
      <c r="J596" s="44" t="str">
        <f t="shared" ca="1" si="83"/>
        <v/>
      </c>
      <c r="K596" s="44"/>
      <c r="L596" s="44"/>
      <c r="M596" s="44"/>
      <c r="N596" s="45" t="str">
        <f t="shared" si="84"/>
        <v/>
      </c>
      <c r="O596" s="51"/>
      <c r="P596" s="52" t="str">
        <f t="shared" si="85"/>
        <v/>
      </c>
      <c r="Q596" s="44" t="str">
        <f t="shared" ca="1" si="86"/>
        <v/>
      </c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</row>
    <row r="597" spans="1:28" ht="20.100000000000001" customHeight="1">
      <c r="A597" s="41" t="str">
        <f t="shared" ca="1" si="87"/>
        <v/>
      </c>
      <c r="B597" s="33" t="str">
        <f ca="1">IFERROR(IF(AND(N597-TODAY()&gt;0,N597-TODAY()&lt;5),"續簽"&amp;ROW(N597),""),"")</f>
        <v/>
      </c>
      <c r="C597" s="38" t="str">
        <f t="shared" si="80"/>
        <v/>
      </c>
      <c r="E597" s="38" t="str">
        <f t="shared" si="81"/>
        <v/>
      </c>
      <c r="I597" s="49" t="str">
        <f t="shared" ca="1" si="82"/>
        <v/>
      </c>
      <c r="J597" s="49" t="str">
        <f t="shared" ca="1" si="83"/>
        <v/>
      </c>
      <c r="K597" s="49"/>
      <c r="L597" s="49"/>
      <c r="M597" s="49"/>
      <c r="N597" s="43" t="str">
        <f t="shared" si="84"/>
        <v/>
      </c>
      <c r="P597" s="40" t="str">
        <f t="shared" si="85"/>
        <v/>
      </c>
      <c r="Q597" s="38" t="str">
        <f t="shared" ca="1" si="86"/>
        <v/>
      </c>
    </row>
    <row r="598" spans="1:28" ht="20.100000000000001" customHeight="1">
      <c r="A598" s="41" t="str">
        <f t="shared" ca="1" si="87"/>
        <v/>
      </c>
      <c r="B598" s="33" t="str">
        <f ca="1">IFERROR(IF(AND(N598-TODAY()&gt;0,N598-TODAY()&lt;5),"續簽"&amp;ROW(N598),""),"")</f>
        <v/>
      </c>
      <c r="C598" s="44" t="str">
        <f t="shared" si="80"/>
        <v/>
      </c>
      <c r="D598" s="44"/>
      <c r="E598" s="44" t="str">
        <f t="shared" si="81"/>
        <v/>
      </c>
      <c r="F598" s="44"/>
      <c r="G598" s="44"/>
      <c r="H598" s="44"/>
      <c r="I598" s="44" t="str">
        <f t="shared" ca="1" si="82"/>
        <v/>
      </c>
      <c r="J598" s="44" t="str">
        <f t="shared" ca="1" si="83"/>
        <v/>
      </c>
      <c r="K598" s="44"/>
      <c r="L598" s="44"/>
      <c r="M598" s="44"/>
      <c r="N598" s="45" t="str">
        <f t="shared" si="84"/>
        <v/>
      </c>
      <c r="O598" s="51"/>
      <c r="P598" s="52" t="str">
        <f t="shared" si="85"/>
        <v/>
      </c>
      <c r="Q598" s="44" t="str">
        <f t="shared" ca="1" si="86"/>
        <v/>
      </c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</row>
    <row r="599" spans="1:28" ht="20.100000000000001" customHeight="1">
      <c r="A599" s="41" t="str">
        <f t="shared" ca="1" si="87"/>
        <v/>
      </c>
      <c r="B599" s="33" t="str">
        <f ca="1">IFERROR(IF(AND(N599-TODAY()&gt;0,N599-TODAY()&lt;5),"續簽"&amp;ROW(N599),""),"")</f>
        <v/>
      </c>
      <c r="C599" s="38" t="str">
        <f t="shared" si="80"/>
        <v/>
      </c>
      <c r="E599" s="38" t="str">
        <f t="shared" si="81"/>
        <v/>
      </c>
      <c r="I599" s="49" t="str">
        <f t="shared" ca="1" si="82"/>
        <v/>
      </c>
      <c r="J599" s="49" t="str">
        <f t="shared" ca="1" si="83"/>
        <v/>
      </c>
      <c r="K599" s="49"/>
      <c r="L599" s="49"/>
      <c r="M599" s="49"/>
      <c r="N599" s="43" t="str">
        <f t="shared" si="84"/>
        <v/>
      </c>
      <c r="P599" s="40" t="str">
        <f t="shared" si="85"/>
        <v/>
      </c>
      <c r="Q599" s="38" t="str">
        <f t="shared" ca="1" si="86"/>
        <v/>
      </c>
    </row>
    <row r="600" spans="1:28" ht="20.100000000000001" customHeight="1">
      <c r="A600" s="41" t="str">
        <f t="shared" ca="1" si="87"/>
        <v/>
      </c>
      <c r="B600" s="33" t="str">
        <f ca="1">IFERROR(IF(AND(N600-TODAY()&gt;0,N600-TODAY()&lt;5),"續簽"&amp;ROW(N600),""),"")</f>
        <v/>
      </c>
      <c r="C600" s="44" t="str">
        <f t="shared" si="80"/>
        <v/>
      </c>
      <c r="D600" s="44"/>
      <c r="E600" s="44" t="str">
        <f t="shared" si="81"/>
        <v/>
      </c>
      <c r="F600" s="44"/>
      <c r="G600" s="44"/>
      <c r="H600" s="44"/>
      <c r="I600" s="44" t="str">
        <f t="shared" ca="1" si="82"/>
        <v/>
      </c>
      <c r="J600" s="44" t="str">
        <f t="shared" ca="1" si="83"/>
        <v/>
      </c>
      <c r="K600" s="44"/>
      <c r="L600" s="44"/>
      <c r="M600" s="44"/>
      <c r="N600" s="45" t="str">
        <f t="shared" si="84"/>
        <v/>
      </c>
      <c r="O600" s="51"/>
      <c r="P600" s="52" t="str">
        <f t="shared" si="85"/>
        <v/>
      </c>
      <c r="Q600" s="44" t="str">
        <f t="shared" ca="1" si="86"/>
        <v/>
      </c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</row>
    <row r="601" spans="1:28" ht="20.100000000000001" customHeight="1">
      <c r="A601" s="41" t="str">
        <f t="shared" ca="1" si="87"/>
        <v/>
      </c>
      <c r="B601" s="33" t="str">
        <f ca="1">IFERROR(IF(AND(N601-TODAY()&gt;0,N601-TODAY()&lt;5),"續簽"&amp;ROW(N601),""),"")</f>
        <v/>
      </c>
      <c r="C601" s="38" t="str">
        <f t="shared" si="80"/>
        <v/>
      </c>
      <c r="E601" s="38" t="str">
        <f t="shared" si="81"/>
        <v/>
      </c>
      <c r="I601" s="49" t="str">
        <f t="shared" ca="1" si="82"/>
        <v/>
      </c>
      <c r="J601" s="49" t="str">
        <f t="shared" ca="1" si="83"/>
        <v/>
      </c>
      <c r="K601" s="49"/>
      <c r="L601" s="49"/>
      <c r="M601" s="49"/>
      <c r="N601" s="43" t="str">
        <f t="shared" si="84"/>
        <v/>
      </c>
      <c r="P601" s="40" t="str">
        <f t="shared" si="85"/>
        <v/>
      </c>
      <c r="Q601" s="38" t="str">
        <f t="shared" ca="1" si="86"/>
        <v/>
      </c>
    </row>
    <row r="602" spans="1:28" ht="20.100000000000001" customHeight="1">
      <c r="A602" s="41" t="str">
        <f t="shared" ca="1" si="87"/>
        <v/>
      </c>
      <c r="B602" s="33" t="str">
        <f ca="1">IFERROR(IF(AND(N602-TODAY()&gt;0,N602-TODAY()&lt;5),"續簽"&amp;ROW(N602),""),"")</f>
        <v/>
      </c>
      <c r="C602" s="44" t="str">
        <f t="shared" si="80"/>
        <v/>
      </c>
      <c r="D602" s="44"/>
      <c r="E602" s="44" t="str">
        <f t="shared" si="81"/>
        <v/>
      </c>
      <c r="F602" s="44"/>
      <c r="G602" s="44"/>
      <c r="H602" s="44"/>
      <c r="I602" s="44" t="str">
        <f t="shared" ca="1" si="82"/>
        <v/>
      </c>
      <c r="J602" s="44" t="str">
        <f t="shared" ca="1" si="83"/>
        <v/>
      </c>
      <c r="K602" s="44"/>
      <c r="L602" s="44"/>
      <c r="M602" s="44"/>
      <c r="N602" s="45" t="str">
        <f t="shared" si="84"/>
        <v/>
      </c>
      <c r="O602" s="51"/>
      <c r="P602" s="52" t="str">
        <f t="shared" si="85"/>
        <v/>
      </c>
      <c r="Q602" s="44" t="str">
        <f t="shared" ca="1" si="86"/>
        <v/>
      </c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</row>
    <row r="603" spans="1:28" ht="20.100000000000001" customHeight="1">
      <c r="A603" s="41" t="str">
        <f t="shared" ca="1" si="87"/>
        <v/>
      </c>
      <c r="B603" s="33" t="str">
        <f ca="1">IFERROR(IF(AND(N603-TODAY()&gt;0,N603-TODAY()&lt;5),"續簽"&amp;ROW(N603),""),"")</f>
        <v/>
      </c>
      <c r="C603" s="38" t="str">
        <f t="shared" si="80"/>
        <v/>
      </c>
      <c r="E603" s="38" t="str">
        <f t="shared" si="81"/>
        <v/>
      </c>
      <c r="I603" s="49" t="str">
        <f t="shared" ca="1" si="82"/>
        <v/>
      </c>
      <c r="J603" s="49" t="str">
        <f t="shared" ca="1" si="83"/>
        <v/>
      </c>
      <c r="K603" s="49"/>
      <c r="L603" s="49"/>
      <c r="M603" s="49"/>
      <c r="N603" s="43" t="str">
        <f t="shared" si="84"/>
        <v/>
      </c>
      <c r="P603" s="40" t="str">
        <f t="shared" si="85"/>
        <v/>
      </c>
      <c r="Q603" s="38" t="str">
        <f t="shared" ca="1" si="86"/>
        <v/>
      </c>
    </row>
    <row r="604" spans="1:28" ht="20.100000000000001" customHeight="1">
      <c r="A604" s="41" t="str">
        <f t="shared" ca="1" si="87"/>
        <v/>
      </c>
      <c r="B604" s="33" t="str">
        <f ca="1">IFERROR(IF(AND(N604-TODAY()&gt;0,N604-TODAY()&lt;5),"續簽"&amp;ROW(N604),""),"")</f>
        <v/>
      </c>
      <c r="C604" s="44" t="str">
        <f t="shared" si="80"/>
        <v/>
      </c>
      <c r="D604" s="44"/>
      <c r="E604" s="44" t="str">
        <f t="shared" si="81"/>
        <v/>
      </c>
      <c r="F604" s="44"/>
      <c r="G604" s="44"/>
      <c r="H604" s="44"/>
      <c r="I604" s="44" t="str">
        <f t="shared" ca="1" si="82"/>
        <v/>
      </c>
      <c r="J604" s="44" t="str">
        <f t="shared" ca="1" si="83"/>
        <v/>
      </c>
      <c r="K604" s="44"/>
      <c r="L604" s="44"/>
      <c r="M604" s="44"/>
      <c r="N604" s="45" t="str">
        <f t="shared" si="84"/>
        <v/>
      </c>
      <c r="O604" s="51"/>
      <c r="P604" s="52" t="str">
        <f t="shared" si="85"/>
        <v/>
      </c>
      <c r="Q604" s="44" t="str">
        <f t="shared" ca="1" si="86"/>
        <v/>
      </c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</row>
    <row r="605" spans="1:28" ht="20.100000000000001" customHeight="1">
      <c r="A605" s="41" t="str">
        <f t="shared" ca="1" si="87"/>
        <v/>
      </c>
      <c r="B605" s="33" t="str">
        <f ca="1">IFERROR(IF(AND(N605-TODAY()&gt;0,N605-TODAY()&lt;5),"續簽"&amp;ROW(N605),""),"")</f>
        <v/>
      </c>
      <c r="C605" s="38" t="str">
        <f t="shared" si="80"/>
        <v/>
      </c>
      <c r="E605" s="38" t="str">
        <f t="shared" si="81"/>
        <v/>
      </c>
      <c r="I605" s="49" t="str">
        <f t="shared" ca="1" si="82"/>
        <v/>
      </c>
      <c r="J605" s="49" t="str">
        <f t="shared" ca="1" si="83"/>
        <v/>
      </c>
      <c r="K605" s="49"/>
      <c r="L605" s="49"/>
      <c r="M605" s="49"/>
      <c r="N605" s="43" t="str">
        <f t="shared" si="84"/>
        <v/>
      </c>
      <c r="P605" s="40" t="str">
        <f t="shared" si="85"/>
        <v/>
      </c>
      <c r="Q605" s="38" t="str">
        <f t="shared" ca="1" si="86"/>
        <v/>
      </c>
    </row>
    <row r="606" spans="1:28" ht="20.100000000000001" customHeight="1">
      <c r="A606" s="41" t="str">
        <f t="shared" ca="1" si="87"/>
        <v/>
      </c>
      <c r="B606" s="33" t="str">
        <f ca="1">IFERROR(IF(AND(N606-TODAY()&gt;0,N606-TODAY()&lt;5),"續簽"&amp;ROW(N606),""),"")</f>
        <v/>
      </c>
      <c r="C606" s="44" t="str">
        <f t="shared" si="80"/>
        <v/>
      </c>
      <c r="D606" s="44"/>
      <c r="E606" s="44" t="str">
        <f t="shared" si="81"/>
        <v/>
      </c>
      <c r="F606" s="44"/>
      <c r="G606" s="44"/>
      <c r="H606" s="44"/>
      <c r="I606" s="44" t="str">
        <f t="shared" ca="1" si="82"/>
        <v/>
      </c>
      <c r="J606" s="44" t="str">
        <f t="shared" ca="1" si="83"/>
        <v/>
      </c>
      <c r="K606" s="44"/>
      <c r="L606" s="44"/>
      <c r="M606" s="44"/>
      <c r="N606" s="45" t="str">
        <f t="shared" si="84"/>
        <v/>
      </c>
      <c r="O606" s="51"/>
      <c r="P606" s="52" t="str">
        <f t="shared" si="85"/>
        <v/>
      </c>
      <c r="Q606" s="44" t="str">
        <f t="shared" ca="1" si="86"/>
        <v/>
      </c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</row>
    <row r="607" spans="1:28" ht="20.100000000000001" customHeight="1">
      <c r="A607" s="41" t="str">
        <f t="shared" ca="1" si="87"/>
        <v/>
      </c>
      <c r="B607" s="33" t="str">
        <f ca="1">IFERROR(IF(AND(N607-TODAY()&gt;0,N607-TODAY()&lt;5),"續簽"&amp;ROW(N607),""),"")</f>
        <v/>
      </c>
      <c r="C607" s="38" t="str">
        <f t="shared" si="80"/>
        <v/>
      </c>
      <c r="E607" s="38" t="str">
        <f t="shared" si="81"/>
        <v/>
      </c>
      <c r="I607" s="49" t="str">
        <f t="shared" ca="1" si="82"/>
        <v/>
      </c>
      <c r="J607" s="49" t="str">
        <f t="shared" ca="1" si="83"/>
        <v/>
      </c>
      <c r="K607" s="49"/>
      <c r="L607" s="49"/>
      <c r="M607" s="49"/>
      <c r="N607" s="43" t="str">
        <f t="shared" si="84"/>
        <v/>
      </c>
      <c r="P607" s="40" t="str">
        <f t="shared" si="85"/>
        <v/>
      </c>
      <c r="Q607" s="38" t="str">
        <f t="shared" ca="1" si="86"/>
        <v/>
      </c>
    </row>
    <row r="608" spans="1:28" ht="20.100000000000001" customHeight="1">
      <c r="A608" s="41" t="str">
        <f t="shared" ca="1" si="87"/>
        <v/>
      </c>
      <c r="B608" s="33" t="str">
        <f ca="1">IFERROR(IF(AND(N608-TODAY()&gt;0,N608-TODAY()&lt;5),"續簽"&amp;ROW(N608),""),"")</f>
        <v/>
      </c>
      <c r="C608" s="44" t="str">
        <f t="shared" si="80"/>
        <v/>
      </c>
      <c r="D608" s="44"/>
      <c r="E608" s="44" t="str">
        <f t="shared" si="81"/>
        <v/>
      </c>
      <c r="F608" s="44"/>
      <c r="G608" s="44"/>
      <c r="H608" s="44"/>
      <c r="I608" s="44" t="str">
        <f t="shared" ca="1" si="82"/>
        <v/>
      </c>
      <c r="J608" s="44" t="str">
        <f t="shared" ca="1" si="83"/>
        <v/>
      </c>
      <c r="K608" s="44"/>
      <c r="L608" s="44"/>
      <c r="M608" s="44"/>
      <c r="N608" s="45" t="str">
        <f t="shared" si="84"/>
        <v/>
      </c>
      <c r="O608" s="51"/>
      <c r="P608" s="52" t="str">
        <f t="shared" si="85"/>
        <v/>
      </c>
      <c r="Q608" s="44" t="str">
        <f t="shared" ca="1" si="86"/>
        <v/>
      </c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</row>
    <row r="609" spans="1:28" ht="20.100000000000001" customHeight="1">
      <c r="A609" s="41" t="str">
        <f t="shared" ca="1" si="87"/>
        <v/>
      </c>
      <c r="B609" s="33" t="str">
        <f ca="1">IFERROR(IF(AND(N609-TODAY()&gt;0,N609-TODAY()&lt;5),"續簽"&amp;ROW(N609),""),"")</f>
        <v/>
      </c>
      <c r="C609" s="38" t="str">
        <f t="shared" si="80"/>
        <v/>
      </c>
      <c r="E609" s="38" t="str">
        <f t="shared" si="81"/>
        <v/>
      </c>
      <c r="I609" s="49" t="str">
        <f t="shared" ca="1" si="82"/>
        <v/>
      </c>
      <c r="J609" s="49" t="str">
        <f t="shared" ca="1" si="83"/>
        <v/>
      </c>
      <c r="K609" s="49"/>
      <c r="L609" s="49"/>
      <c r="M609" s="49"/>
      <c r="N609" s="43" t="str">
        <f t="shared" si="84"/>
        <v/>
      </c>
      <c r="P609" s="40" t="str">
        <f t="shared" si="85"/>
        <v/>
      </c>
      <c r="Q609" s="38" t="str">
        <f t="shared" ca="1" si="86"/>
        <v/>
      </c>
    </row>
    <row r="610" spans="1:28" ht="20.100000000000001" customHeight="1">
      <c r="A610" s="41" t="str">
        <f t="shared" ca="1" si="87"/>
        <v/>
      </c>
      <c r="B610" s="33" t="str">
        <f ca="1">IFERROR(IF(AND(N610-TODAY()&gt;0,N610-TODAY()&lt;5),"續簽"&amp;ROW(N610),""),"")</f>
        <v/>
      </c>
      <c r="C610" s="44" t="str">
        <f t="shared" si="80"/>
        <v/>
      </c>
      <c r="D610" s="44"/>
      <c r="E610" s="44" t="str">
        <f t="shared" si="81"/>
        <v/>
      </c>
      <c r="F610" s="44"/>
      <c r="G610" s="44"/>
      <c r="H610" s="44"/>
      <c r="I610" s="44" t="str">
        <f t="shared" ca="1" si="82"/>
        <v/>
      </c>
      <c r="J610" s="44" t="str">
        <f t="shared" ca="1" si="83"/>
        <v/>
      </c>
      <c r="K610" s="44"/>
      <c r="L610" s="44"/>
      <c r="M610" s="44"/>
      <c r="N610" s="45" t="str">
        <f t="shared" si="84"/>
        <v/>
      </c>
      <c r="O610" s="51"/>
      <c r="P610" s="52" t="str">
        <f t="shared" si="85"/>
        <v/>
      </c>
      <c r="Q610" s="44" t="str">
        <f t="shared" ca="1" si="86"/>
        <v/>
      </c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</row>
    <row r="611" spans="1:28" ht="20.100000000000001" customHeight="1">
      <c r="A611" s="41" t="str">
        <f t="shared" ca="1" si="87"/>
        <v/>
      </c>
      <c r="B611" s="33" t="str">
        <f ca="1">IFERROR(IF(AND(N611-TODAY()&gt;0,N611-TODAY()&lt;5),"續簽"&amp;ROW(N611),""),"")</f>
        <v/>
      </c>
      <c r="C611" s="38" t="str">
        <f t="shared" si="80"/>
        <v/>
      </c>
      <c r="E611" s="38" t="str">
        <f t="shared" si="81"/>
        <v/>
      </c>
      <c r="I611" s="49" t="str">
        <f t="shared" ca="1" si="82"/>
        <v/>
      </c>
      <c r="J611" s="49" t="str">
        <f t="shared" ca="1" si="83"/>
        <v/>
      </c>
      <c r="K611" s="49"/>
      <c r="L611" s="49"/>
      <c r="M611" s="49"/>
      <c r="N611" s="43" t="str">
        <f t="shared" si="84"/>
        <v/>
      </c>
      <c r="P611" s="40" t="str">
        <f t="shared" si="85"/>
        <v/>
      </c>
      <c r="Q611" s="38" t="str">
        <f t="shared" ca="1" si="86"/>
        <v/>
      </c>
    </row>
    <row r="612" spans="1:28" ht="20.100000000000001" customHeight="1">
      <c r="A612" s="41" t="str">
        <f t="shared" ca="1" si="87"/>
        <v/>
      </c>
      <c r="B612" s="33" t="str">
        <f ca="1">IFERROR(IF(AND(N612-TODAY()&gt;0,N612-TODAY()&lt;5),"續簽"&amp;ROW(N612),""),"")</f>
        <v/>
      </c>
      <c r="C612" s="44" t="str">
        <f t="shared" si="80"/>
        <v/>
      </c>
      <c r="D612" s="44"/>
      <c r="E612" s="44" t="str">
        <f t="shared" si="81"/>
        <v/>
      </c>
      <c r="F612" s="44"/>
      <c r="G612" s="44"/>
      <c r="H612" s="44"/>
      <c r="I612" s="44" t="str">
        <f t="shared" ca="1" si="82"/>
        <v/>
      </c>
      <c r="J612" s="44" t="str">
        <f t="shared" ca="1" si="83"/>
        <v/>
      </c>
      <c r="K612" s="44"/>
      <c r="L612" s="44"/>
      <c r="M612" s="44"/>
      <c r="N612" s="45" t="str">
        <f t="shared" si="84"/>
        <v/>
      </c>
      <c r="O612" s="51"/>
      <c r="P612" s="52" t="str">
        <f t="shared" si="85"/>
        <v/>
      </c>
      <c r="Q612" s="44" t="str">
        <f t="shared" ca="1" si="86"/>
        <v/>
      </c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</row>
    <row r="613" spans="1:28" ht="20.100000000000001" customHeight="1">
      <c r="A613" s="41" t="str">
        <f t="shared" ca="1" si="87"/>
        <v/>
      </c>
      <c r="B613" s="33" t="str">
        <f ca="1">IFERROR(IF(AND(N613-TODAY()&gt;0,N613-TODAY()&lt;5),"續簽"&amp;ROW(N613),""),"")</f>
        <v/>
      </c>
      <c r="C613" s="38" t="str">
        <f t="shared" si="80"/>
        <v/>
      </c>
      <c r="E613" s="38" t="str">
        <f t="shared" si="81"/>
        <v/>
      </c>
      <c r="I613" s="49" t="str">
        <f t="shared" ca="1" si="82"/>
        <v/>
      </c>
      <c r="J613" s="49" t="str">
        <f t="shared" ca="1" si="83"/>
        <v/>
      </c>
      <c r="K613" s="49"/>
      <c r="L613" s="49"/>
      <c r="M613" s="49"/>
      <c r="N613" s="43" t="str">
        <f t="shared" si="84"/>
        <v/>
      </c>
      <c r="P613" s="40" t="str">
        <f t="shared" si="85"/>
        <v/>
      </c>
      <c r="Q613" s="38" t="str">
        <f t="shared" ca="1" si="86"/>
        <v/>
      </c>
    </row>
    <row r="614" spans="1:28" ht="20.100000000000001" customHeight="1">
      <c r="A614" s="41" t="str">
        <f t="shared" ca="1" si="87"/>
        <v/>
      </c>
      <c r="B614" s="33" t="str">
        <f ca="1">IFERROR(IF(AND(N614-TODAY()&gt;0,N614-TODAY()&lt;5),"續簽"&amp;ROW(N614),""),"")</f>
        <v/>
      </c>
      <c r="C614" s="44" t="str">
        <f t="shared" si="80"/>
        <v/>
      </c>
      <c r="D614" s="44"/>
      <c r="E614" s="44" t="str">
        <f t="shared" si="81"/>
        <v/>
      </c>
      <c r="F614" s="44"/>
      <c r="G614" s="44"/>
      <c r="H614" s="44"/>
      <c r="I614" s="44" t="str">
        <f t="shared" ca="1" si="82"/>
        <v/>
      </c>
      <c r="J614" s="44" t="str">
        <f t="shared" ca="1" si="83"/>
        <v/>
      </c>
      <c r="K614" s="44"/>
      <c r="L614" s="44"/>
      <c r="M614" s="44"/>
      <c r="N614" s="45" t="str">
        <f t="shared" si="84"/>
        <v/>
      </c>
      <c r="O614" s="51"/>
      <c r="P614" s="52" t="str">
        <f t="shared" si="85"/>
        <v/>
      </c>
      <c r="Q614" s="44" t="str">
        <f t="shared" ca="1" si="86"/>
        <v/>
      </c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</row>
    <row r="615" spans="1:28" ht="20.100000000000001" customHeight="1">
      <c r="A615" s="41" t="str">
        <f t="shared" ca="1" si="87"/>
        <v/>
      </c>
      <c r="B615" s="33" t="str">
        <f ca="1">IFERROR(IF(AND(N615-TODAY()&gt;0,N615-TODAY()&lt;5),"續簽"&amp;ROW(N615),""),"")</f>
        <v/>
      </c>
      <c r="C615" s="38" t="str">
        <f t="shared" si="80"/>
        <v/>
      </c>
      <c r="E615" s="38" t="str">
        <f t="shared" si="81"/>
        <v/>
      </c>
      <c r="I615" s="49" t="str">
        <f t="shared" ca="1" si="82"/>
        <v/>
      </c>
      <c r="J615" s="49" t="str">
        <f t="shared" ca="1" si="83"/>
        <v/>
      </c>
      <c r="K615" s="49"/>
      <c r="L615" s="49"/>
      <c r="M615" s="49"/>
      <c r="N615" s="43" t="str">
        <f t="shared" si="84"/>
        <v/>
      </c>
      <c r="P615" s="40" t="str">
        <f t="shared" si="85"/>
        <v/>
      </c>
      <c r="Q615" s="38" t="str">
        <f t="shared" ca="1" si="86"/>
        <v/>
      </c>
    </row>
    <row r="616" spans="1:28" ht="20.100000000000001" customHeight="1">
      <c r="A616" s="41" t="str">
        <f t="shared" ca="1" si="87"/>
        <v/>
      </c>
      <c r="B616" s="33" t="str">
        <f ca="1">IFERROR(IF(AND(N616-TODAY()&gt;0,N616-TODAY()&lt;5),"續簽"&amp;ROW(N616),""),"")</f>
        <v/>
      </c>
      <c r="C616" s="44" t="str">
        <f t="shared" si="80"/>
        <v/>
      </c>
      <c r="D616" s="44"/>
      <c r="E616" s="44" t="str">
        <f t="shared" si="81"/>
        <v/>
      </c>
      <c r="F616" s="44"/>
      <c r="G616" s="44"/>
      <c r="H616" s="44"/>
      <c r="I616" s="44" t="str">
        <f t="shared" ca="1" si="82"/>
        <v/>
      </c>
      <c r="J616" s="44" t="str">
        <f t="shared" ca="1" si="83"/>
        <v/>
      </c>
      <c r="K616" s="44"/>
      <c r="L616" s="44"/>
      <c r="M616" s="44"/>
      <c r="N616" s="45" t="str">
        <f t="shared" si="84"/>
        <v/>
      </c>
      <c r="O616" s="51"/>
      <c r="P616" s="52" t="str">
        <f t="shared" si="85"/>
        <v/>
      </c>
      <c r="Q616" s="44" t="str">
        <f t="shared" ca="1" si="86"/>
        <v/>
      </c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</row>
    <row r="617" spans="1:28" ht="20.100000000000001" customHeight="1">
      <c r="A617" s="41" t="str">
        <f t="shared" ca="1" si="87"/>
        <v/>
      </c>
      <c r="B617" s="33" t="str">
        <f ca="1">IFERROR(IF(AND(N617-TODAY()&gt;0,N617-TODAY()&lt;5),"續簽"&amp;ROW(N617),""),"")</f>
        <v/>
      </c>
      <c r="C617" s="38" t="str">
        <f t="shared" si="80"/>
        <v/>
      </c>
      <c r="E617" s="38" t="str">
        <f t="shared" si="81"/>
        <v/>
      </c>
      <c r="I617" s="49" t="str">
        <f t="shared" ca="1" si="82"/>
        <v/>
      </c>
      <c r="J617" s="49" t="str">
        <f t="shared" ca="1" si="83"/>
        <v/>
      </c>
      <c r="K617" s="49"/>
      <c r="L617" s="49"/>
      <c r="M617" s="49"/>
      <c r="N617" s="43" t="str">
        <f t="shared" si="84"/>
        <v/>
      </c>
      <c r="P617" s="40" t="str">
        <f t="shared" si="85"/>
        <v/>
      </c>
      <c r="Q617" s="38" t="str">
        <f t="shared" ca="1" si="86"/>
        <v/>
      </c>
    </row>
    <row r="618" spans="1:28" ht="20.100000000000001" customHeight="1">
      <c r="A618" s="41" t="str">
        <f t="shared" ca="1" si="87"/>
        <v/>
      </c>
      <c r="B618" s="33" t="str">
        <f ca="1">IFERROR(IF(AND(N618-TODAY()&gt;0,N618-TODAY()&lt;5),"續簽"&amp;ROW(N618),""),"")</f>
        <v/>
      </c>
      <c r="C618" s="44" t="str">
        <f t="shared" si="80"/>
        <v/>
      </c>
      <c r="D618" s="44"/>
      <c r="E618" s="44" t="str">
        <f t="shared" si="81"/>
        <v/>
      </c>
      <c r="F618" s="44"/>
      <c r="G618" s="44"/>
      <c r="H618" s="44"/>
      <c r="I618" s="44" t="str">
        <f t="shared" ca="1" si="82"/>
        <v/>
      </c>
      <c r="J618" s="44" t="str">
        <f t="shared" ca="1" si="83"/>
        <v/>
      </c>
      <c r="K618" s="44"/>
      <c r="L618" s="44"/>
      <c r="M618" s="44"/>
      <c r="N618" s="45" t="str">
        <f t="shared" si="84"/>
        <v/>
      </c>
      <c r="O618" s="51"/>
      <c r="P618" s="52" t="str">
        <f t="shared" si="85"/>
        <v/>
      </c>
      <c r="Q618" s="44" t="str">
        <f t="shared" ca="1" si="86"/>
        <v/>
      </c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</row>
    <row r="619" spans="1:28" ht="20.100000000000001" customHeight="1">
      <c r="A619" s="41" t="str">
        <f t="shared" ca="1" si="87"/>
        <v/>
      </c>
      <c r="B619" s="33" t="str">
        <f ca="1">IFERROR(IF(AND(N619-TODAY()&gt;0,N619-TODAY()&lt;5),"續簽"&amp;ROW(N619),""),"")</f>
        <v/>
      </c>
      <c r="C619" s="38" t="str">
        <f t="shared" si="80"/>
        <v/>
      </c>
      <c r="E619" s="38" t="str">
        <f t="shared" si="81"/>
        <v/>
      </c>
      <c r="I619" s="49" t="str">
        <f t="shared" ca="1" si="82"/>
        <v/>
      </c>
      <c r="J619" s="49" t="str">
        <f t="shared" ca="1" si="83"/>
        <v/>
      </c>
      <c r="K619" s="49"/>
      <c r="L619" s="49"/>
      <c r="M619" s="49"/>
      <c r="N619" s="43" t="str">
        <f t="shared" si="84"/>
        <v/>
      </c>
      <c r="P619" s="40" t="str">
        <f t="shared" si="85"/>
        <v/>
      </c>
      <c r="Q619" s="38" t="str">
        <f t="shared" ca="1" si="86"/>
        <v/>
      </c>
    </row>
    <row r="620" spans="1:28" ht="20.100000000000001" customHeight="1">
      <c r="A620" s="41" t="str">
        <f t="shared" ca="1" si="87"/>
        <v/>
      </c>
      <c r="B620" s="33" t="str">
        <f ca="1">IFERROR(IF(AND(N620-TODAY()&gt;0,N620-TODAY()&lt;5),"續簽"&amp;ROW(N620),""),"")</f>
        <v/>
      </c>
      <c r="C620" s="44" t="str">
        <f t="shared" si="80"/>
        <v/>
      </c>
      <c r="D620" s="44"/>
      <c r="E620" s="44" t="str">
        <f t="shared" si="81"/>
        <v/>
      </c>
      <c r="F620" s="44"/>
      <c r="G620" s="44"/>
      <c r="H620" s="44"/>
      <c r="I620" s="44" t="str">
        <f t="shared" ca="1" si="82"/>
        <v/>
      </c>
      <c r="J620" s="44" t="str">
        <f t="shared" ca="1" si="83"/>
        <v/>
      </c>
      <c r="K620" s="44"/>
      <c r="L620" s="44"/>
      <c r="M620" s="44"/>
      <c r="N620" s="45" t="str">
        <f t="shared" si="84"/>
        <v/>
      </c>
      <c r="O620" s="51"/>
      <c r="P620" s="52" t="str">
        <f t="shared" si="85"/>
        <v/>
      </c>
      <c r="Q620" s="44" t="str">
        <f t="shared" ca="1" si="86"/>
        <v/>
      </c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</row>
    <row r="621" spans="1:28" ht="20.100000000000001" customHeight="1">
      <c r="A621" s="41" t="str">
        <f t="shared" ca="1" si="87"/>
        <v/>
      </c>
      <c r="B621" s="33" t="str">
        <f ca="1">IFERROR(IF(AND(N621-TODAY()&gt;0,N621-TODAY()&lt;5),"續簽"&amp;ROW(N621),""),"")</f>
        <v/>
      </c>
      <c r="C621" s="38" t="str">
        <f t="shared" si="80"/>
        <v/>
      </c>
      <c r="E621" s="38" t="str">
        <f t="shared" si="81"/>
        <v/>
      </c>
      <c r="I621" s="49" t="str">
        <f t="shared" ca="1" si="82"/>
        <v/>
      </c>
      <c r="J621" s="49" t="str">
        <f t="shared" ca="1" si="83"/>
        <v/>
      </c>
      <c r="K621" s="49"/>
      <c r="L621" s="49"/>
      <c r="M621" s="49"/>
      <c r="N621" s="43" t="str">
        <f t="shared" si="84"/>
        <v/>
      </c>
      <c r="P621" s="40" t="str">
        <f t="shared" si="85"/>
        <v/>
      </c>
      <c r="Q621" s="38" t="str">
        <f t="shared" ca="1" si="86"/>
        <v/>
      </c>
    </row>
    <row r="622" spans="1:28" ht="20.100000000000001" customHeight="1">
      <c r="A622" s="41" t="str">
        <f t="shared" ca="1" si="87"/>
        <v/>
      </c>
      <c r="B622" s="33" t="str">
        <f ca="1">IFERROR(IF(AND(N622-TODAY()&gt;0,N622-TODAY()&lt;5),"續簽"&amp;ROW(N622),""),"")</f>
        <v/>
      </c>
      <c r="C622" s="44" t="str">
        <f t="shared" si="80"/>
        <v/>
      </c>
      <c r="D622" s="44"/>
      <c r="E622" s="44" t="str">
        <f t="shared" si="81"/>
        <v/>
      </c>
      <c r="F622" s="44"/>
      <c r="G622" s="44"/>
      <c r="H622" s="44"/>
      <c r="I622" s="44" t="str">
        <f t="shared" ca="1" si="82"/>
        <v/>
      </c>
      <c r="J622" s="44" t="str">
        <f t="shared" ca="1" si="83"/>
        <v/>
      </c>
      <c r="K622" s="44"/>
      <c r="L622" s="44"/>
      <c r="M622" s="44"/>
      <c r="N622" s="45" t="str">
        <f t="shared" si="84"/>
        <v/>
      </c>
      <c r="O622" s="51"/>
      <c r="P622" s="52" t="str">
        <f t="shared" si="85"/>
        <v/>
      </c>
      <c r="Q622" s="44" t="str">
        <f t="shared" ca="1" si="86"/>
        <v/>
      </c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</row>
    <row r="623" spans="1:28" ht="20.100000000000001" customHeight="1">
      <c r="A623" s="41" t="str">
        <f t="shared" ca="1" si="87"/>
        <v/>
      </c>
      <c r="B623" s="33" t="str">
        <f ca="1">IFERROR(IF(AND(N623-TODAY()&gt;0,N623-TODAY()&lt;5),"續簽"&amp;ROW(N623),""),"")</f>
        <v/>
      </c>
      <c r="C623" s="38" t="str">
        <f t="shared" si="80"/>
        <v/>
      </c>
      <c r="E623" s="38" t="str">
        <f t="shared" si="81"/>
        <v/>
      </c>
      <c r="I623" s="49" t="str">
        <f t="shared" ca="1" si="82"/>
        <v/>
      </c>
      <c r="J623" s="49" t="str">
        <f t="shared" ca="1" si="83"/>
        <v/>
      </c>
      <c r="K623" s="49"/>
      <c r="L623" s="49"/>
      <c r="M623" s="49"/>
      <c r="N623" s="43" t="str">
        <f t="shared" si="84"/>
        <v/>
      </c>
      <c r="P623" s="40" t="str">
        <f t="shared" si="85"/>
        <v/>
      </c>
      <c r="Q623" s="38" t="str">
        <f t="shared" ca="1" si="86"/>
        <v/>
      </c>
    </row>
    <row r="624" spans="1:28" ht="20.100000000000001" customHeight="1">
      <c r="A624" s="41" t="str">
        <f t="shared" ca="1" si="87"/>
        <v/>
      </c>
      <c r="B624" s="33" t="str">
        <f ca="1">IFERROR(IF(AND(N624-TODAY()&gt;0,N624-TODAY()&lt;5),"續簽"&amp;ROW(N624),""),"")</f>
        <v/>
      </c>
      <c r="C624" s="44" t="str">
        <f t="shared" si="80"/>
        <v/>
      </c>
      <c r="D624" s="44"/>
      <c r="E624" s="44" t="str">
        <f t="shared" si="81"/>
        <v/>
      </c>
      <c r="F624" s="44"/>
      <c r="G624" s="44"/>
      <c r="H624" s="44"/>
      <c r="I624" s="44" t="str">
        <f t="shared" ca="1" si="82"/>
        <v/>
      </c>
      <c r="J624" s="44" t="str">
        <f t="shared" ca="1" si="83"/>
        <v/>
      </c>
      <c r="K624" s="44"/>
      <c r="L624" s="44"/>
      <c r="M624" s="44"/>
      <c r="N624" s="45" t="str">
        <f t="shared" si="84"/>
        <v/>
      </c>
      <c r="O624" s="51"/>
      <c r="P624" s="52" t="str">
        <f t="shared" si="85"/>
        <v/>
      </c>
      <c r="Q624" s="44" t="str">
        <f t="shared" ca="1" si="86"/>
        <v/>
      </c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</row>
    <row r="625" spans="1:28" ht="20.100000000000001" customHeight="1">
      <c r="A625" s="41" t="str">
        <f t="shared" ca="1" si="87"/>
        <v/>
      </c>
      <c r="B625" s="33" t="str">
        <f ca="1">IFERROR(IF(AND(N625-TODAY()&gt;0,N625-TODAY()&lt;5),"續簽"&amp;ROW(N625),""),"")</f>
        <v/>
      </c>
      <c r="C625" s="38" t="str">
        <f t="shared" si="80"/>
        <v/>
      </c>
      <c r="E625" s="38" t="str">
        <f t="shared" si="81"/>
        <v/>
      </c>
      <c r="I625" s="49" t="str">
        <f t="shared" ca="1" si="82"/>
        <v/>
      </c>
      <c r="J625" s="49" t="str">
        <f t="shared" ca="1" si="83"/>
        <v/>
      </c>
      <c r="K625" s="49"/>
      <c r="L625" s="49"/>
      <c r="M625" s="49"/>
      <c r="N625" s="43" t="str">
        <f t="shared" si="84"/>
        <v/>
      </c>
      <c r="P625" s="40" t="str">
        <f t="shared" si="85"/>
        <v/>
      </c>
      <c r="Q625" s="38" t="str">
        <f t="shared" ca="1" si="86"/>
        <v/>
      </c>
    </row>
    <row r="626" spans="1:28" ht="20.100000000000001" customHeight="1">
      <c r="A626" s="41" t="str">
        <f t="shared" ca="1" si="87"/>
        <v/>
      </c>
      <c r="B626" s="33" t="str">
        <f ca="1">IFERROR(IF(AND(N626-TODAY()&gt;0,N626-TODAY()&lt;5),"續簽"&amp;ROW(N626),""),"")</f>
        <v/>
      </c>
      <c r="C626" s="44" t="str">
        <f t="shared" si="80"/>
        <v/>
      </c>
      <c r="D626" s="44"/>
      <c r="E626" s="44" t="str">
        <f t="shared" si="81"/>
        <v/>
      </c>
      <c r="F626" s="44"/>
      <c r="G626" s="44"/>
      <c r="H626" s="44"/>
      <c r="I626" s="44" t="str">
        <f t="shared" ca="1" si="82"/>
        <v/>
      </c>
      <c r="J626" s="44" t="str">
        <f t="shared" ca="1" si="83"/>
        <v/>
      </c>
      <c r="K626" s="44"/>
      <c r="L626" s="44"/>
      <c r="M626" s="44"/>
      <c r="N626" s="45" t="str">
        <f t="shared" si="84"/>
        <v/>
      </c>
      <c r="O626" s="51"/>
      <c r="P626" s="52" t="str">
        <f t="shared" si="85"/>
        <v/>
      </c>
      <c r="Q626" s="44" t="str">
        <f t="shared" ca="1" si="86"/>
        <v/>
      </c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</row>
    <row r="627" spans="1:28" ht="20.100000000000001" customHeight="1">
      <c r="A627" s="41" t="str">
        <f t="shared" ca="1" si="87"/>
        <v/>
      </c>
      <c r="B627" s="33" t="str">
        <f ca="1">IFERROR(IF(AND(N627-TODAY()&gt;0,N627-TODAY()&lt;5),"續簽"&amp;ROW(N627),""),"")</f>
        <v/>
      </c>
      <c r="C627" s="38" t="str">
        <f t="shared" si="80"/>
        <v/>
      </c>
      <c r="E627" s="38" t="str">
        <f t="shared" si="81"/>
        <v/>
      </c>
      <c r="I627" s="49" t="str">
        <f t="shared" ca="1" si="82"/>
        <v/>
      </c>
      <c r="J627" s="49" t="str">
        <f t="shared" ca="1" si="83"/>
        <v/>
      </c>
      <c r="K627" s="49"/>
      <c r="L627" s="49"/>
      <c r="M627" s="49"/>
      <c r="N627" s="43" t="str">
        <f t="shared" si="84"/>
        <v/>
      </c>
      <c r="P627" s="40" t="str">
        <f t="shared" si="85"/>
        <v/>
      </c>
      <c r="Q627" s="38" t="str">
        <f t="shared" ca="1" si="86"/>
        <v/>
      </c>
    </row>
    <row r="628" spans="1:28" ht="20.100000000000001" customHeight="1">
      <c r="A628" s="41" t="str">
        <f t="shared" ca="1" si="87"/>
        <v/>
      </c>
      <c r="B628" s="33" t="str">
        <f ca="1">IFERROR(IF(AND(N628-TODAY()&gt;0,N628-TODAY()&lt;5),"續簽"&amp;ROW(N628),""),"")</f>
        <v/>
      </c>
      <c r="C628" s="44" t="str">
        <f t="shared" si="80"/>
        <v/>
      </c>
      <c r="D628" s="44"/>
      <c r="E628" s="44" t="str">
        <f t="shared" si="81"/>
        <v/>
      </c>
      <c r="F628" s="44"/>
      <c r="G628" s="44"/>
      <c r="H628" s="44"/>
      <c r="I628" s="44" t="str">
        <f t="shared" ca="1" si="82"/>
        <v/>
      </c>
      <c r="J628" s="44" t="str">
        <f t="shared" ca="1" si="83"/>
        <v/>
      </c>
      <c r="K628" s="44"/>
      <c r="L628" s="44"/>
      <c r="M628" s="44"/>
      <c r="N628" s="45" t="str">
        <f t="shared" si="84"/>
        <v/>
      </c>
      <c r="O628" s="51"/>
      <c r="P628" s="52" t="str">
        <f t="shared" si="85"/>
        <v/>
      </c>
      <c r="Q628" s="44" t="str">
        <f t="shared" ca="1" si="86"/>
        <v/>
      </c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</row>
    <row r="629" spans="1:28" ht="20.100000000000001" customHeight="1">
      <c r="A629" s="41" t="str">
        <f t="shared" ca="1" si="87"/>
        <v/>
      </c>
      <c r="B629" s="33" t="str">
        <f ca="1">IFERROR(IF(AND(N629-TODAY()&gt;0,N629-TODAY()&lt;5),"續簽"&amp;ROW(N629),""),"")</f>
        <v/>
      </c>
      <c r="C629" s="38" t="str">
        <f t="shared" si="80"/>
        <v/>
      </c>
      <c r="E629" s="38" t="str">
        <f t="shared" si="81"/>
        <v/>
      </c>
      <c r="I629" s="49" t="str">
        <f t="shared" ca="1" si="82"/>
        <v/>
      </c>
      <c r="J629" s="49" t="str">
        <f t="shared" ca="1" si="83"/>
        <v/>
      </c>
      <c r="K629" s="49"/>
      <c r="L629" s="49"/>
      <c r="M629" s="49"/>
      <c r="N629" s="43" t="str">
        <f t="shared" si="84"/>
        <v/>
      </c>
      <c r="P629" s="40" t="str">
        <f t="shared" si="85"/>
        <v/>
      </c>
      <c r="Q629" s="38" t="str">
        <f t="shared" ca="1" si="86"/>
        <v/>
      </c>
    </row>
    <row r="630" spans="1:28" ht="20.100000000000001" customHeight="1">
      <c r="A630" s="41" t="str">
        <f t="shared" ca="1" si="87"/>
        <v/>
      </c>
      <c r="B630" s="33" t="str">
        <f ca="1">IFERROR(IF(AND(N630-TODAY()&gt;0,N630-TODAY()&lt;5),"續簽"&amp;ROW(N630),""),"")</f>
        <v/>
      </c>
      <c r="C630" s="44" t="str">
        <f t="shared" si="80"/>
        <v/>
      </c>
      <c r="D630" s="44"/>
      <c r="E630" s="44" t="str">
        <f t="shared" si="81"/>
        <v/>
      </c>
      <c r="F630" s="44"/>
      <c r="G630" s="44"/>
      <c r="H630" s="44"/>
      <c r="I630" s="44" t="str">
        <f t="shared" ca="1" si="82"/>
        <v/>
      </c>
      <c r="J630" s="44" t="str">
        <f t="shared" ca="1" si="83"/>
        <v/>
      </c>
      <c r="K630" s="44"/>
      <c r="L630" s="44"/>
      <c r="M630" s="44"/>
      <c r="N630" s="45" t="str">
        <f t="shared" si="84"/>
        <v/>
      </c>
      <c r="O630" s="51"/>
      <c r="P630" s="52" t="str">
        <f t="shared" si="85"/>
        <v/>
      </c>
      <c r="Q630" s="44" t="str">
        <f t="shared" ca="1" si="86"/>
        <v/>
      </c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</row>
    <row r="631" spans="1:28" ht="20.100000000000001" customHeight="1">
      <c r="A631" s="41" t="str">
        <f t="shared" ca="1" si="87"/>
        <v/>
      </c>
      <c r="B631" s="33" t="str">
        <f ca="1">IFERROR(IF(AND(N631-TODAY()&gt;0,N631-TODAY()&lt;5),"續簽"&amp;ROW(N631),""),"")</f>
        <v/>
      </c>
      <c r="C631" s="38" t="str">
        <f t="shared" si="80"/>
        <v/>
      </c>
      <c r="E631" s="38" t="str">
        <f t="shared" si="81"/>
        <v/>
      </c>
      <c r="I631" s="49" t="str">
        <f t="shared" ca="1" si="82"/>
        <v/>
      </c>
      <c r="J631" s="49" t="str">
        <f t="shared" ca="1" si="83"/>
        <v/>
      </c>
      <c r="K631" s="49"/>
      <c r="L631" s="49"/>
      <c r="M631" s="49"/>
      <c r="N631" s="43" t="str">
        <f t="shared" si="84"/>
        <v/>
      </c>
      <c r="P631" s="40" t="str">
        <f t="shared" si="85"/>
        <v/>
      </c>
      <c r="Q631" s="38" t="str">
        <f t="shared" ca="1" si="86"/>
        <v/>
      </c>
    </row>
    <row r="632" spans="1:28" ht="20.100000000000001" customHeight="1">
      <c r="A632" s="41" t="str">
        <f t="shared" ca="1" si="87"/>
        <v/>
      </c>
      <c r="B632" s="33" t="str">
        <f ca="1">IFERROR(IF(AND(N632-TODAY()&gt;0,N632-TODAY()&lt;5),"續簽"&amp;ROW(N632),""),"")</f>
        <v/>
      </c>
      <c r="C632" s="44" t="str">
        <f t="shared" si="80"/>
        <v/>
      </c>
      <c r="D632" s="44"/>
      <c r="E632" s="44" t="str">
        <f t="shared" si="81"/>
        <v/>
      </c>
      <c r="F632" s="44"/>
      <c r="G632" s="44"/>
      <c r="H632" s="44"/>
      <c r="I632" s="44" t="str">
        <f t="shared" ca="1" si="82"/>
        <v/>
      </c>
      <c r="J632" s="44" t="str">
        <f t="shared" ca="1" si="83"/>
        <v/>
      </c>
      <c r="K632" s="44"/>
      <c r="L632" s="44"/>
      <c r="M632" s="44"/>
      <c r="N632" s="45" t="str">
        <f t="shared" si="84"/>
        <v/>
      </c>
      <c r="O632" s="51"/>
      <c r="P632" s="52" t="str">
        <f t="shared" si="85"/>
        <v/>
      </c>
      <c r="Q632" s="44" t="str">
        <f t="shared" ca="1" si="86"/>
        <v/>
      </c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</row>
    <row r="633" spans="1:28" ht="20.100000000000001" customHeight="1">
      <c r="A633" s="41" t="str">
        <f t="shared" ca="1" si="87"/>
        <v/>
      </c>
      <c r="B633" s="33" t="str">
        <f ca="1">IFERROR(IF(AND(N633-TODAY()&gt;0,N633-TODAY()&lt;5),"續簽"&amp;ROW(N633),""),"")</f>
        <v/>
      </c>
      <c r="C633" s="38" t="str">
        <f t="shared" si="80"/>
        <v/>
      </c>
      <c r="E633" s="38" t="str">
        <f t="shared" si="81"/>
        <v/>
      </c>
      <c r="I633" s="49" t="str">
        <f t="shared" ca="1" si="82"/>
        <v/>
      </c>
      <c r="J633" s="49" t="str">
        <f t="shared" ca="1" si="83"/>
        <v/>
      </c>
      <c r="K633" s="49"/>
      <c r="L633" s="49"/>
      <c r="M633" s="49"/>
      <c r="N633" s="43" t="str">
        <f t="shared" si="84"/>
        <v/>
      </c>
      <c r="P633" s="40" t="str">
        <f t="shared" si="85"/>
        <v/>
      </c>
      <c r="Q633" s="38" t="str">
        <f t="shared" ca="1" si="86"/>
        <v/>
      </c>
    </row>
    <row r="634" spans="1:28" ht="20.100000000000001" customHeight="1">
      <c r="A634" s="41" t="str">
        <f t="shared" ca="1" si="87"/>
        <v/>
      </c>
      <c r="B634" s="33" t="str">
        <f ca="1">IFERROR(IF(AND(N634-TODAY()&gt;0,N634-TODAY()&lt;5),"續簽"&amp;ROW(N634),""),"")</f>
        <v/>
      </c>
      <c r="C634" s="44" t="str">
        <f t="shared" si="80"/>
        <v/>
      </c>
      <c r="D634" s="44"/>
      <c r="E634" s="44" t="str">
        <f t="shared" si="81"/>
        <v/>
      </c>
      <c r="F634" s="44"/>
      <c r="G634" s="44"/>
      <c r="H634" s="44"/>
      <c r="I634" s="44" t="str">
        <f t="shared" ca="1" si="82"/>
        <v/>
      </c>
      <c r="J634" s="44" t="str">
        <f t="shared" ca="1" si="83"/>
        <v/>
      </c>
      <c r="K634" s="44"/>
      <c r="L634" s="44"/>
      <c r="M634" s="44"/>
      <c r="N634" s="45" t="str">
        <f t="shared" si="84"/>
        <v/>
      </c>
      <c r="O634" s="51"/>
      <c r="P634" s="52" t="str">
        <f t="shared" si="85"/>
        <v/>
      </c>
      <c r="Q634" s="44" t="str">
        <f t="shared" ca="1" si="86"/>
        <v/>
      </c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</row>
    <row r="635" spans="1:28" ht="20.100000000000001" customHeight="1">
      <c r="A635" s="41" t="str">
        <f t="shared" ca="1" si="87"/>
        <v/>
      </c>
      <c r="B635" s="33" t="str">
        <f ca="1">IFERROR(IF(AND(N635-TODAY()&gt;0,N635-TODAY()&lt;5),"續簽"&amp;ROW(N635),""),"")</f>
        <v/>
      </c>
      <c r="C635" s="38" t="str">
        <f t="shared" si="80"/>
        <v/>
      </c>
      <c r="E635" s="38" t="str">
        <f t="shared" si="81"/>
        <v/>
      </c>
      <c r="I635" s="49" t="str">
        <f t="shared" ca="1" si="82"/>
        <v/>
      </c>
      <c r="J635" s="49" t="str">
        <f t="shared" ca="1" si="83"/>
        <v/>
      </c>
      <c r="K635" s="49"/>
      <c r="L635" s="49"/>
      <c r="M635" s="49"/>
      <c r="N635" s="43" t="str">
        <f t="shared" si="84"/>
        <v/>
      </c>
      <c r="P635" s="40" t="str">
        <f t="shared" si="85"/>
        <v/>
      </c>
      <c r="Q635" s="38" t="str">
        <f t="shared" ca="1" si="86"/>
        <v/>
      </c>
    </row>
    <row r="636" spans="1:28" ht="20.100000000000001" customHeight="1">
      <c r="A636" s="41" t="str">
        <f t="shared" ca="1" si="87"/>
        <v/>
      </c>
      <c r="B636" s="33" t="str">
        <f ca="1">IFERROR(IF(AND(N636-TODAY()&gt;0,N636-TODAY()&lt;5),"續簽"&amp;ROW(N636),""),"")</f>
        <v/>
      </c>
      <c r="C636" s="44" t="str">
        <f t="shared" si="80"/>
        <v/>
      </c>
      <c r="D636" s="44"/>
      <c r="E636" s="44" t="str">
        <f t="shared" si="81"/>
        <v/>
      </c>
      <c r="F636" s="44"/>
      <c r="G636" s="44"/>
      <c r="H636" s="44"/>
      <c r="I636" s="44" t="str">
        <f t="shared" ca="1" si="82"/>
        <v/>
      </c>
      <c r="J636" s="44" t="str">
        <f t="shared" ca="1" si="83"/>
        <v/>
      </c>
      <c r="K636" s="44"/>
      <c r="L636" s="44"/>
      <c r="M636" s="44"/>
      <c r="N636" s="45" t="str">
        <f t="shared" si="84"/>
        <v/>
      </c>
      <c r="O636" s="51"/>
      <c r="P636" s="52" t="str">
        <f t="shared" si="85"/>
        <v/>
      </c>
      <c r="Q636" s="44" t="str">
        <f t="shared" ca="1" si="86"/>
        <v/>
      </c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</row>
    <row r="637" spans="1:28" ht="20.100000000000001" customHeight="1">
      <c r="A637" s="41" t="str">
        <f t="shared" ca="1" si="87"/>
        <v/>
      </c>
      <c r="B637" s="33" t="str">
        <f ca="1">IFERROR(IF(AND(N637-TODAY()&gt;0,N637-TODAY()&lt;5),"續簽"&amp;ROW(N637),""),"")</f>
        <v/>
      </c>
      <c r="C637" s="38" t="str">
        <f t="shared" si="80"/>
        <v/>
      </c>
      <c r="E637" s="38" t="str">
        <f t="shared" si="81"/>
        <v/>
      </c>
      <c r="I637" s="49" t="str">
        <f t="shared" ca="1" si="82"/>
        <v/>
      </c>
      <c r="J637" s="49" t="str">
        <f t="shared" ca="1" si="83"/>
        <v/>
      </c>
      <c r="K637" s="49"/>
      <c r="L637" s="49"/>
      <c r="M637" s="49"/>
      <c r="N637" s="43" t="str">
        <f t="shared" si="84"/>
        <v/>
      </c>
      <c r="P637" s="40" t="str">
        <f t="shared" si="85"/>
        <v/>
      </c>
      <c r="Q637" s="38" t="str">
        <f t="shared" ca="1" si="86"/>
        <v/>
      </c>
    </row>
    <row r="638" spans="1:28" ht="20.100000000000001" customHeight="1">
      <c r="A638" s="41" t="str">
        <f t="shared" ca="1" si="87"/>
        <v/>
      </c>
      <c r="B638" s="33" t="str">
        <f ca="1">IFERROR(IF(AND(N638-TODAY()&gt;0,N638-TODAY()&lt;5),"續簽"&amp;ROW(N638),""),"")</f>
        <v/>
      </c>
      <c r="C638" s="44" t="str">
        <f t="shared" si="80"/>
        <v/>
      </c>
      <c r="D638" s="44"/>
      <c r="E638" s="44" t="str">
        <f t="shared" si="81"/>
        <v/>
      </c>
      <c r="F638" s="44"/>
      <c r="G638" s="44"/>
      <c r="H638" s="44"/>
      <c r="I638" s="44" t="str">
        <f t="shared" ca="1" si="82"/>
        <v/>
      </c>
      <c r="J638" s="44" t="str">
        <f t="shared" ca="1" si="83"/>
        <v/>
      </c>
      <c r="K638" s="44"/>
      <c r="L638" s="44"/>
      <c r="M638" s="44"/>
      <c r="N638" s="45" t="str">
        <f t="shared" si="84"/>
        <v/>
      </c>
      <c r="O638" s="51"/>
      <c r="P638" s="52" t="str">
        <f t="shared" si="85"/>
        <v/>
      </c>
      <c r="Q638" s="44" t="str">
        <f t="shared" ca="1" si="86"/>
        <v/>
      </c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</row>
    <row r="639" spans="1:28" ht="20.100000000000001" customHeight="1">
      <c r="A639" s="41" t="str">
        <f t="shared" ca="1" si="87"/>
        <v/>
      </c>
      <c r="B639" s="33" t="str">
        <f ca="1">IFERROR(IF(AND(N639-TODAY()&gt;0,N639-TODAY()&lt;5),"續簽"&amp;ROW(N639),""),"")</f>
        <v/>
      </c>
      <c r="C639" s="38" t="str">
        <f t="shared" si="80"/>
        <v/>
      </c>
      <c r="E639" s="38" t="str">
        <f t="shared" si="81"/>
        <v/>
      </c>
      <c r="I639" s="49" t="str">
        <f t="shared" ca="1" si="82"/>
        <v/>
      </c>
      <c r="J639" s="49" t="str">
        <f t="shared" ca="1" si="83"/>
        <v/>
      </c>
      <c r="K639" s="49"/>
      <c r="L639" s="49"/>
      <c r="M639" s="49"/>
      <c r="N639" s="43" t="str">
        <f t="shared" si="84"/>
        <v/>
      </c>
      <c r="P639" s="40" t="str">
        <f t="shared" si="85"/>
        <v/>
      </c>
      <c r="Q639" s="38" t="str">
        <f t="shared" ca="1" si="86"/>
        <v/>
      </c>
    </row>
    <row r="640" spans="1:28" ht="20.100000000000001" customHeight="1">
      <c r="A640" s="41" t="str">
        <f t="shared" ca="1" si="87"/>
        <v/>
      </c>
      <c r="B640" s="33" t="str">
        <f ca="1">IFERROR(IF(AND(N640-TODAY()&gt;0,N640-TODAY()&lt;5),"續簽"&amp;ROW(N640),""),"")</f>
        <v/>
      </c>
      <c r="C640" s="44" t="str">
        <f t="shared" si="80"/>
        <v/>
      </c>
      <c r="D640" s="44"/>
      <c r="E640" s="44" t="str">
        <f t="shared" si="81"/>
        <v/>
      </c>
      <c r="F640" s="44"/>
      <c r="G640" s="44"/>
      <c r="H640" s="44"/>
      <c r="I640" s="44" t="str">
        <f t="shared" ca="1" si="82"/>
        <v/>
      </c>
      <c r="J640" s="44" t="str">
        <f t="shared" ca="1" si="83"/>
        <v/>
      </c>
      <c r="K640" s="44"/>
      <c r="L640" s="44"/>
      <c r="M640" s="44"/>
      <c r="N640" s="45" t="str">
        <f t="shared" si="84"/>
        <v/>
      </c>
      <c r="O640" s="51"/>
      <c r="P640" s="52" t="str">
        <f t="shared" si="85"/>
        <v/>
      </c>
      <c r="Q640" s="44" t="str">
        <f t="shared" ca="1" si="86"/>
        <v/>
      </c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</row>
    <row r="641" spans="1:28" ht="20.100000000000001" customHeight="1">
      <c r="A641" s="41" t="str">
        <f t="shared" ca="1" si="87"/>
        <v/>
      </c>
      <c r="B641" s="33" t="str">
        <f ca="1">IFERROR(IF(AND(N641-TODAY()&gt;0,N641-TODAY()&lt;5),"續簽"&amp;ROW(N641),""),"")</f>
        <v/>
      </c>
      <c r="C641" s="38" t="str">
        <f t="shared" si="80"/>
        <v/>
      </c>
      <c r="E641" s="38" t="str">
        <f t="shared" si="81"/>
        <v/>
      </c>
      <c r="I641" s="49" t="str">
        <f t="shared" ca="1" si="82"/>
        <v/>
      </c>
      <c r="J641" s="49" t="str">
        <f t="shared" ca="1" si="83"/>
        <v/>
      </c>
      <c r="K641" s="49"/>
      <c r="L641" s="49"/>
      <c r="M641" s="49"/>
      <c r="N641" s="43" t="str">
        <f t="shared" si="84"/>
        <v/>
      </c>
      <c r="P641" s="40" t="str">
        <f t="shared" si="85"/>
        <v/>
      </c>
      <c r="Q641" s="38" t="str">
        <f t="shared" ca="1" si="86"/>
        <v/>
      </c>
    </row>
    <row r="642" spans="1:28" ht="20.100000000000001" customHeight="1">
      <c r="A642" s="41" t="str">
        <f t="shared" ca="1" si="87"/>
        <v/>
      </c>
      <c r="B642" s="33" t="str">
        <f ca="1">IFERROR(IF(AND(N642-TODAY()&gt;0,N642-TODAY()&lt;5),"續簽"&amp;ROW(N642),""),"")</f>
        <v/>
      </c>
      <c r="C642" s="44" t="str">
        <f t="shared" si="80"/>
        <v/>
      </c>
      <c r="D642" s="44"/>
      <c r="E642" s="44" t="str">
        <f t="shared" si="81"/>
        <v/>
      </c>
      <c r="F642" s="44"/>
      <c r="G642" s="44"/>
      <c r="H642" s="44"/>
      <c r="I642" s="44" t="str">
        <f t="shared" ca="1" si="82"/>
        <v/>
      </c>
      <c r="J642" s="44" t="str">
        <f t="shared" ca="1" si="83"/>
        <v/>
      </c>
      <c r="K642" s="44"/>
      <c r="L642" s="44"/>
      <c r="M642" s="44"/>
      <c r="N642" s="45" t="str">
        <f t="shared" si="84"/>
        <v/>
      </c>
      <c r="O642" s="51"/>
      <c r="P642" s="52" t="str">
        <f t="shared" si="85"/>
        <v/>
      </c>
      <c r="Q642" s="44" t="str">
        <f t="shared" ca="1" si="86"/>
        <v/>
      </c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</row>
    <row r="643" spans="1:28" ht="20.100000000000001" customHeight="1">
      <c r="A643" s="41" t="str">
        <f t="shared" ca="1" si="87"/>
        <v/>
      </c>
      <c r="B643" s="33" t="str">
        <f ca="1">IFERROR(IF(AND(N643-TODAY()&gt;0,N643-TODAY()&lt;5),"續簽"&amp;ROW(N643),""),"")</f>
        <v/>
      </c>
      <c r="C643" s="38" t="str">
        <f t="shared" si="80"/>
        <v/>
      </c>
      <c r="E643" s="38" t="str">
        <f t="shared" si="81"/>
        <v/>
      </c>
      <c r="I643" s="49" t="str">
        <f t="shared" ca="1" si="82"/>
        <v/>
      </c>
      <c r="J643" s="49" t="str">
        <f t="shared" ca="1" si="83"/>
        <v/>
      </c>
      <c r="K643" s="49"/>
      <c r="L643" s="49"/>
      <c r="M643" s="49"/>
      <c r="N643" s="43" t="str">
        <f t="shared" si="84"/>
        <v/>
      </c>
      <c r="P643" s="40" t="str">
        <f t="shared" si="85"/>
        <v/>
      </c>
      <c r="Q643" s="38" t="str">
        <f t="shared" ca="1" si="86"/>
        <v/>
      </c>
    </row>
    <row r="644" spans="1:28" ht="20.100000000000001" customHeight="1">
      <c r="A644" s="41" t="str">
        <f t="shared" ca="1" si="87"/>
        <v/>
      </c>
      <c r="B644" s="33" t="str">
        <f ca="1">IFERROR(IF(AND(N644-TODAY()&gt;0,N644-TODAY()&lt;5),"續簽"&amp;ROW(N644),""),"")</f>
        <v/>
      </c>
      <c r="C644" s="44" t="str">
        <f t="shared" si="80"/>
        <v/>
      </c>
      <c r="D644" s="44"/>
      <c r="E644" s="44" t="str">
        <f t="shared" si="81"/>
        <v/>
      </c>
      <c r="F644" s="44"/>
      <c r="G644" s="44"/>
      <c r="H644" s="44"/>
      <c r="I644" s="44" t="str">
        <f t="shared" ca="1" si="82"/>
        <v/>
      </c>
      <c r="J644" s="44" t="str">
        <f t="shared" ca="1" si="83"/>
        <v/>
      </c>
      <c r="K644" s="44"/>
      <c r="L644" s="44"/>
      <c r="M644" s="44"/>
      <c r="N644" s="45" t="str">
        <f t="shared" si="84"/>
        <v/>
      </c>
      <c r="O644" s="51"/>
      <c r="P644" s="52" t="str">
        <f t="shared" si="85"/>
        <v/>
      </c>
      <c r="Q644" s="44" t="str">
        <f t="shared" ca="1" si="86"/>
        <v/>
      </c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</row>
    <row r="645" spans="1:28" ht="20.100000000000001" customHeight="1">
      <c r="A645" s="41" t="str">
        <f t="shared" ca="1" si="87"/>
        <v/>
      </c>
      <c r="B645" s="33" t="str">
        <f ca="1">IFERROR(IF(AND(N645-TODAY()&gt;0,N645-TODAY()&lt;5),"續簽"&amp;ROW(N645),""),"")</f>
        <v/>
      </c>
      <c r="C645" s="38" t="str">
        <f t="shared" si="80"/>
        <v/>
      </c>
      <c r="E645" s="38" t="str">
        <f t="shared" si="81"/>
        <v/>
      </c>
      <c r="I645" s="49" t="str">
        <f t="shared" ca="1" si="82"/>
        <v/>
      </c>
      <c r="J645" s="49" t="str">
        <f t="shared" ca="1" si="83"/>
        <v/>
      </c>
      <c r="K645" s="49"/>
      <c r="L645" s="49"/>
      <c r="M645" s="49"/>
      <c r="N645" s="43" t="str">
        <f t="shared" si="84"/>
        <v/>
      </c>
      <c r="P645" s="40" t="str">
        <f t="shared" si="85"/>
        <v/>
      </c>
      <c r="Q645" s="38" t="str">
        <f t="shared" ca="1" si="86"/>
        <v/>
      </c>
    </row>
    <row r="646" spans="1:28" ht="20.100000000000001" customHeight="1">
      <c r="A646" s="41" t="str">
        <f t="shared" ca="1" si="87"/>
        <v/>
      </c>
      <c r="B646" s="33" t="str">
        <f ca="1">IFERROR(IF(AND(N646-TODAY()&gt;0,N646-TODAY()&lt;5),"續簽"&amp;ROW(N646),""),"")</f>
        <v/>
      </c>
      <c r="C646" s="44" t="str">
        <f t="shared" si="80"/>
        <v/>
      </c>
      <c r="D646" s="44"/>
      <c r="E646" s="44" t="str">
        <f t="shared" si="81"/>
        <v/>
      </c>
      <c r="F646" s="44"/>
      <c r="G646" s="44"/>
      <c r="H646" s="44"/>
      <c r="I646" s="44" t="str">
        <f t="shared" ca="1" si="82"/>
        <v/>
      </c>
      <c r="J646" s="44" t="str">
        <f t="shared" ca="1" si="83"/>
        <v/>
      </c>
      <c r="K646" s="44"/>
      <c r="L646" s="44"/>
      <c r="M646" s="44"/>
      <c r="N646" s="45" t="str">
        <f t="shared" si="84"/>
        <v/>
      </c>
      <c r="O646" s="51"/>
      <c r="P646" s="52" t="str">
        <f t="shared" si="85"/>
        <v/>
      </c>
      <c r="Q646" s="44" t="str">
        <f t="shared" ca="1" si="86"/>
        <v/>
      </c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</row>
    <row r="647" spans="1:28" ht="20.100000000000001" customHeight="1">
      <c r="A647" s="41" t="str">
        <f t="shared" ca="1" si="87"/>
        <v/>
      </c>
      <c r="B647" s="33" t="str">
        <f ca="1">IFERROR(IF(AND(N647-TODAY()&gt;0,N647-TODAY()&lt;5),"續簽"&amp;ROW(N647),""),"")</f>
        <v/>
      </c>
      <c r="C647" s="38" t="str">
        <f t="shared" si="80"/>
        <v/>
      </c>
      <c r="E647" s="38" t="str">
        <f t="shared" si="81"/>
        <v/>
      </c>
      <c r="I647" s="49" t="str">
        <f t="shared" ca="1" si="82"/>
        <v/>
      </c>
      <c r="J647" s="49" t="str">
        <f t="shared" ca="1" si="83"/>
        <v/>
      </c>
      <c r="K647" s="49"/>
      <c r="L647" s="49"/>
      <c r="M647" s="49"/>
      <c r="N647" s="43" t="str">
        <f t="shared" si="84"/>
        <v/>
      </c>
      <c r="P647" s="40" t="str">
        <f t="shared" si="85"/>
        <v/>
      </c>
      <c r="Q647" s="38" t="str">
        <f t="shared" ca="1" si="86"/>
        <v/>
      </c>
    </row>
    <row r="648" spans="1:28" ht="20.100000000000001" customHeight="1">
      <c r="A648" s="41" t="str">
        <f t="shared" ca="1" si="87"/>
        <v/>
      </c>
      <c r="B648" s="33" t="str">
        <f ca="1">IFERROR(IF(AND(N648-TODAY()&gt;0,N648-TODAY()&lt;5),"續簽"&amp;ROW(N648),""),"")</f>
        <v/>
      </c>
      <c r="C648" s="44" t="str">
        <f t="shared" ref="C648:C711" si="88">IF(D648="","",ROW(D648)-2)</f>
        <v/>
      </c>
      <c r="D648" s="44"/>
      <c r="E648" s="44" t="str">
        <f t="shared" ref="E648:E711" si="89">IF(O648="","",IF(MOD(RIGHT(LEFT(O648,17)),2),"男","女"))</f>
        <v/>
      </c>
      <c r="F648" s="44"/>
      <c r="G648" s="44"/>
      <c r="H648" s="44"/>
      <c r="I648" s="44" t="str">
        <f t="shared" ref="I648:I711" ca="1" si="90">IF(H648="","",DATEDIF(H648,TODAY(),"Y"))</f>
        <v/>
      </c>
      <c r="J648" s="44" t="str">
        <f t="shared" ref="J648:J711" ca="1" si="91">IF(H648="","",DATEDIF(H648,TODAY(),"m"))</f>
        <v/>
      </c>
      <c r="K648" s="44"/>
      <c r="L648" s="44"/>
      <c r="M648" s="44"/>
      <c r="N648" s="45" t="str">
        <f t="shared" ref="N648:N711" si="92">IFERROR(IF(M648="无固定期限","",DATE(YEAR(L648)+M648,MONTH(L648),DAY(L648)-1)),"")</f>
        <v/>
      </c>
      <c r="O648" s="51"/>
      <c r="P648" s="52" t="str">
        <f t="shared" ref="P648:P711" si="93">IF(O648="","",VALUE(MID(O648,7,4)&amp;"/"&amp;MID(O648,11,2)&amp;"/"&amp;MID(O648,13,2)))</f>
        <v/>
      </c>
      <c r="Q648" s="44" t="str">
        <f t="shared" ref="Q648:Q711" ca="1" si="94">IF(O648="","",YEAR(TODAY())-MID(O648,7,4))</f>
        <v/>
      </c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</row>
    <row r="649" spans="1:28" ht="20.100000000000001" customHeight="1">
      <c r="A649" s="41" t="str">
        <f t="shared" ca="1" si="87"/>
        <v/>
      </c>
      <c r="B649" s="33" t="str">
        <f ca="1">IFERROR(IF(AND(N649-TODAY()&gt;0,N649-TODAY()&lt;5),"續簽"&amp;ROW(N649),""),"")</f>
        <v/>
      </c>
      <c r="C649" s="38" t="str">
        <f t="shared" si="88"/>
        <v/>
      </c>
      <c r="E649" s="38" t="str">
        <f t="shared" si="89"/>
        <v/>
      </c>
      <c r="I649" s="49" t="str">
        <f t="shared" ca="1" si="90"/>
        <v/>
      </c>
      <c r="J649" s="49" t="str">
        <f t="shared" ca="1" si="91"/>
        <v/>
      </c>
      <c r="K649" s="49"/>
      <c r="L649" s="49"/>
      <c r="M649" s="49"/>
      <c r="N649" s="43" t="str">
        <f t="shared" si="92"/>
        <v/>
      </c>
      <c r="P649" s="40" t="str">
        <f t="shared" si="93"/>
        <v/>
      </c>
      <c r="Q649" s="38" t="str">
        <f t="shared" ca="1" si="94"/>
        <v/>
      </c>
    </row>
    <row r="650" spans="1:28" ht="20.100000000000001" customHeight="1">
      <c r="A650" s="41" t="str">
        <f t="shared" ca="1" si="87"/>
        <v/>
      </c>
      <c r="B650" s="33" t="str">
        <f ca="1">IFERROR(IF(AND(N650-TODAY()&gt;0,N650-TODAY()&lt;5),"續簽"&amp;ROW(N650),""),"")</f>
        <v/>
      </c>
      <c r="C650" s="44" t="str">
        <f t="shared" si="88"/>
        <v/>
      </c>
      <c r="D650" s="44"/>
      <c r="E650" s="44" t="str">
        <f t="shared" si="89"/>
        <v/>
      </c>
      <c r="F650" s="44"/>
      <c r="G650" s="44"/>
      <c r="H650" s="44"/>
      <c r="I650" s="44" t="str">
        <f t="shared" ca="1" si="90"/>
        <v/>
      </c>
      <c r="J650" s="44" t="str">
        <f t="shared" ca="1" si="91"/>
        <v/>
      </c>
      <c r="K650" s="44"/>
      <c r="L650" s="44"/>
      <c r="M650" s="44"/>
      <c r="N650" s="45" t="str">
        <f t="shared" si="92"/>
        <v/>
      </c>
      <c r="O650" s="51"/>
      <c r="P650" s="52" t="str">
        <f t="shared" si="93"/>
        <v/>
      </c>
      <c r="Q650" s="44" t="str">
        <f t="shared" ca="1" si="94"/>
        <v/>
      </c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</row>
    <row r="651" spans="1:28" ht="20.100000000000001" customHeight="1">
      <c r="A651" s="41" t="str">
        <f t="shared" ca="1" si="87"/>
        <v/>
      </c>
      <c r="B651" s="33" t="str">
        <f ca="1">IFERROR(IF(AND(N651-TODAY()&gt;0,N651-TODAY()&lt;5),"續簽"&amp;ROW(N651),""),"")</f>
        <v/>
      </c>
      <c r="C651" s="38" t="str">
        <f t="shared" si="88"/>
        <v/>
      </c>
      <c r="E651" s="38" t="str">
        <f t="shared" si="89"/>
        <v/>
      </c>
      <c r="I651" s="49" t="str">
        <f t="shared" ca="1" si="90"/>
        <v/>
      </c>
      <c r="J651" s="49" t="str">
        <f t="shared" ca="1" si="91"/>
        <v/>
      </c>
      <c r="K651" s="49"/>
      <c r="L651" s="49"/>
      <c r="M651" s="49"/>
      <c r="N651" s="43" t="str">
        <f t="shared" si="92"/>
        <v/>
      </c>
      <c r="P651" s="40" t="str">
        <f t="shared" si="93"/>
        <v/>
      </c>
      <c r="Q651" s="38" t="str">
        <f t="shared" ca="1" si="94"/>
        <v/>
      </c>
    </row>
    <row r="652" spans="1:28" ht="20.100000000000001" customHeight="1">
      <c r="A652" s="41" t="str">
        <f t="shared" ca="1" si="87"/>
        <v/>
      </c>
      <c r="B652" s="33" t="str">
        <f ca="1">IFERROR(IF(AND(N652-TODAY()&gt;0,N652-TODAY()&lt;5),"續簽"&amp;ROW(N652),""),"")</f>
        <v/>
      </c>
      <c r="C652" s="44" t="str">
        <f t="shared" si="88"/>
        <v/>
      </c>
      <c r="D652" s="44"/>
      <c r="E652" s="44" t="str">
        <f t="shared" si="89"/>
        <v/>
      </c>
      <c r="F652" s="44"/>
      <c r="G652" s="44"/>
      <c r="H652" s="44"/>
      <c r="I652" s="44" t="str">
        <f t="shared" ca="1" si="90"/>
        <v/>
      </c>
      <c r="J652" s="44" t="str">
        <f t="shared" ca="1" si="91"/>
        <v/>
      </c>
      <c r="K652" s="44"/>
      <c r="L652" s="44"/>
      <c r="M652" s="44"/>
      <c r="N652" s="45" t="str">
        <f t="shared" si="92"/>
        <v/>
      </c>
      <c r="O652" s="51"/>
      <c r="P652" s="52" t="str">
        <f t="shared" si="93"/>
        <v/>
      </c>
      <c r="Q652" s="44" t="str">
        <f t="shared" ca="1" si="94"/>
        <v/>
      </c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</row>
    <row r="653" spans="1:28" ht="20.100000000000001" customHeight="1">
      <c r="A653" s="41" t="str">
        <f t="shared" ref="A653:A716" ca="1" si="95">IFERROR(IF(MONTH(P653)=MONTH(TODAY()),"生日"&amp;ROW(P653),""),"")</f>
        <v/>
      </c>
      <c r="B653" s="33" t="str">
        <f ca="1">IFERROR(IF(AND(N653-TODAY()&gt;0,N653-TODAY()&lt;5),"續簽"&amp;ROW(N653),""),"")</f>
        <v/>
      </c>
      <c r="C653" s="38" t="str">
        <f t="shared" si="88"/>
        <v/>
      </c>
      <c r="E653" s="38" t="str">
        <f t="shared" si="89"/>
        <v/>
      </c>
      <c r="I653" s="49" t="str">
        <f t="shared" ca="1" si="90"/>
        <v/>
      </c>
      <c r="J653" s="49" t="str">
        <f t="shared" ca="1" si="91"/>
        <v/>
      </c>
      <c r="K653" s="49"/>
      <c r="L653" s="49"/>
      <c r="M653" s="49"/>
      <c r="N653" s="43" t="str">
        <f t="shared" si="92"/>
        <v/>
      </c>
      <c r="P653" s="40" t="str">
        <f t="shared" si="93"/>
        <v/>
      </c>
      <c r="Q653" s="38" t="str">
        <f t="shared" ca="1" si="94"/>
        <v/>
      </c>
    </row>
    <row r="654" spans="1:28" ht="20.100000000000001" customHeight="1">
      <c r="A654" s="41" t="str">
        <f t="shared" ca="1" si="95"/>
        <v/>
      </c>
      <c r="B654" s="33" t="str">
        <f ca="1">IFERROR(IF(AND(N654-TODAY()&gt;0,N654-TODAY()&lt;5),"續簽"&amp;ROW(N654),""),"")</f>
        <v/>
      </c>
      <c r="C654" s="44" t="str">
        <f t="shared" si="88"/>
        <v/>
      </c>
      <c r="D654" s="44"/>
      <c r="E654" s="44" t="str">
        <f t="shared" si="89"/>
        <v/>
      </c>
      <c r="F654" s="44"/>
      <c r="G654" s="44"/>
      <c r="H654" s="44"/>
      <c r="I654" s="44" t="str">
        <f t="shared" ca="1" si="90"/>
        <v/>
      </c>
      <c r="J654" s="44" t="str">
        <f t="shared" ca="1" si="91"/>
        <v/>
      </c>
      <c r="K654" s="44"/>
      <c r="L654" s="44"/>
      <c r="M654" s="44"/>
      <c r="N654" s="45" t="str">
        <f t="shared" si="92"/>
        <v/>
      </c>
      <c r="O654" s="51"/>
      <c r="P654" s="52" t="str">
        <f t="shared" si="93"/>
        <v/>
      </c>
      <c r="Q654" s="44" t="str">
        <f t="shared" ca="1" si="94"/>
        <v/>
      </c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</row>
    <row r="655" spans="1:28" ht="20.100000000000001" customHeight="1">
      <c r="A655" s="41" t="str">
        <f t="shared" ca="1" si="95"/>
        <v/>
      </c>
      <c r="B655" s="33" t="str">
        <f ca="1">IFERROR(IF(AND(N655-TODAY()&gt;0,N655-TODAY()&lt;5),"續簽"&amp;ROW(N655),""),"")</f>
        <v/>
      </c>
      <c r="C655" s="38" t="str">
        <f t="shared" si="88"/>
        <v/>
      </c>
      <c r="E655" s="38" t="str">
        <f t="shared" si="89"/>
        <v/>
      </c>
      <c r="I655" s="49" t="str">
        <f t="shared" ca="1" si="90"/>
        <v/>
      </c>
      <c r="J655" s="49" t="str">
        <f t="shared" ca="1" si="91"/>
        <v/>
      </c>
      <c r="K655" s="49"/>
      <c r="L655" s="49"/>
      <c r="M655" s="49"/>
      <c r="N655" s="43" t="str">
        <f t="shared" si="92"/>
        <v/>
      </c>
      <c r="P655" s="40" t="str">
        <f t="shared" si="93"/>
        <v/>
      </c>
      <c r="Q655" s="38" t="str">
        <f t="shared" ca="1" si="94"/>
        <v/>
      </c>
    </row>
    <row r="656" spans="1:28" ht="20.100000000000001" customHeight="1">
      <c r="A656" s="41" t="str">
        <f t="shared" ca="1" si="95"/>
        <v/>
      </c>
      <c r="B656" s="33" t="str">
        <f ca="1">IFERROR(IF(AND(N656-TODAY()&gt;0,N656-TODAY()&lt;5),"續簽"&amp;ROW(N656),""),"")</f>
        <v/>
      </c>
      <c r="C656" s="44" t="str">
        <f t="shared" si="88"/>
        <v/>
      </c>
      <c r="D656" s="44"/>
      <c r="E656" s="44" t="str">
        <f t="shared" si="89"/>
        <v/>
      </c>
      <c r="F656" s="44"/>
      <c r="G656" s="44"/>
      <c r="H656" s="44"/>
      <c r="I656" s="44" t="str">
        <f t="shared" ca="1" si="90"/>
        <v/>
      </c>
      <c r="J656" s="44" t="str">
        <f t="shared" ca="1" si="91"/>
        <v/>
      </c>
      <c r="K656" s="44"/>
      <c r="L656" s="44"/>
      <c r="M656" s="44"/>
      <c r="N656" s="45" t="str">
        <f t="shared" si="92"/>
        <v/>
      </c>
      <c r="O656" s="51"/>
      <c r="P656" s="52" t="str">
        <f t="shared" si="93"/>
        <v/>
      </c>
      <c r="Q656" s="44" t="str">
        <f t="shared" ca="1" si="94"/>
        <v/>
      </c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</row>
    <row r="657" spans="1:28" ht="20.100000000000001" customHeight="1">
      <c r="A657" s="41" t="str">
        <f t="shared" ca="1" si="95"/>
        <v/>
      </c>
      <c r="B657" s="33" t="str">
        <f ca="1">IFERROR(IF(AND(N657-TODAY()&gt;0,N657-TODAY()&lt;5),"續簽"&amp;ROW(N657),""),"")</f>
        <v/>
      </c>
      <c r="C657" s="38" t="str">
        <f t="shared" si="88"/>
        <v/>
      </c>
      <c r="E657" s="38" t="str">
        <f t="shared" si="89"/>
        <v/>
      </c>
      <c r="I657" s="49" t="str">
        <f t="shared" ca="1" si="90"/>
        <v/>
      </c>
      <c r="J657" s="49" t="str">
        <f t="shared" ca="1" si="91"/>
        <v/>
      </c>
      <c r="K657" s="49"/>
      <c r="L657" s="49"/>
      <c r="M657" s="49"/>
      <c r="N657" s="43" t="str">
        <f t="shared" si="92"/>
        <v/>
      </c>
      <c r="P657" s="40" t="str">
        <f t="shared" si="93"/>
        <v/>
      </c>
      <c r="Q657" s="38" t="str">
        <f t="shared" ca="1" si="94"/>
        <v/>
      </c>
    </row>
    <row r="658" spans="1:28" ht="20.100000000000001" customHeight="1">
      <c r="A658" s="41" t="str">
        <f t="shared" ca="1" si="95"/>
        <v/>
      </c>
      <c r="B658" s="33" t="str">
        <f ca="1">IFERROR(IF(AND(N658-TODAY()&gt;0,N658-TODAY()&lt;5),"續簽"&amp;ROW(N658),""),"")</f>
        <v/>
      </c>
      <c r="C658" s="44" t="str">
        <f t="shared" si="88"/>
        <v/>
      </c>
      <c r="D658" s="44"/>
      <c r="E658" s="44" t="str">
        <f t="shared" si="89"/>
        <v/>
      </c>
      <c r="F658" s="44"/>
      <c r="G658" s="44"/>
      <c r="H658" s="44"/>
      <c r="I658" s="44" t="str">
        <f t="shared" ca="1" si="90"/>
        <v/>
      </c>
      <c r="J658" s="44" t="str">
        <f t="shared" ca="1" si="91"/>
        <v/>
      </c>
      <c r="K658" s="44"/>
      <c r="L658" s="44"/>
      <c r="M658" s="44"/>
      <c r="N658" s="45" t="str">
        <f t="shared" si="92"/>
        <v/>
      </c>
      <c r="O658" s="51"/>
      <c r="P658" s="52" t="str">
        <f t="shared" si="93"/>
        <v/>
      </c>
      <c r="Q658" s="44" t="str">
        <f t="shared" ca="1" si="94"/>
        <v/>
      </c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</row>
    <row r="659" spans="1:28" ht="20.100000000000001" customHeight="1">
      <c r="A659" s="41" t="str">
        <f t="shared" ca="1" si="95"/>
        <v/>
      </c>
      <c r="B659" s="33" t="str">
        <f ca="1">IFERROR(IF(AND(N659-TODAY()&gt;0,N659-TODAY()&lt;5),"續簽"&amp;ROW(N659),""),"")</f>
        <v/>
      </c>
      <c r="C659" s="38" t="str">
        <f t="shared" si="88"/>
        <v/>
      </c>
      <c r="E659" s="38" t="str">
        <f t="shared" si="89"/>
        <v/>
      </c>
      <c r="I659" s="49" t="str">
        <f t="shared" ca="1" si="90"/>
        <v/>
      </c>
      <c r="J659" s="49" t="str">
        <f t="shared" ca="1" si="91"/>
        <v/>
      </c>
      <c r="K659" s="49"/>
      <c r="L659" s="49"/>
      <c r="M659" s="49"/>
      <c r="N659" s="43" t="str">
        <f t="shared" si="92"/>
        <v/>
      </c>
      <c r="P659" s="40" t="str">
        <f t="shared" si="93"/>
        <v/>
      </c>
      <c r="Q659" s="38" t="str">
        <f t="shared" ca="1" si="94"/>
        <v/>
      </c>
    </row>
    <row r="660" spans="1:28" ht="20.100000000000001" customHeight="1">
      <c r="A660" s="41" t="str">
        <f t="shared" ca="1" si="95"/>
        <v/>
      </c>
      <c r="B660" s="33" t="str">
        <f ca="1">IFERROR(IF(AND(N660-TODAY()&gt;0,N660-TODAY()&lt;5),"續簽"&amp;ROW(N660),""),"")</f>
        <v/>
      </c>
      <c r="C660" s="44" t="str">
        <f t="shared" si="88"/>
        <v/>
      </c>
      <c r="D660" s="44"/>
      <c r="E660" s="44" t="str">
        <f t="shared" si="89"/>
        <v/>
      </c>
      <c r="F660" s="44"/>
      <c r="G660" s="44"/>
      <c r="H660" s="44"/>
      <c r="I660" s="44" t="str">
        <f t="shared" ca="1" si="90"/>
        <v/>
      </c>
      <c r="J660" s="44" t="str">
        <f t="shared" ca="1" si="91"/>
        <v/>
      </c>
      <c r="K660" s="44"/>
      <c r="L660" s="44"/>
      <c r="M660" s="44"/>
      <c r="N660" s="45" t="str">
        <f t="shared" si="92"/>
        <v/>
      </c>
      <c r="O660" s="51"/>
      <c r="P660" s="52" t="str">
        <f t="shared" si="93"/>
        <v/>
      </c>
      <c r="Q660" s="44" t="str">
        <f t="shared" ca="1" si="94"/>
        <v/>
      </c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</row>
    <row r="661" spans="1:28" ht="20.100000000000001" customHeight="1">
      <c r="A661" s="41" t="str">
        <f t="shared" ca="1" si="95"/>
        <v/>
      </c>
      <c r="B661" s="33" t="str">
        <f ca="1">IFERROR(IF(AND(N661-TODAY()&gt;0,N661-TODAY()&lt;5),"續簽"&amp;ROW(N661),""),"")</f>
        <v/>
      </c>
      <c r="C661" s="38" t="str">
        <f t="shared" si="88"/>
        <v/>
      </c>
      <c r="E661" s="38" t="str">
        <f t="shared" si="89"/>
        <v/>
      </c>
      <c r="I661" s="49" t="str">
        <f t="shared" ca="1" si="90"/>
        <v/>
      </c>
      <c r="J661" s="49" t="str">
        <f t="shared" ca="1" si="91"/>
        <v/>
      </c>
      <c r="K661" s="49"/>
      <c r="L661" s="49"/>
      <c r="M661" s="49"/>
      <c r="N661" s="43" t="str">
        <f t="shared" si="92"/>
        <v/>
      </c>
      <c r="P661" s="40" t="str">
        <f t="shared" si="93"/>
        <v/>
      </c>
      <c r="Q661" s="38" t="str">
        <f t="shared" ca="1" si="94"/>
        <v/>
      </c>
    </row>
    <row r="662" spans="1:28" ht="20.100000000000001" customHeight="1">
      <c r="A662" s="41" t="str">
        <f t="shared" ca="1" si="95"/>
        <v/>
      </c>
      <c r="B662" s="33" t="str">
        <f ca="1">IFERROR(IF(AND(N662-TODAY()&gt;0,N662-TODAY()&lt;5),"續簽"&amp;ROW(N662),""),"")</f>
        <v/>
      </c>
      <c r="C662" s="44" t="str">
        <f t="shared" si="88"/>
        <v/>
      </c>
      <c r="D662" s="44"/>
      <c r="E662" s="44" t="str">
        <f t="shared" si="89"/>
        <v/>
      </c>
      <c r="F662" s="44"/>
      <c r="G662" s="44"/>
      <c r="H662" s="44"/>
      <c r="I662" s="44" t="str">
        <f t="shared" ca="1" si="90"/>
        <v/>
      </c>
      <c r="J662" s="44" t="str">
        <f t="shared" ca="1" si="91"/>
        <v/>
      </c>
      <c r="K662" s="44"/>
      <c r="L662" s="44"/>
      <c r="M662" s="44"/>
      <c r="N662" s="45" t="str">
        <f t="shared" si="92"/>
        <v/>
      </c>
      <c r="O662" s="51"/>
      <c r="P662" s="52" t="str">
        <f t="shared" si="93"/>
        <v/>
      </c>
      <c r="Q662" s="44" t="str">
        <f t="shared" ca="1" si="94"/>
        <v/>
      </c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</row>
    <row r="663" spans="1:28" ht="20.100000000000001" customHeight="1">
      <c r="A663" s="41" t="str">
        <f t="shared" ca="1" si="95"/>
        <v/>
      </c>
      <c r="B663" s="33" t="str">
        <f ca="1">IFERROR(IF(AND(N663-TODAY()&gt;0,N663-TODAY()&lt;5),"續簽"&amp;ROW(N663),""),"")</f>
        <v/>
      </c>
      <c r="C663" s="38" t="str">
        <f t="shared" si="88"/>
        <v/>
      </c>
      <c r="E663" s="38" t="str">
        <f t="shared" si="89"/>
        <v/>
      </c>
      <c r="I663" s="49" t="str">
        <f t="shared" ca="1" si="90"/>
        <v/>
      </c>
      <c r="J663" s="49" t="str">
        <f t="shared" ca="1" si="91"/>
        <v/>
      </c>
      <c r="K663" s="49"/>
      <c r="L663" s="49"/>
      <c r="M663" s="49"/>
      <c r="N663" s="43" t="str">
        <f t="shared" si="92"/>
        <v/>
      </c>
      <c r="P663" s="40" t="str">
        <f t="shared" si="93"/>
        <v/>
      </c>
      <c r="Q663" s="38" t="str">
        <f t="shared" ca="1" si="94"/>
        <v/>
      </c>
    </row>
    <row r="664" spans="1:28" ht="20.100000000000001" customHeight="1">
      <c r="A664" s="41" t="str">
        <f t="shared" ca="1" si="95"/>
        <v/>
      </c>
      <c r="B664" s="33" t="str">
        <f ca="1">IFERROR(IF(AND(N664-TODAY()&gt;0,N664-TODAY()&lt;5),"續簽"&amp;ROW(N664),""),"")</f>
        <v/>
      </c>
      <c r="C664" s="44" t="str">
        <f t="shared" si="88"/>
        <v/>
      </c>
      <c r="D664" s="44"/>
      <c r="E664" s="44" t="str">
        <f t="shared" si="89"/>
        <v/>
      </c>
      <c r="F664" s="44"/>
      <c r="G664" s="44"/>
      <c r="H664" s="44"/>
      <c r="I664" s="44" t="str">
        <f t="shared" ca="1" si="90"/>
        <v/>
      </c>
      <c r="J664" s="44" t="str">
        <f t="shared" ca="1" si="91"/>
        <v/>
      </c>
      <c r="K664" s="44"/>
      <c r="L664" s="44"/>
      <c r="M664" s="44"/>
      <c r="N664" s="45" t="str">
        <f t="shared" si="92"/>
        <v/>
      </c>
      <c r="O664" s="51"/>
      <c r="P664" s="52" t="str">
        <f t="shared" si="93"/>
        <v/>
      </c>
      <c r="Q664" s="44" t="str">
        <f t="shared" ca="1" si="94"/>
        <v/>
      </c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</row>
    <row r="665" spans="1:28" ht="20.100000000000001" customHeight="1">
      <c r="A665" s="41" t="str">
        <f t="shared" ca="1" si="95"/>
        <v/>
      </c>
      <c r="B665" s="33" t="str">
        <f ca="1">IFERROR(IF(AND(N665-TODAY()&gt;0,N665-TODAY()&lt;5),"續簽"&amp;ROW(N665),""),"")</f>
        <v/>
      </c>
      <c r="C665" s="38" t="str">
        <f t="shared" si="88"/>
        <v/>
      </c>
      <c r="E665" s="38" t="str">
        <f t="shared" si="89"/>
        <v/>
      </c>
      <c r="I665" s="49" t="str">
        <f t="shared" ca="1" si="90"/>
        <v/>
      </c>
      <c r="J665" s="49" t="str">
        <f t="shared" ca="1" si="91"/>
        <v/>
      </c>
      <c r="K665" s="49"/>
      <c r="L665" s="49"/>
      <c r="M665" s="49"/>
      <c r="N665" s="43" t="str">
        <f t="shared" si="92"/>
        <v/>
      </c>
      <c r="P665" s="40" t="str">
        <f t="shared" si="93"/>
        <v/>
      </c>
      <c r="Q665" s="38" t="str">
        <f t="shared" ca="1" si="94"/>
        <v/>
      </c>
    </row>
    <row r="666" spans="1:28" ht="20.100000000000001" customHeight="1">
      <c r="A666" s="41" t="str">
        <f t="shared" ca="1" si="95"/>
        <v/>
      </c>
      <c r="B666" s="33" t="str">
        <f ca="1">IFERROR(IF(AND(N666-TODAY()&gt;0,N666-TODAY()&lt;5),"續簽"&amp;ROW(N666),""),"")</f>
        <v/>
      </c>
      <c r="C666" s="44" t="str">
        <f t="shared" si="88"/>
        <v/>
      </c>
      <c r="D666" s="44"/>
      <c r="E666" s="44" t="str">
        <f t="shared" si="89"/>
        <v/>
      </c>
      <c r="F666" s="44"/>
      <c r="G666" s="44"/>
      <c r="H666" s="44"/>
      <c r="I666" s="44" t="str">
        <f t="shared" ca="1" si="90"/>
        <v/>
      </c>
      <c r="J666" s="44" t="str">
        <f t="shared" ca="1" si="91"/>
        <v/>
      </c>
      <c r="K666" s="44"/>
      <c r="L666" s="44"/>
      <c r="M666" s="44"/>
      <c r="N666" s="45" t="str">
        <f t="shared" si="92"/>
        <v/>
      </c>
      <c r="O666" s="51"/>
      <c r="P666" s="52" t="str">
        <f t="shared" si="93"/>
        <v/>
      </c>
      <c r="Q666" s="44" t="str">
        <f t="shared" ca="1" si="94"/>
        <v/>
      </c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</row>
    <row r="667" spans="1:28" ht="20.100000000000001" customHeight="1">
      <c r="A667" s="41" t="str">
        <f t="shared" ca="1" si="95"/>
        <v/>
      </c>
      <c r="B667" s="33" t="str">
        <f ca="1">IFERROR(IF(AND(N667-TODAY()&gt;0,N667-TODAY()&lt;5),"續簽"&amp;ROW(N667),""),"")</f>
        <v/>
      </c>
      <c r="C667" s="38" t="str">
        <f t="shared" si="88"/>
        <v/>
      </c>
      <c r="E667" s="38" t="str">
        <f t="shared" si="89"/>
        <v/>
      </c>
      <c r="I667" s="49" t="str">
        <f t="shared" ca="1" si="90"/>
        <v/>
      </c>
      <c r="J667" s="49" t="str">
        <f t="shared" ca="1" si="91"/>
        <v/>
      </c>
      <c r="K667" s="49"/>
      <c r="L667" s="49"/>
      <c r="M667" s="49"/>
      <c r="N667" s="43" t="str">
        <f t="shared" si="92"/>
        <v/>
      </c>
      <c r="P667" s="40" t="str">
        <f t="shared" si="93"/>
        <v/>
      </c>
      <c r="Q667" s="38" t="str">
        <f t="shared" ca="1" si="94"/>
        <v/>
      </c>
    </row>
    <row r="668" spans="1:28" ht="20.100000000000001" customHeight="1">
      <c r="A668" s="41" t="str">
        <f t="shared" ca="1" si="95"/>
        <v/>
      </c>
      <c r="B668" s="33" t="str">
        <f ca="1">IFERROR(IF(AND(N668-TODAY()&gt;0,N668-TODAY()&lt;5),"續簽"&amp;ROW(N668),""),"")</f>
        <v/>
      </c>
      <c r="C668" s="44" t="str">
        <f t="shared" si="88"/>
        <v/>
      </c>
      <c r="D668" s="44"/>
      <c r="E668" s="44" t="str">
        <f t="shared" si="89"/>
        <v/>
      </c>
      <c r="F668" s="44"/>
      <c r="G668" s="44"/>
      <c r="H668" s="44"/>
      <c r="I668" s="44" t="str">
        <f t="shared" ca="1" si="90"/>
        <v/>
      </c>
      <c r="J668" s="44" t="str">
        <f t="shared" ca="1" si="91"/>
        <v/>
      </c>
      <c r="K668" s="44"/>
      <c r="L668" s="44"/>
      <c r="M668" s="44"/>
      <c r="N668" s="45" t="str">
        <f t="shared" si="92"/>
        <v/>
      </c>
      <c r="O668" s="51"/>
      <c r="P668" s="52" t="str">
        <f t="shared" si="93"/>
        <v/>
      </c>
      <c r="Q668" s="44" t="str">
        <f t="shared" ca="1" si="94"/>
        <v/>
      </c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</row>
    <row r="669" spans="1:28" ht="20.100000000000001" customHeight="1">
      <c r="A669" s="41" t="str">
        <f t="shared" ca="1" si="95"/>
        <v/>
      </c>
      <c r="B669" s="33" t="str">
        <f ca="1">IFERROR(IF(AND(N669-TODAY()&gt;0,N669-TODAY()&lt;5),"續簽"&amp;ROW(N669),""),"")</f>
        <v/>
      </c>
      <c r="C669" s="38" t="str">
        <f t="shared" si="88"/>
        <v/>
      </c>
      <c r="E669" s="38" t="str">
        <f t="shared" si="89"/>
        <v/>
      </c>
      <c r="I669" s="49" t="str">
        <f t="shared" ca="1" si="90"/>
        <v/>
      </c>
      <c r="J669" s="49" t="str">
        <f t="shared" ca="1" si="91"/>
        <v/>
      </c>
      <c r="K669" s="49"/>
      <c r="L669" s="49"/>
      <c r="M669" s="49"/>
      <c r="N669" s="43" t="str">
        <f t="shared" si="92"/>
        <v/>
      </c>
      <c r="P669" s="40" t="str">
        <f t="shared" si="93"/>
        <v/>
      </c>
      <c r="Q669" s="38" t="str">
        <f t="shared" ca="1" si="94"/>
        <v/>
      </c>
    </row>
    <row r="670" spans="1:28" ht="20.100000000000001" customHeight="1">
      <c r="A670" s="41" t="str">
        <f t="shared" ca="1" si="95"/>
        <v/>
      </c>
      <c r="B670" s="33" t="str">
        <f ca="1">IFERROR(IF(AND(N670-TODAY()&gt;0,N670-TODAY()&lt;5),"續簽"&amp;ROW(N670),""),"")</f>
        <v/>
      </c>
      <c r="C670" s="44" t="str">
        <f t="shared" si="88"/>
        <v/>
      </c>
      <c r="D670" s="44"/>
      <c r="E670" s="44" t="str">
        <f t="shared" si="89"/>
        <v/>
      </c>
      <c r="F670" s="44"/>
      <c r="G670" s="44"/>
      <c r="H670" s="44"/>
      <c r="I670" s="44" t="str">
        <f t="shared" ca="1" si="90"/>
        <v/>
      </c>
      <c r="J670" s="44" t="str">
        <f t="shared" ca="1" si="91"/>
        <v/>
      </c>
      <c r="K670" s="44"/>
      <c r="L670" s="44"/>
      <c r="M670" s="44"/>
      <c r="N670" s="45" t="str">
        <f t="shared" si="92"/>
        <v/>
      </c>
      <c r="O670" s="51"/>
      <c r="P670" s="52" t="str">
        <f t="shared" si="93"/>
        <v/>
      </c>
      <c r="Q670" s="44" t="str">
        <f t="shared" ca="1" si="94"/>
        <v/>
      </c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</row>
    <row r="671" spans="1:28" ht="20.100000000000001" customHeight="1">
      <c r="A671" s="41" t="str">
        <f t="shared" ca="1" si="95"/>
        <v/>
      </c>
      <c r="B671" s="33" t="str">
        <f ca="1">IFERROR(IF(AND(N671-TODAY()&gt;0,N671-TODAY()&lt;5),"續簽"&amp;ROW(N671),""),"")</f>
        <v/>
      </c>
      <c r="C671" s="38" t="str">
        <f t="shared" si="88"/>
        <v/>
      </c>
      <c r="E671" s="38" t="str">
        <f t="shared" si="89"/>
        <v/>
      </c>
      <c r="I671" s="49" t="str">
        <f t="shared" ca="1" si="90"/>
        <v/>
      </c>
      <c r="J671" s="49" t="str">
        <f t="shared" ca="1" si="91"/>
        <v/>
      </c>
      <c r="K671" s="49"/>
      <c r="L671" s="49"/>
      <c r="M671" s="49"/>
      <c r="N671" s="43" t="str">
        <f t="shared" si="92"/>
        <v/>
      </c>
      <c r="P671" s="40" t="str">
        <f t="shared" si="93"/>
        <v/>
      </c>
      <c r="Q671" s="38" t="str">
        <f t="shared" ca="1" si="94"/>
        <v/>
      </c>
    </row>
    <row r="672" spans="1:28" ht="20.100000000000001" customHeight="1">
      <c r="A672" s="41" t="str">
        <f t="shared" ca="1" si="95"/>
        <v/>
      </c>
      <c r="B672" s="33" t="str">
        <f ca="1">IFERROR(IF(AND(N672-TODAY()&gt;0,N672-TODAY()&lt;5),"續簽"&amp;ROW(N672),""),"")</f>
        <v/>
      </c>
      <c r="C672" s="44" t="str">
        <f t="shared" si="88"/>
        <v/>
      </c>
      <c r="D672" s="44"/>
      <c r="E672" s="44" t="str">
        <f t="shared" si="89"/>
        <v/>
      </c>
      <c r="F672" s="44"/>
      <c r="G672" s="44"/>
      <c r="H672" s="44"/>
      <c r="I672" s="44" t="str">
        <f t="shared" ca="1" si="90"/>
        <v/>
      </c>
      <c r="J672" s="44" t="str">
        <f t="shared" ca="1" si="91"/>
        <v/>
      </c>
      <c r="K672" s="44"/>
      <c r="L672" s="44"/>
      <c r="M672" s="44"/>
      <c r="N672" s="45" t="str">
        <f t="shared" si="92"/>
        <v/>
      </c>
      <c r="O672" s="51"/>
      <c r="P672" s="52" t="str">
        <f t="shared" si="93"/>
        <v/>
      </c>
      <c r="Q672" s="44" t="str">
        <f t="shared" ca="1" si="94"/>
        <v/>
      </c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</row>
    <row r="673" spans="1:28" ht="20.100000000000001" customHeight="1">
      <c r="A673" s="41" t="str">
        <f t="shared" ca="1" si="95"/>
        <v/>
      </c>
      <c r="B673" s="33" t="str">
        <f ca="1">IFERROR(IF(AND(N673-TODAY()&gt;0,N673-TODAY()&lt;5),"續簽"&amp;ROW(N673),""),"")</f>
        <v/>
      </c>
      <c r="C673" s="38" t="str">
        <f t="shared" si="88"/>
        <v/>
      </c>
      <c r="E673" s="38" t="str">
        <f t="shared" si="89"/>
        <v/>
      </c>
      <c r="I673" s="49" t="str">
        <f t="shared" ca="1" si="90"/>
        <v/>
      </c>
      <c r="J673" s="49" t="str">
        <f t="shared" ca="1" si="91"/>
        <v/>
      </c>
      <c r="K673" s="49"/>
      <c r="L673" s="49"/>
      <c r="M673" s="49"/>
      <c r="N673" s="43" t="str">
        <f t="shared" si="92"/>
        <v/>
      </c>
      <c r="P673" s="40" t="str">
        <f t="shared" si="93"/>
        <v/>
      </c>
      <c r="Q673" s="38" t="str">
        <f t="shared" ca="1" si="94"/>
        <v/>
      </c>
    </row>
    <row r="674" spans="1:28" ht="20.100000000000001" customHeight="1">
      <c r="A674" s="41" t="str">
        <f t="shared" ca="1" si="95"/>
        <v/>
      </c>
      <c r="B674" s="33" t="str">
        <f ca="1">IFERROR(IF(AND(N674-TODAY()&gt;0,N674-TODAY()&lt;5),"續簽"&amp;ROW(N674),""),"")</f>
        <v/>
      </c>
      <c r="C674" s="44" t="str">
        <f t="shared" si="88"/>
        <v/>
      </c>
      <c r="D674" s="44"/>
      <c r="E674" s="44" t="str">
        <f t="shared" si="89"/>
        <v/>
      </c>
      <c r="F674" s="44"/>
      <c r="G674" s="44"/>
      <c r="H674" s="44"/>
      <c r="I674" s="44" t="str">
        <f t="shared" ca="1" si="90"/>
        <v/>
      </c>
      <c r="J674" s="44" t="str">
        <f t="shared" ca="1" si="91"/>
        <v/>
      </c>
      <c r="K674" s="44"/>
      <c r="L674" s="44"/>
      <c r="M674" s="44"/>
      <c r="N674" s="45" t="str">
        <f t="shared" si="92"/>
        <v/>
      </c>
      <c r="O674" s="51"/>
      <c r="P674" s="52" t="str">
        <f t="shared" si="93"/>
        <v/>
      </c>
      <c r="Q674" s="44" t="str">
        <f t="shared" ca="1" si="94"/>
        <v/>
      </c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</row>
    <row r="675" spans="1:28" ht="20.100000000000001" customHeight="1">
      <c r="A675" s="41" t="str">
        <f t="shared" ca="1" si="95"/>
        <v/>
      </c>
      <c r="B675" s="33" t="str">
        <f ca="1">IFERROR(IF(AND(N675-TODAY()&gt;0,N675-TODAY()&lt;5),"續簽"&amp;ROW(N675),""),"")</f>
        <v/>
      </c>
      <c r="C675" s="38" t="str">
        <f t="shared" si="88"/>
        <v/>
      </c>
      <c r="E675" s="38" t="str">
        <f t="shared" si="89"/>
        <v/>
      </c>
      <c r="I675" s="49" t="str">
        <f t="shared" ca="1" si="90"/>
        <v/>
      </c>
      <c r="J675" s="49" t="str">
        <f t="shared" ca="1" si="91"/>
        <v/>
      </c>
      <c r="K675" s="49"/>
      <c r="L675" s="49"/>
      <c r="M675" s="49"/>
      <c r="N675" s="43" t="str">
        <f t="shared" si="92"/>
        <v/>
      </c>
      <c r="P675" s="40" t="str">
        <f t="shared" si="93"/>
        <v/>
      </c>
      <c r="Q675" s="38" t="str">
        <f t="shared" ca="1" si="94"/>
        <v/>
      </c>
    </row>
    <row r="676" spans="1:28" ht="20.100000000000001" customHeight="1">
      <c r="A676" s="41" t="str">
        <f t="shared" ca="1" si="95"/>
        <v/>
      </c>
      <c r="B676" s="33" t="str">
        <f ca="1">IFERROR(IF(AND(N676-TODAY()&gt;0,N676-TODAY()&lt;5),"續簽"&amp;ROW(N676),""),"")</f>
        <v/>
      </c>
      <c r="C676" s="44" t="str">
        <f t="shared" si="88"/>
        <v/>
      </c>
      <c r="D676" s="44"/>
      <c r="E676" s="44" t="str">
        <f t="shared" si="89"/>
        <v/>
      </c>
      <c r="F676" s="44"/>
      <c r="G676" s="44"/>
      <c r="H676" s="44"/>
      <c r="I676" s="44" t="str">
        <f t="shared" ca="1" si="90"/>
        <v/>
      </c>
      <c r="J676" s="44" t="str">
        <f t="shared" ca="1" si="91"/>
        <v/>
      </c>
      <c r="K676" s="44"/>
      <c r="L676" s="44"/>
      <c r="M676" s="44"/>
      <c r="N676" s="45" t="str">
        <f t="shared" si="92"/>
        <v/>
      </c>
      <c r="O676" s="51"/>
      <c r="P676" s="52" t="str">
        <f t="shared" si="93"/>
        <v/>
      </c>
      <c r="Q676" s="44" t="str">
        <f t="shared" ca="1" si="94"/>
        <v/>
      </c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</row>
    <row r="677" spans="1:28" ht="20.100000000000001" customHeight="1">
      <c r="A677" s="41" t="str">
        <f t="shared" ca="1" si="95"/>
        <v/>
      </c>
      <c r="B677" s="33" t="str">
        <f ca="1">IFERROR(IF(AND(N677-TODAY()&gt;0,N677-TODAY()&lt;5),"續簽"&amp;ROW(N677),""),"")</f>
        <v/>
      </c>
      <c r="C677" s="38" t="str">
        <f t="shared" si="88"/>
        <v/>
      </c>
      <c r="E677" s="38" t="str">
        <f t="shared" si="89"/>
        <v/>
      </c>
      <c r="I677" s="49" t="str">
        <f t="shared" ca="1" si="90"/>
        <v/>
      </c>
      <c r="J677" s="49" t="str">
        <f t="shared" ca="1" si="91"/>
        <v/>
      </c>
      <c r="K677" s="49"/>
      <c r="L677" s="49"/>
      <c r="M677" s="49"/>
      <c r="N677" s="43" t="str">
        <f t="shared" si="92"/>
        <v/>
      </c>
      <c r="P677" s="40" t="str">
        <f t="shared" si="93"/>
        <v/>
      </c>
      <c r="Q677" s="38" t="str">
        <f t="shared" ca="1" si="94"/>
        <v/>
      </c>
    </row>
    <row r="678" spans="1:28" ht="20.100000000000001" customHeight="1">
      <c r="A678" s="41" t="str">
        <f t="shared" ca="1" si="95"/>
        <v/>
      </c>
      <c r="B678" s="33" t="str">
        <f ca="1">IFERROR(IF(AND(N678-TODAY()&gt;0,N678-TODAY()&lt;5),"續簽"&amp;ROW(N678),""),"")</f>
        <v/>
      </c>
      <c r="C678" s="44" t="str">
        <f t="shared" si="88"/>
        <v/>
      </c>
      <c r="D678" s="44"/>
      <c r="E678" s="44" t="str">
        <f t="shared" si="89"/>
        <v/>
      </c>
      <c r="F678" s="44"/>
      <c r="G678" s="44"/>
      <c r="H678" s="44"/>
      <c r="I678" s="44" t="str">
        <f t="shared" ca="1" si="90"/>
        <v/>
      </c>
      <c r="J678" s="44" t="str">
        <f t="shared" ca="1" si="91"/>
        <v/>
      </c>
      <c r="K678" s="44"/>
      <c r="L678" s="44"/>
      <c r="M678" s="44"/>
      <c r="N678" s="45" t="str">
        <f t="shared" si="92"/>
        <v/>
      </c>
      <c r="O678" s="51"/>
      <c r="P678" s="52" t="str">
        <f t="shared" si="93"/>
        <v/>
      </c>
      <c r="Q678" s="44" t="str">
        <f t="shared" ca="1" si="94"/>
        <v/>
      </c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</row>
    <row r="679" spans="1:28" ht="20.100000000000001" customHeight="1">
      <c r="A679" s="41" t="str">
        <f t="shared" ca="1" si="95"/>
        <v/>
      </c>
      <c r="B679" s="33" t="str">
        <f ca="1">IFERROR(IF(AND(N679-TODAY()&gt;0,N679-TODAY()&lt;5),"續簽"&amp;ROW(N679),""),"")</f>
        <v/>
      </c>
      <c r="C679" s="38" t="str">
        <f t="shared" si="88"/>
        <v/>
      </c>
      <c r="E679" s="38" t="str">
        <f t="shared" si="89"/>
        <v/>
      </c>
      <c r="I679" s="49" t="str">
        <f t="shared" ca="1" si="90"/>
        <v/>
      </c>
      <c r="J679" s="49" t="str">
        <f t="shared" ca="1" si="91"/>
        <v/>
      </c>
      <c r="K679" s="49"/>
      <c r="L679" s="49"/>
      <c r="M679" s="49"/>
      <c r="N679" s="43" t="str">
        <f t="shared" si="92"/>
        <v/>
      </c>
      <c r="P679" s="40" t="str">
        <f t="shared" si="93"/>
        <v/>
      </c>
      <c r="Q679" s="38" t="str">
        <f t="shared" ca="1" si="94"/>
        <v/>
      </c>
    </row>
    <row r="680" spans="1:28" ht="20.100000000000001" customHeight="1">
      <c r="A680" s="41" t="str">
        <f t="shared" ca="1" si="95"/>
        <v/>
      </c>
      <c r="B680" s="33" t="str">
        <f ca="1">IFERROR(IF(AND(N680-TODAY()&gt;0,N680-TODAY()&lt;5),"續簽"&amp;ROW(N680),""),"")</f>
        <v/>
      </c>
      <c r="C680" s="44" t="str">
        <f t="shared" si="88"/>
        <v/>
      </c>
      <c r="D680" s="44"/>
      <c r="E680" s="44" t="str">
        <f t="shared" si="89"/>
        <v/>
      </c>
      <c r="F680" s="44"/>
      <c r="G680" s="44"/>
      <c r="H680" s="44"/>
      <c r="I680" s="44" t="str">
        <f t="shared" ca="1" si="90"/>
        <v/>
      </c>
      <c r="J680" s="44" t="str">
        <f t="shared" ca="1" si="91"/>
        <v/>
      </c>
      <c r="K680" s="44"/>
      <c r="L680" s="44"/>
      <c r="M680" s="44"/>
      <c r="N680" s="45" t="str">
        <f t="shared" si="92"/>
        <v/>
      </c>
      <c r="O680" s="51"/>
      <c r="P680" s="52" t="str">
        <f t="shared" si="93"/>
        <v/>
      </c>
      <c r="Q680" s="44" t="str">
        <f t="shared" ca="1" si="94"/>
        <v/>
      </c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</row>
    <row r="681" spans="1:28" ht="20.100000000000001" customHeight="1">
      <c r="A681" s="41" t="str">
        <f t="shared" ca="1" si="95"/>
        <v/>
      </c>
      <c r="B681" s="33" t="str">
        <f ca="1">IFERROR(IF(AND(N681-TODAY()&gt;0,N681-TODAY()&lt;5),"續簽"&amp;ROW(N681),""),"")</f>
        <v/>
      </c>
      <c r="C681" s="38" t="str">
        <f t="shared" si="88"/>
        <v/>
      </c>
      <c r="E681" s="38" t="str">
        <f t="shared" si="89"/>
        <v/>
      </c>
      <c r="I681" s="49" t="str">
        <f t="shared" ca="1" si="90"/>
        <v/>
      </c>
      <c r="J681" s="49" t="str">
        <f t="shared" ca="1" si="91"/>
        <v/>
      </c>
      <c r="K681" s="49"/>
      <c r="L681" s="49"/>
      <c r="M681" s="49"/>
      <c r="N681" s="43" t="str">
        <f t="shared" si="92"/>
        <v/>
      </c>
      <c r="P681" s="40" t="str">
        <f t="shared" si="93"/>
        <v/>
      </c>
      <c r="Q681" s="38" t="str">
        <f t="shared" ca="1" si="94"/>
        <v/>
      </c>
    </row>
    <row r="682" spans="1:28" ht="20.100000000000001" customHeight="1">
      <c r="A682" s="41" t="str">
        <f t="shared" ca="1" si="95"/>
        <v/>
      </c>
      <c r="B682" s="33" t="str">
        <f ca="1">IFERROR(IF(AND(N682-TODAY()&gt;0,N682-TODAY()&lt;5),"續簽"&amp;ROW(N682),""),"")</f>
        <v/>
      </c>
      <c r="C682" s="44" t="str">
        <f t="shared" si="88"/>
        <v/>
      </c>
      <c r="D682" s="44"/>
      <c r="E682" s="44" t="str">
        <f t="shared" si="89"/>
        <v/>
      </c>
      <c r="F682" s="44"/>
      <c r="G682" s="44"/>
      <c r="H682" s="44"/>
      <c r="I682" s="44" t="str">
        <f t="shared" ca="1" si="90"/>
        <v/>
      </c>
      <c r="J682" s="44" t="str">
        <f t="shared" ca="1" si="91"/>
        <v/>
      </c>
      <c r="K682" s="44"/>
      <c r="L682" s="44"/>
      <c r="M682" s="44"/>
      <c r="N682" s="45" t="str">
        <f t="shared" si="92"/>
        <v/>
      </c>
      <c r="O682" s="51"/>
      <c r="P682" s="52" t="str">
        <f t="shared" si="93"/>
        <v/>
      </c>
      <c r="Q682" s="44" t="str">
        <f t="shared" ca="1" si="94"/>
        <v/>
      </c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</row>
    <row r="683" spans="1:28" ht="20.100000000000001" customHeight="1">
      <c r="A683" s="41" t="str">
        <f t="shared" ca="1" si="95"/>
        <v/>
      </c>
      <c r="B683" s="33" t="str">
        <f ca="1">IFERROR(IF(AND(N683-TODAY()&gt;0,N683-TODAY()&lt;5),"續簽"&amp;ROW(N683),""),"")</f>
        <v/>
      </c>
      <c r="C683" s="38" t="str">
        <f t="shared" si="88"/>
        <v/>
      </c>
      <c r="E683" s="38" t="str">
        <f t="shared" si="89"/>
        <v/>
      </c>
      <c r="I683" s="49" t="str">
        <f t="shared" ca="1" si="90"/>
        <v/>
      </c>
      <c r="J683" s="49" t="str">
        <f t="shared" ca="1" si="91"/>
        <v/>
      </c>
      <c r="K683" s="49"/>
      <c r="L683" s="49"/>
      <c r="M683" s="49"/>
      <c r="N683" s="43" t="str">
        <f t="shared" si="92"/>
        <v/>
      </c>
      <c r="P683" s="40" t="str">
        <f t="shared" si="93"/>
        <v/>
      </c>
      <c r="Q683" s="38" t="str">
        <f t="shared" ca="1" si="94"/>
        <v/>
      </c>
    </row>
    <row r="684" spans="1:28" ht="20.100000000000001" customHeight="1">
      <c r="A684" s="41" t="str">
        <f t="shared" ca="1" si="95"/>
        <v/>
      </c>
      <c r="B684" s="33" t="str">
        <f ca="1">IFERROR(IF(AND(N684-TODAY()&gt;0,N684-TODAY()&lt;5),"續簽"&amp;ROW(N684),""),"")</f>
        <v/>
      </c>
      <c r="C684" s="44" t="str">
        <f t="shared" si="88"/>
        <v/>
      </c>
      <c r="D684" s="44"/>
      <c r="E684" s="44" t="str">
        <f t="shared" si="89"/>
        <v/>
      </c>
      <c r="F684" s="44"/>
      <c r="G684" s="44"/>
      <c r="H684" s="44"/>
      <c r="I684" s="44" t="str">
        <f t="shared" ca="1" si="90"/>
        <v/>
      </c>
      <c r="J684" s="44" t="str">
        <f t="shared" ca="1" si="91"/>
        <v/>
      </c>
      <c r="K684" s="44"/>
      <c r="L684" s="44"/>
      <c r="M684" s="44"/>
      <c r="N684" s="45" t="str">
        <f t="shared" si="92"/>
        <v/>
      </c>
      <c r="O684" s="51"/>
      <c r="P684" s="52" t="str">
        <f t="shared" si="93"/>
        <v/>
      </c>
      <c r="Q684" s="44" t="str">
        <f t="shared" ca="1" si="94"/>
        <v/>
      </c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</row>
    <row r="685" spans="1:28" ht="20.100000000000001" customHeight="1">
      <c r="A685" s="41" t="str">
        <f t="shared" ca="1" si="95"/>
        <v/>
      </c>
      <c r="B685" s="33" t="str">
        <f ca="1">IFERROR(IF(AND(N685-TODAY()&gt;0,N685-TODAY()&lt;5),"續簽"&amp;ROW(N685),""),"")</f>
        <v/>
      </c>
      <c r="C685" s="38" t="str">
        <f t="shared" si="88"/>
        <v/>
      </c>
      <c r="E685" s="38" t="str">
        <f t="shared" si="89"/>
        <v/>
      </c>
      <c r="I685" s="49" t="str">
        <f t="shared" ca="1" si="90"/>
        <v/>
      </c>
      <c r="J685" s="49" t="str">
        <f t="shared" ca="1" si="91"/>
        <v/>
      </c>
      <c r="K685" s="49"/>
      <c r="L685" s="49"/>
      <c r="M685" s="49"/>
      <c r="N685" s="43" t="str">
        <f t="shared" si="92"/>
        <v/>
      </c>
      <c r="P685" s="40" t="str">
        <f t="shared" si="93"/>
        <v/>
      </c>
      <c r="Q685" s="38" t="str">
        <f t="shared" ca="1" si="94"/>
        <v/>
      </c>
    </row>
    <row r="686" spans="1:28" ht="20.100000000000001" customHeight="1">
      <c r="A686" s="41" t="str">
        <f t="shared" ca="1" si="95"/>
        <v/>
      </c>
      <c r="B686" s="33" t="str">
        <f ca="1">IFERROR(IF(AND(N686-TODAY()&gt;0,N686-TODAY()&lt;5),"續簽"&amp;ROW(N686),""),"")</f>
        <v/>
      </c>
      <c r="C686" s="44" t="str">
        <f t="shared" si="88"/>
        <v/>
      </c>
      <c r="D686" s="44"/>
      <c r="E686" s="44" t="str">
        <f t="shared" si="89"/>
        <v/>
      </c>
      <c r="F686" s="44"/>
      <c r="G686" s="44"/>
      <c r="H686" s="44"/>
      <c r="I686" s="44" t="str">
        <f t="shared" ca="1" si="90"/>
        <v/>
      </c>
      <c r="J686" s="44" t="str">
        <f t="shared" ca="1" si="91"/>
        <v/>
      </c>
      <c r="K686" s="44"/>
      <c r="L686" s="44"/>
      <c r="M686" s="44"/>
      <c r="N686" s="45" t="str">
        <f t="shared" si="92"/>
        <v/>
      </c>
      <c r="O686" s="51"/>
      <c r="P686" s="52" t="str">
        <f t="shared" si="93"/>
        <v/>
      </c>
      <c r="Q686" s="44" t="str">
        <f t="shared" ca="1" si="94"/>
        <v/>
      </c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</row>
    <row r="687" spans="1:28" ht="20.100000000000001" customHeight="1">
      <c r="A687" s="41" t="str">
        <f t="shared" ca="1" si="95"/>
        <v/>
      </c>
      <c r="B687" s="33" t="str">
        <f ca="1">IFERROR(IF(AND(N687-TODAY()&gt;0,N687-TODAY()&lt;5),"續簽"&amp;ROW(N687),""),"")</f>
        <v/>
      </c>
      <c r="C687" s="38" t="str">
        <f t="shared" si="88"/>
        <v/>
      </c>
      <c r="E687" s="38" t="str">
        <f t="shared" si="89"/>
        <v/>
      </c>
      <c r="I687" s="49" t="str">
        <f t="shared" ca="1" si="90"/>
        <v/>
      </c>
      <c r="J687" s="49" t="str">
        <f t="shared" ca="1" si="91"/>
        <v/>
      </c>
      <c r="K687" s="49"/>
      <c r="L687" s="49"/>
      <c r="M687" s="49"/>
      <c r="N687" s="43" t="str">
        <f t="shared" si="92"/>
        <v/>
      </c>
      <c r="P687" s="40" t="str">
        <f t="shared" si="93"/>
        <v/>
      </c>
      <c r="Q687" s="38" t="str">
        <f t="shared" ca="1" si="94"/>
        <v/>
      </c>
    </row>
    <row r="688" spans="1:28" ht="20.100000000000001" customHeight="1">
      <c r="A688" s="41" t="str">
        <f t="shared" ca="1" si="95"/>
        <v/>
      </c>
      <c r="B688" s="33" t="str">
        <f ca="1">IFERROR(IF(AND(N688-TODAY()&gt;0,N688-TODAY()&lt;5),"續簽"&amp;ROW(N688),""),"")</f>
        <v/>
      </c>
      <c r="C688" s="44" t="str">
        <f t="shared" si="88"/>
        <v/>
      </c>
      <c r="D688" s="44"/>
      <c r="E688" s="44" t="str">
        <f t="shared" si="89"/>
        <v/>
      </c>
      <c r="F688" s="44"/>
      <c r="G688" s="44"/>
      <c r="H688" s="44"/>
      <c r="I688" s="44" t="str">
        <f t="shared" ca="1" si="90"/>
        <v/>
      </c>
      <c r="J688" s="44" t="str">
        <f t="shared" ca="1" si="91"/>
        <v/>
      </c>
      <c r="K688" s="44"/>
      <c r="L688" s="44"/>
      <c r="M688" s="44"/>
      <c r="N688" s="45" t="str">
        <f t="shared" si="92"/>
        <v/>
      </c>
      <c r="O688" s="51"/>
      <c r="P688" s="52" t="str">
        <f t="shared" si="93"/>
        <v/>
      </c>
      <c r="Q688" s="44" t="str">
        <f t="shared" ca="1" si="94"/>
        <v/>
      </c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</row>
    <row r="689" spans="1:28" ht="20.100000000000001" customHeight="1">
      <c r="A689" s="41" t="str">
        <f t="shared" ca="1" si="95"/>
        <v/>
      </c>
      <c r="B689" s="33" t="str">
        <f ca="1">IFERROR(IF(AND(N689-TODAY()&gt;0,N689-TODAY()&lt;5),"續簽"&amp;ROW(N689),""),"")</f>
        <v/>
      </c>
      <c r="C689" s="38" t="str">
        <f t="shared" si="88"/>
        <v/>
      </c>
      <c r="E689" s="38" t="str">
        <f t="shared" si="89"/>
        <v/>
      </c>
      <c r="I689" s="49" t="str">
        <f t="shared" ca="1" si="90"/>
        <v/>
      </c>
      <c r="J689" s="49" t="str">
        <f t="shared" ca="1" si="91"/>
        <v/>
      </c>
      <c r="K689" s="49"/>
      <c r="L689" s="49"/>
      <c r="M689" s="49"/>
      <c r="N689" s="43" t="str">
        <f t="shared" si="92"/>
        <v/>
      </c>
      <c r="P689" s="40" t="str">
        <f t="shared" si="93"/>
        <v/>
      </c>
      <c r="Q689" s="38" t="str">
        <f t="shared" ca="1" si="94"/>
        <v/>
      </c>
    </row>
    <row r="690" spans="1:28" ht="20.100000000000001" customHeight="1">
      <c r="A690" s="41" t="str">
        <f t="shared" ca="1" si="95"/>
        <v/>
      </c>
      <c r="B690" s="33" t="str">
        <f ca="1">IFERROR(IF(AND(N690-TODAY()&gt;0,N690-TODAY()&lt;5),"續簽"&amp;ROW(N690),""),"")</f>
        <v/>
      </c>
      <c r="C690" s="44" t="str">
        <f t="shared" si="88"/>
        <v/>
      </c>
      <c r="D690" s="44"/>
      <c r="E690" s="44" t="str">
        <f t="shared" si="89"/>
        <v/>
      </c>
      <c r="F690" s="44"/>
      <c r="G690" s="44"/>
      <c r="H690" s="44"/>
      <c r="I690" s="44" t="str">
        <f t="shared" ca="1" si="90"/>
        <v/>
      </c>
      <c r="J690" s="44" t="str">
        <f t="shared" ca="1" si="91"/>
        <v/>
      </c>
      <c r="K690" s="44"/>
      <c r="L690" s="44"/>
      <c r="M690" s="44"/>
      <c r="N690" s="45" t="str">
        <f t="shared" si="92"/>
        <v/>
      </c>
      <c r="O690" s="51"/>
      <c r="P690" s="52" t="str">
        <f t="shared" si="93"/>
        <v/>
      </c>
      <c r="Q690" s="44" t="str">
        <f t="shared" ca="1" si="94"/>
        <v/>
      </c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</row>
    <row r="691" spans="1:28" ht="20.100000000000001" customHeight="1">
      <c r="A691" s="41" t="str">
        <f t="shared" ca="1" si="95"/>
        <v/>
      </c>
      <c r="B691" s="33" t="str">
        <f ca="1">IFERROR(IF(AND(N691-TODAY()&gt;0,N691-TODAY()&lt;5),"續簽"&amp;ROW(N691),""),"")</f>
        <v/>
      </c>
      <c r="C691" s="38" t="str">
        <f t="shared" si="88"/>
        <v/>
      </c>
      <c r="E691" s="38" t="str">
        <f t="shared" si="89"/>
        <v/>
      </c>
      <c r="I691" s="49" t="str">
        <f t="shared" ca="1" si="90"/>
        <v/>
      </c>
      <c r="J691" s="49" t="str">
        <f t="shared" ca="1" si="91"/>
        <v/>
      </c>
      <c r="K691" s="49"/>
      <c r="L691" s="49"/>
      <c r="M691" s="49"/>
      <c r="N691" s="43" t="str">
        <f t="shared" si="92"/>
        <v/>
      </c>
      <c r="P691" s="40" t="str">
        <f t="shared" si="93"/>
        <v/>
      </c>
      <c r="Q691" s="38" t="str">
        <f t="shared" ca="1" si="94"/>
        <v/>
      </c>
    </row>
    <row r="692" spans="1:28" ht="20.100000000000001" customHeight="1">
      <c r="A692" s="41" t="str">
        <f t="shared" ca="1" si="95"/>
        <v/>
      </c>
      <c r="B692" s="33" t="str">
        <f ca="1">IFERROR(IF(AND(N692-TODAY()&gt;0,N692-TODAY()&lt;5),"續簽"&amp;ROW(N692),""),"")</f>
        <v/>
      </c>
      <c r="C692" s="44" t="str">
        <f t="shared" si="88"/>
        <v/>
      </c>
      <c r="D692" s="44"/>
      <c r="E692" s="44" t="str">
        <f t="shared" si="89"/>
        <v/>
      </c>
      <c r="F692" s="44"/>
      <c r="G692" s="44"/>
      <c r="H692" s="44"/>
      <c r="I692" s="44" t="str">
        <f t="shared" ca="1" si="90"/>
        <v/>
      </c>
      <c r="J692" s="44" t="str">
        <f t="shared" ca="1" si="91"/>
        <v/>
      </c>
      <c r="K692" s="44"/>
      <c r="L692" s="44"/>
      <c r="M692" s="44"/>
      <c r="N692" s="45" t="str">
        <f t="shared" si="92"/>
        <v/>
      </c>
      <c r="O692" s="51"/>
      <c r="P692" s="52" t="str">
        <f t="shared" si="93"/>
        <v/>
      </c>
      <c r="Q692" s="44" t="str">
        <f t="shared" ca="1" si="94"/>
        <v/>
      </c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</row>
    <row r="693" spans="1:28" ht="20.100000000000001" customHeight="1">
      <c r="A693" s="41" t="str">
        <f t="shared" ca="1" si="95"/>
        <v/>
      </c>
      <c r="B693" s="33" t="str">
        <f ca="1">IFERROR(IF(AND(N693-TODAY()&gt;0,N693-TODAY()&lt;5),"續簽"&amp;ROW(N693),""),"")</f>
        <v/>
      </c>
      <c r="C693" s="38" t="str">
        <f t="shared" si="88"/>
        <v/>
      </c>
      <c r="E693" s="38" t="str">
        <f t="shared" si="89"/>
        <v/>
      </c>
      <c r="I693" s="49" t="str">
        <f t="shared" ca="1" si="90"/>
        <v/>
      </c>
      <c r="J693" s="49" t="str">
        <f t="shared" ca="1" si="91"/>
        <v/>
      </c>
      <c r="K693" s="49"/>
      <c r="L693" s="49"/>
      <c r="M693" s="49"/>
      <c r="N693" s="43" t="str">
        <f t="shared" si="92"/>
        <v/>
      </c>
      <c r="P693" s="40" t="str">
        <f t="shared" si="93"/>
        <v/>
      </c>
      <c r="Q693" s="38" t="str">
        <f t="shared" ca="1" si="94"/>
        <v/>
      </c>
    </row>
    <row r="694" spans="1:28" ht="20.100000000000001" customHeight="1">
      <c r="A694" s="41" t="str">
        <f t="shared" ca="1" si="95"/>
        <v/>
      </c>
      <c r="B694" s="33" t="str">
        <f ca="1">IFERROR(IF(AND(N694-TODAY()&gt;0,N694-TODAY()&lt;5),"續簽"&amp;ROW(N694),""),"")</f>
        <v/>
      </c>
      <c r="C694" s="44" t="str">
        <f t="shared" si="88"/>
        <v/>
      </c>
      <c r="D694" s="44"/>
      <c r="E694" s="44" t="str">
        <f t="shared" si="89"/>
        <v/>
      </c>
      <c r="F694" s="44"/>
      <c r="G694" s="44"/>
      <c r="H694" s="44"/>
      <c r="I694" s="44" t="str">
        <f t="shared" ca="1" si="90"/>
        <v/>
      </c>
      <c r="J694" s="44" t="str">
        <f t="shared" ca="1" si="91"/>
        <v/>
      </c>
      <c r="K694" s="44"/>
      <c r="L694" s="44"/>
      <c r="M694" s="44"/>
      <c r="N694" s="45" t="str">
        <f t="shared" si="92"/>
        <v/>
      </c>
      <c r="O694" s="51"/>
      <c r="P694" s="52" t="str">
        <f t="shared" si="93"/>
        <v/>
      </c>
      <c r="Q694" s="44" t="str">
        <f t="shared" ca="1" si="94"/>
        <v/>
      </c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</row>
    <row r="695" spans="1:28" ht="20.100000000000001" customHeight="1">
      <c r="A695" s="41" t="str">
        <f t="shared" ca="1" si="95"/>
        <v/>
      </c>
      <c r="B695" s="33" t="str">
        <f ca="1">IFERROR(IF(AND(N695-TODAY()&gt;0,N695-TODAY()&lt;5),"續簽"&amp;ROW(N695),""),"")</f>
        <v/>
      </c>
      <c r="C695" s="38" t="str">
        <f t="shared" si="88"/>
        <v/>
      </c>
      <c r="E695" s="38" t="str">
        <f t="shared" si="89"/>
        <v/>
      </c>
      <c r="I695" s="49" t="str">
        <f t="shared" ca="1" si="90"/>
        <v/>
      </c>
      <c r="J695" s="49" t="str">
        <f t="shared" ca="1" si="91"/>
        <v/>
      </c>
      <c r="K695" s="49"/>
      <c r="L695" s="49"/>
      <c r="M695" s="49"/>
      <c r="N695" s="43" t="str">
        <f t="shared" si="92"/>
        <v/>
      </c>
      <c r="P695" s="40" t="str">
        <f t="shared" si="93"/>
        <v/>
      </c>
      <c r="Q695" s="38" t="str">
        <f t="shared" ca="1" si="94"/>
        <v/>
      </c>
    </row>
    <row r="696" spans="1:28" ht="20.100000000000001" customHeight="1">
      <c r="A696" s="41" t="str">
        <f t="shared" ca="1" si="95"/>
        <v/>
      </c>
      <c r="B696" s="33" t="str">
        <f ca="1">IFERROR(IF(AND(N696-TODAY()&gt;0,N696-TODAY()&lt;5),"續簽"&amp;ROW(N696),""),"")</f>
        <v/>
      </c>
      <c r="C696" s="44" t="str">
        <f t="shared" si="88"/>
        <v/>
      </c>
      <c r="D696" s="44"/>
      <c r="E696" s="44" t="str">
        <f t="shared" si="89"/>
        <v/>
      </c>
      <c r="F696" s="44"/>
      <c r="G696" s="44"/>
      <c r="H696" s="44"/>
      <c r="I696" s="44" t="str">
        <f t="shared" ca="1" si="90"/>
        <v/>
      </c>
      <c r="J696" s="44" t="str">
        <f t="shared" ca="1" si="91"/>
        <v/>
      </c>
      <c r="K696" s="44"/>
      <c r="L696" s="44"/>
      <c r="M696" s="44"/>
      <c r="N696" s="45" t="str">
        <f t="shared" si="92"/>
        <v/>
      </c>
      <c r="O696" s="51"/>
      <c r="P696" s="52" t="str">
        <f t="shared" si="93"/>
        <v/>
      </c>
      <c r="Q696" s="44" t="str">
        <f t="shared" ca="1" si="94"/>
        <v/>
      </c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</row>
    <row r="697" spans="1:28" ht="20.100000000000001" customHeight="1">
      <c r="A697" s="41" t="str">
        <f t="shared" ca="1" si="95"/>
        <v/>
      </c>
      <c r="B697" s="33" t="str">
        <f ca="1">IFERROR(IF(AND(N697-TODAY()&gt;0,N697-TODAY()&lt;5),"續簽"&amp;ROW(N697),""),"")</f>
        <v/>
      </c>
      <c r="C697" s="38" t="str">
        <f t="shared" si="88"/>
        <v/>
      </c>
      <c r="E697" s="38" t="str">
        <f t="shared" si="89"/>
        <v/>
      </c>
      <c r="I697" s="49" t="str">
        <f t="shared" ca="1" si="90"/>
        <v/>
      </c>
      <c r="J697" s="49" t="str">
        <f t="shared" ca="1" si="91"/>
        <v/>
      </c>
      <c r="K697" s="49"/>
      <c r="L697" s="49"/>
      <c r="M697" s="49"/>
      <c r="N697" s="43" t="str">
        <f t="shared" si="92"/>
        <v/>
      </c>
      <c r="P697" s="40" t="str">
        <f t="shared" si="93"/>
        <v/>
      </c>
      <c r="Q697" s="38" t="str">
        <f t="shared" ca="1" si="94"/>
        <v/>
      </c>
    </row>
    <row r="698" spans="1:28" ht="20.100000000000001" customHeight="1">
      <c r="A698" s="41" t="str">
        <f t="shared" ca="1" si="95"/>
        <v/>
      </c>
      <c r="B698" s="33" t="str">
        <f ca="1">IFERROR(IF(AND(N698-TODAY()&gt;0,N698-TODAY()&lt;5),"續簽"&amp;ROW(N698),""),"")</f>
        <v/>
      </c>
      <c r="C698" s="44" t="str">
        <f t="shared" si="88"/>
        <v/>
      </c>
      <c r="D698" s="44"/>
      <c r="E698" s="44" t="str">
        <f t="shared" si="89"/>
        <v/>
      </c>
      <c r="F698" s="44"/>
      <c r="G698" s="44"/>
      <c r="H698" s="44"/>
      <c r="I698" s="44" t="str">
        <f t="shared" ca="1" si="90"/>
        <v/>
      </c>
      <c r="J698" s="44" t="str">
        <f t="shared" ca="1" si="91"/>
        <v/>
      </c>
      <c r="K698" s="44"/>
      <c r="L698" s="44"/>
      <c r="M698" s="44"/>
      <c r="N698" s="45" t="str">
        <f t="shared" si="92"/>
        <v/>
      </c>
      <c r="O698" s="51"/>
      <c r="P698" s="52" t="str">
        <f t="shared" si="93"/>
        <v/>
      </c>
      <c r="Q698" s="44" t="str">
        <f t="shared" ca="1" si="94"/>
        <v/>
      </c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</row>
    <row r="699" spans="1:28" ht="20.100000000000001" customHeight="1">
      <c r="A699" s="41" t="str">
        <f t="shared" ca="1" si="95"/>
        <v/>
      </c>
      <c r="B699" s="33" t="str">
        <f ca="1">IFERROR(IF(AND(N699-TODAY()&gt;0,N699-TODAY()&lt;5),"續簽"&amp;ROW(N699),""),"")</f>
        <v/>
      </c>
      <c r="C699" s="38" t="str">
        <f t="shared" si="88"/>
        <v/>
      </c>
      <c r="E699" s="38" t="str">
        <f t="shared" si="89"/>
        <v/>
      </c>
      <c r="I699" s="49" t="str">
        <f t="shared" ca="1" si="90"/>
        <v/>
      </c>
      <c r="J699" s="49" t="str">
        <f t="shared" ca="1" si="91"/>
        <v/>
      </c>
      <c r="K699" s="49"/>
      <c r="L699" s="49"/>
      <c r="M699" s="49"/>
      <c r="N699" s="43" t="str">
        <f t="shared" si="92"/>
        <v/>
      </c>
      <c r="P699" s="40" t="str">
        <f t="shared" si="93"/>
        <v/>
      </c>
      <c r="Q699" s="38" t="str">
        <f t="shared" ca="1" si="94"/>
        <v/>
      </c>
    </row>
    <row r="700" spans="1:28" ht="20.100000000000001" customHeight="1">
      <c r="A700" s="41" t="str">
        <f t="shared" ca="1" si="95"/>
        <v/>
      </c>
      <c r="B700" s="33" t="str">
        <f ca="1">IFERROR(IF(AND(N700-TODAY()&gt;0,N700-TODAY()&lt;5),"續簽"&amp;ROW(N700),""),"")</f>
        <v/>
      </c>
      <c r="C700" s="44" t="str">
        <f t="shared" si="88"/>
        <v/>
      </c>
      <c r="D700" s="44"/>
      <c r="E700" s="44" t="str">
        <f t="shared" si="89"/>
        <v/>
      </c>
      <c r="F700" s="44"/>
      <c r="G700" s="44"/>
      <c r="H700" s="44"/>
      <c r="I700" s="44" t="str">
        <f t="shared" ca="1" si="90"/>
        <v/>
      </c>
      <c r="J700" s="44" t="str">
        <f t="shared" ca="1" si="91"/>
        <v/>
      </c>
      <c r="K700" s="44"/>
      <c r="L700" s="44"/>
      <c r="M700" s="44"/>
      <c r="N700" s="45" t="str">
        <f t="shared" si="92"/>
        <v/>
      </c>
      <c r="O700" s="51"/>
      <c r="P700" s="52" t="str">
        <f t="shared" si="93"/>
        <v/>
      </c>
      <c r="Q700" s="44" t="str">
        <f t="shared" ca="1" si="94"/>
        <v/>
      </c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</row>
    <row r="701" spans="1:28" ht="20.100000000000001" customHeight="1">
      <c r="A701" s="41" t="str">
        <f t="shared" ca="1" si="95"/>
        <v/>
      </c>
      <c r="B701" s="33" t="str">
        <f ca="1">IFERROR(IF(AND(N701-TODAY()&gt;0,N701-TODAY()&lt;5),"續簽"&amp;ROW(N701),""),"")</f>
        <v/>
      </c>
      <c r="C701" s="38" t="str">
        <f t="shared" si="88"/>
        <v/>
      </c>
      <c r="E701" s="38" t="str">
        <f t="shared" si="89"/>
        <v/>
      </c>
      <c r="I701" s="49" t="str">
        <f t="shared" ca="1" si="90"/>
        <v/>
      </c>
      <c r="J701" s="49" t="str">
        <f t="shared" ca="1" si="91"/>
        <v/>
      </c>
      <c r="K701" s="49"/>
      <c r="L701" s="49"/>
      <c r="M701" s="49"/>
      <c r="N701" s="43" t="str">
        <f t="shared" si="92"/>
        <v/>
      </c>
      <c r="P701" s="40" t="str">
        <f t="shared" si="93"/>
        <v/>
      </c>
      <c r="Q701" s="38" t="str">
        <f t="shared" ca="1" si="94"/>
        <v/>
      </c>
    </row>
    <row r="702" spans="1:28" ht="20.100000000000001" customHeight="1">
      <c r="A702" s="41" t="str">
        <f t="shared" ca="1" si="95"/>
        <v/>
      </c>
      <c r="B702" s="33" t="str">
        <f ca="1">IFERROR(IF(AND(N702-TODAY()&gt;0,N702-TODAY()&lt;5),"續簽"&amp;ROW(N702),""),"")</f>
        <v/>
      </c>
      <c r="C702" s="44" t="str">
        <f t="shared" si="88"/>
        <v/>
      </c>
      <c r="D702" s="44"/>
      <c r="E702" s="44" t="str">
        <f t="shared" si="89"/>
        <v/>
      </c>
      <c r="F702" s="44"/>
      <c r="G702" s="44"/>
      <c r="H702" s="44"/>
      <c r="I702" s="44" t="str">
        <f t="shared" ca="1" si="90"/>
        <v/>
      </c>
      <c r="J702" s="44" t="str">
        <f t="shared" ca="1" si="91"/>
        <v/>
      </c>
      <c r="K702" s="44"/>
      <c r="L702" s="44"/>
      <c r="M702" s="44"/>
      <c r="N702" s="45" t="str">
        <f t="shared" si="92"/>
        <v/>
      </c>
      <c r="O702" s="51"/>
      <c r="P702" s="52" t="str">
        <f t="shared" si="93"/>
        <v/>
      </c>
      <c r="Q702" s="44" t="str">
        <f t="shared" ca="1" si="94"/>
        <v/>
      </c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</row>
    <row r="703" spans="1:28" ht="20.100000000000001" customHeight="1">
      <c r="A703" s="41" t="str">
        <f t="shared" ca="1" si="95"/>
        <v/>
      </c>
      <c r="B703" s="33" t="str">
        <f ca="1">IFERROR(IF(AND(N703-TODAY()&gt;0,N703-TODAY()&lt;5),"續簽"&amp;ROW(N703),""),"")</f>
        <v/>
      </c>
      <c r="C703" s="38" t="str">
        <f t="shared" si="88"/>
        <v/>
      </c>
      <c r="E703" s="38" t="str">
        <f t="shared" si="89"/>
        <v/>
      </c>
      <c r="I703" s="49" t="str">
        <f t="shared" ca="1" si="90"/>
        <v/>
      </c>
      <c r="J703" s="49" t="str">
        <f t="shared" ca="1" si="91"/>
        <v/>
      </c>
      <c r="K703" s="49"/>
      <c r="L703" s="49"/>
      <c r="M703" s="49"/>
      <c r="N703" s="43" t="str">
        <f t="shared" si="92"/>
        <v/>
      </c>
      <c r="P703" s="40" t="str">
        <f t="shared" si="93"/>
        <v/>
      </c>
      <c r="Q703" s="38" t="str">
        <f t="shared" ca="1" si="94"/>
        <v/>
      </c>
    </row>
    <row r="704" spans="1:28" ht="20.100000000000001" customHeight="1">
      <c r="A704" s="41" t="str">
        <f t="shared" ca="1" si="95"/>
        <v/>
      </c>
      <c r="B704" s="33" t="str">
        <f ca="1">IFERROR(IF(AND(N704-TODAY()&gt;0,N704-TODAY()&lt;5),"續簽"&amp;ROW(N704),""),"")</f>
        <v/>
      </c>
      <c r="C704" s="44" t="str">
        <f t="shared" si="88"/>
        <v/>
      </c>
      <c r="D704" s="44"/>
      <c r="E704" s="44" t="str">
        <f t="shared" si="89"/>
        <v/>
      </c>
      <c r="F704" s="44"/>
      <c r="G704" s="44"/>
      <c r="H704" s="44"/>
      <c r="I704" s="44" t="str">
        <f t="shared" ca="1" si="90"/>
        <v/>
      </c>
      <c r="J704" s="44" t="str">
        <f t="shared" ca="1" si="91"/>
        <v/>
      </c>
      <c r="K704" s="44"/>
      <c r="L704" s="44"/>
      <c r="M704" s="44"/>
      <c r="N704" s="45" t="str">
        <f t="shared" si="92"/>
        <v/>
      </c>
      <c r="O704" s="51"/>
      <c r="P704" s="52" t="str">
        <f t="shared" si="93"/>
        <v/>
      </c>
      <c r="Q704" s="44" t="str">
        <f t="shared" ca="1" si="94"/>
        <v/>
      </c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</row>
    <row r="705" spans="1:28" ht="20.100000000000001" customHeight="1">
      <c r="A705" s="41" t="str">
        <f t="shared" ca="1" si="95"/>
        <v/>
      </c>
      <c r="B705" s="33" t="str">
        <f ca="1">IFERROR(IF(AND(N705-TODAY()&gt;0,N705-TODAY()&lt;5),"續簽"&amp;ROW(N705),""),"")</f>
        <v/>
      </c>
      <c r="C705" s="38" t="str">
        <f t="shared" si="88"/>
        <v/>
      </c>
      <c r="E705" s="38" t="str">
        <f t="shared" si="89"/>
        <v/>
      </c>
      <c r="I705" s="49" t="str">
        <f t="shared" ca="1" si="90"/>
        <v/>
      </c>
      <c r="J705" s="49" t="str">
        <f t="shared" ca="1" si="91"/>
        <v/>
      </c>
      <c r="K705" s="49"/>
      <c r="L705" s="49"/>
      <c r="M705" s="49"/>
      <c r="N705" s="43" t="str">
        <f t="shared" si="92"/>
        <v/>
      </c>
      <c r="P705" s="40" t="str">
        <f t="shared" si="93"/>
        <v/>
      </c>
      <c r="Q705" s="38" t="str">
        <f t="shared" ca="1" si="94"/>
        <v/>
      </c>
    </row>
    <row r="706" spans="1:28" ht="20.100000000000001" customHeight="1">
      <c r="A706" s="41" t="str">
        <f t="shared" ca="1" si="95"/>
        <v/>
      </c>
      <c r="B706" s="33" t="str">
        <f ca="1">IFERROR(IF(AND(N706-TODAY()&gt;0,N706-TODAY()&lt;5),"續簽"&amp;ROW(N706),""),"")</f>
        <v/>
      </c>
      <c r="C706" s="44" t="str">
        <f t="shared" si="88"/>
        <v/>
      </c>
      <c r="D706" s="44"/>
      <c r="E706" s="44" t="str">
        <f t="shared" si="89"/>
        <v/>
      </c>
      <c r="F706" s="44"/>
      <c r="G706" s="44"/>
      <c r="H706" s="44"/>
      <c r="I706" s="44" t="str">
        <f t="shared" ca="1" si="90"/>
        <v/>
      </c>
      <c r="J706" s="44" t="str">
        <f t="shared" ca="1" si="91"/>
        <v/>
      </c>
      <c r="K706" s="44"/>
      <c r="L706" s="44"/>
      <c r="M706" s="44"/>
      <c r="N706" s="45" t="str">
        <f t="shared" si="92"/>
        <v/>
      </c>
      <c r="O706" s="51"/>
      <c r="P706" s="52" t="str">
        <f t="shared" si="93"/>
        <v/>
      </c>
      <c r="Q706" s="44" t="str">
        <f t="shared" ca="1" si="94"/>
        <v/>
      </c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</row>
    <row r="707" spans="1:28" ht="20.100000000000001" customHeight="1">
      <c r="A707" s="41" t="str">
        <f t="shared" ca="1" si="95"/>
        <v/>
      </c>
      <c r="B707" s="33" t="str">
        <f ca="1">IFERROR(IF(AND(N707-TODAY()&gt;0,N707-TODAY()&lt;5),"續簽"&amp;ROW(N707),""),"")</f>
        <v/>
      </c>
      <c r="C707" s="38" t="str">
        <f t="shared" si="88"/>
        <v/>
      </c>
      <c r="E707" s="38" t="str">
        <f t="shared" si="89"/>
        <v/>
      </c>
      <c r="I707" s="49" t="str">
        <f t="shared" ca="1" si="90"/>
        <v/>
      </c>
      <c r="J707" s="49" t="str">
        <f t="shared" ca="1" si="91"/>
        <v/>
      </c>
      <c r="K707" s="49"/>
      <c r="L707" s="49"/>
      <c r="M707" s="49"/>
      <c r="N707" s="43" t="str">
        <f t="shared" si="92"/>
        <v/>
      </c>
      <c r="P707" s="40" t="str">
        <f t="shared" si="93"/>
        <v/>
      </c>
      <c r="Q707" s="38" t="str">
        <f t="shared" ca="1" si="94"/>
        <v/>
      </c>
    </row>
    <row r="708" spans="1:28" ht="20.100000000000001" customHeight="1">
      <c r="A708" s="41" t="str">
        <f t="shared" ca="1" si="95"/>
        <v/>
      </c>
      <c r="B708" s="33" t="str">
        <f ca="1">IFERROR(IF(AND(N708-TODAY()&gt;0,N708-TODAY()&lt;5),"續簽"&amp;ROW(N708),""),"")</f>
        <v/>
      </c>
      <c r="C708" s="44" t="str">
        <f t="shared" si="88"/>
        <v/>
      </c>
      <c r="D708" s="44"/>
      <c r="E708" s="44" t="str">
        <f t="shared" si="89"/>
        <v/>
      </c>
      <c r="F708" s="44"/>
      <c r="G708" s="44"/>
      <c r="H708" s="44"/>
      <c r="I708" s="44" t="str">
        <f t="shared" ca="1" si="90"/>
        <v/>
      </c>
      <c r="J708" s="44" t="str">
        <f t="shared" ca="1" si="91"/>
        <v/>
      </c>
      <c r="K708" s="44"/>
      <c r="L708" s="44"/>
      <c r="M708" s="44"/>
      <c r="N708" s="45" t="str">
        <f t="shared" si="92"/>
        <v/>
      </c>
      <c r="O708" s="51"/>
      <c r="P708" s="52" t="str">
        <f t="shared" si="93"/>
        <v/>
      </c>
      <c r="Q708" s="44" t="str">
        <f t="shared" ca="1" si="94"/>
        <v/>
      </c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</row>
    <row r="709" spans="1:28" ht="20.100000000000001" customHeight="1">
      <c r="A709" s="41" t="str">
        <f t="shared" ca="1" si="95"/>
        <v/>
      </c>
      <c r="B709" s="33" t="str">
        <f ca="1">IFERROR(IF(AND(N709-TODAY()&gt;0,N709-TODAY()&lt;5),"續簽"&amp;ROW(N709),""),"")</f>
        <v/>
      </c>
      <c r="C709" s="38" t="str">
        <f t="shared" si="88"/>
        <v/>
      </c>
      <c r="E709" s="38" t="str">
        <f t="shared" si="89"/>
        <v/>
      </c>
      <c r="I709" s="49" t="str">
        <f t="shared" ca="1" si="90"/>
        <v/>
      </c>
      <c r="J709" s="49" t="str">
        <f t="shared" ca="1" si="91"/>
        <v/>
      </c>
      <c r="K709" s="49"/>
      <c r="L709" s="49"/>
      <c r="M709" s="49"/>
      <c r="N709" s="43" t="str">
        <f t="shared" si="92"/>
        <v/>
      </c>
      <c r="P709" s="40" t="str">
        <f t="shared" si="93"/>
        <v/>
      </c>
      <c r="Q709" s="38" t="str">
        <f t="shared" ca="1" si="94"/>
        <v/>
      </c>
    </row>
    <row r="710" spans="1:28" ht="20.100000000000001" customHeight="1">
      <c r="A710" s="41" t="str">
        <f t="shared" ca="1" si="95"/>
        <v/>
      </c>
      <c r="B710" s="33" t="str">
        <f ca="1">IFERROR(IF(AND(N710-TODAY()&gt;0,N710-TODAY()&lt;5),"續簽"&amp;ROW(N710),""),"")</f>
        <v/>
      </c>
      <c r="C710" s="44" t="str">
        <f t="shared" si="88"/>
        <v/>
      </c>
      <c r="D710" s="44"/>
      <c r="E710" s="44" t="str">
        <f t="shared" si="89"/>
        <v/>
      </c>
      <c r="F710" s="44"/>
      <c r="G710" s="44"/>
      <c r="H710" s="44"/>
      <c r="I710" s="44" t="str">
        <f t="shared" ca="1" si="90"/>
        <v/>
      </c>
      <c r="J710" s="44" t="str">
        <f t="shared" ca="1" si="91"/>
        <v/>
      </c>
      <c r="K710" s="44"/>
      <c r="L710" s="44"/>
      <c r="M710" s="44"/>
      <c r="N710" s="45" t="str">
        <f t="shared" si="92"/>
        <v/>
      </c>
      <c r="O710" s="51"/>
      <c r="P710" s="52" t="str">
        <f t="shared" si="93"/>
        <v/>
      </c>
      <c r="Q710" s="44" t="str">
        <f t="shared" ca="1" si="94"/>
        <v/>
      </c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</row>
    <row r="711" spans="1:28" ht="20.100000000000001" customHeight="1">
      <c r="A711" s="41" t="str">
        <f t="shared" ca="1" si="95"/>
        <v/>
      </c>
      <c r="B711" s="33" t="str">
        <f ca="1">IFERROR(IF(AND(N711-TODAY()&gt;0,N711-TODAY()&lt;5),"續簽"&amp;ROW(N711),""),"")</f>
        <v/>
      </c>
      <c r="C711" s="38" t="str">
        <f t="shared" si="88"/>
        <v/>
      </c>
      <c r="E711" s="38" t="str">
        <f t="shared" si="89"/>
        <v/>
      </c>
      <c r="I711" s="49" t="str">
        <f t="shared" ca="1" si="90"/>
        <v/>
      </c>
      <c r="J711" s="49" t="str">
        <f t="shared" ca="1" si="91"/>
        <v/>
      </c>
      <c r="K711" s="49"/>
      <c r="L711" s="49"/>
      <c r="M711" s="49"/>
      <c r="N711" s="43" t="str">
        <f t="shared" si="92"/>
        <v/>
      </c>
      <c r="P711" s="40" t="str">
        <f t="shared" si="93"/>
        <v/>
      </c>
      <c r="Q711" s="38" t="str">
        <f t="shared" ca="1" si="94"/>
        <v/>
      </c>
    </row>
    <row r="712" spans="1:28" ht="20.100000000000001" customHeight="1">
      <c r="A712" s="41" t="str">
        <f t="shared" ca="1" si="95"/>
        <v/>
      </c>
      <c r="B712" s="33" t="str">
        <f ca="1">IFERROR(IF(AND(N712-TODAY()&gt;0,N712-TODAY()&lt;5),"續簽"&amp;ROW(N712),""),"")</f>
        <v/>
      </c>
      <c r="C712" s="44" t="str">
        <f t="shared" ref="C712:C775" si="96">IF(D712="","",ROW(D712)-2)</f>
        <v/>
      </c>
      <c r="D712" s="44"/>
      <c r="E712" s="44" t="str">
        <f t="shared" ref="E712:E775" si="97">IF(O712="","",IF(MOD(RIGHT(LEFT(O712,17)),2),"男","女"))</f>
        <v/>
      </c>
      <c r="F712" s="44"/>
      <c r="G712" s="44"/>
      <c r="H712" s="44"/>
      <c r="I712" s="44" t="str">
        <f t="shared" ref="I712:I775" ca="1" si="98">IF(H712="","",DATEDIF(H712,TODAY(),"Y"))</f>
        <v/>
      </c>
      <c r="J712" s="44" t="str">
        <f t="shared" ref="J712:J775" ca="1" si="99">IF(H712="","",DATEDIF(H712,TODAY(),"m"))</f>
        <v/>
      </c>
      <c r="K712" s="44"/>
      <c r="L712" s="44"/>
      <c r="M712" s="44"/>
      <c r="N712" s="45" t="str">
        <f t="shared" ref="N712:N775" si="100">IFERROR(IF(M712="无固定期限","",DATE(YEAR(L712)+M712,MONTH(L712),DAY(L712)-1)),"")</f>
        <v/>
      </c>
      <c r="O712" s="51"/>
      <c r="P712" s="52" t="str">
        <f t="shared" ref="P712:P775" si="101">IF(O712="","",VALUE(MID(O712,7,4)&amp;"/"&amp;MID(O712,11,2)&amp;"/"&amp;MID(O712,13,2)))</f>
        <v/>
      </c>
      <c r="Q712" s="44" t="str">
        <f t="shared" ref="Q712:Q775" ca="1" si="102">IF(O712="","",YEAR(TODAY())-MID(O712,7,4))</f>
        <v/>
      </c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</row>
    <row r="713" spans="1:28" ht="20.100000000000001" customHeight="1">
      <c r="A713" s="41" t="str">
        <f t="shared" ca="1" si="95"/>
        <v/>
      </c>
      <c r="B713" s="33" t="str">
        <f ca="1">IFERROR(IF(AND(N713-TODAY()&gt;0,N713-TODAY()&lt;5),"續簽"&amp;ROW(N713),""),"")</f>
        <v/>
      </c>
      <c r="C713" s="38" t="str">
        <f t="shared" si="96"/>
        <v/>
      </c>
      <c r="E713" s="38" t="str">
        <f t="shared" si="97"/>
        <v/>
      </c>
      <c r="I713" s="49" t="str">
        <f t="shared" ca="1" si="98"/>
        <v/>
      </c>
      <c r="J713" s="49" t="str">
        <f t="shared" ca="1" si="99"/>
        <v/>
      </c>
      <c r="K713" s="49"/>
      <c r="L713" s="49"/>
      <c r="M713" s="49"/>
      <c r="N713" s="43" t="str">
        <f t="shared" si="100"/>
        <v/>
      </c>
      <c r="P713" s="40" t="str">
        <f t="shared" si="101"/>
        <v/>
      </c>
      <c r="Q713" s="38" t="str">
        <f t="shared" ca="1" si="102"/>
        <v/>
      </c>
    </row>
    <row r="714" spans="1:28" ht="20.100000000000001" customHeight="1">
      <c r="A714" s="41" t="str">
        <f t="shared" ca="1" si="95"/>
        <v/>
      </c>
      <c r="B714" s="33" t="str">
        <f ca="1">IFERROR(IF(AND(N714-TODAY()&gt;0,N714-TODAY()&lt;5),"續簽"&amp;ROW(N714),""),"")</f>
        <v/>
      </c>
      <c r="C714" s="44" t="str">
        <f t="shared" si="96"/>
        <v/>
      </c>
      <c r="D714" s="44"/>
      <c r="E714" s="44" t="str">
        <f t="shared" si="97"/>
        <v/>
      </c>
      <c r="F714" s="44"/>
      <c r="G714" s="44"/>
      <c r="H714" s="44"/>
      <c r="I714" s="44" t="str">
        <f t="shared" ca="1" si="98"/>
        <v/>
      </c>
      <c r="J714" s="44" t="str">
        <f t="shared" ca="1" si="99"/>
        <v/>
      </c>
      <c r="K714" s="44"/>
      <c r="L714" s="44"/>
      <c r="M714" s="44"/>
      <c r="N714" s="45" t="str">
        <f t="shared" si="100"/>
        <v/>
      </c>
      <c r="O714" s="51"/>
      <c r="P714" s="52" t="str">
        <f t="shared" si="101"/>
        <v/>
      </c>
      <c r="Q714" s="44" t="str">
        <f t="shared" ca="1" si="102"/>
        <v/>
      </c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</row>
    <row r="715" spans="1:28" ht="20.100000000000001" customHeight="1">
      <c r="A715" s="41" t="str">
        <f t="shared" ca="1" si="95"/>
        <v/>
      </c>
      <c r="B715" s="33" t="str">
        <f ca="1">IFERROR(IF(AND(N715-TODAY()&gt;0,N715-TODAY()&lt;5),"續簽"&amp;ROW(N715),""),"")</f>
        <v/>
      </c>
      <c r="C715" s="38" t="str">
        <f t="shared" si="96"/>
        <v/>
      </c>
      <c r="E715" s="38" t="str">
        <f t="shared" si="97"/>
        <v/>
      </c>
      <c r="I715" s="49" t="str">
        <f t="shared" ca="1" si="98"/>
        <v/>
      </c>
      <c r="J715" s="49" t="str">
        <f t="shared" ca="1" si="99"/>
        <v/>
      </c>
      <c r="K715" s="49"/>
      <c r="L715" s="49"/>
      <c r="M715" s="49"/>
      <c r="N715" s="43" t="str">
        <f t="shared" si="100"/>
        <v/>
      </c>
      <c r="P715" s="40" t="str">
        <f t="shared" si="101"/>
        <v/>
      </c>
      <c r="Q715" s="38" t="str">
        <f t="shared" ca="1" si="102"/>
        <v/>
      </c>
    </row>
    <row r="716" spans="1:28" ht="20.100000000000001" customHeight="1">
      <c r="A716" s="41" t="str">
        <f t="shared" ca="1" si="95"/>
        <v/>
      </c>
      <c r="B716" s="33" t="str">
        <f ca="1">IFERROR(IF(AND(N716-TODAY()&gt;0,N716-TODAY()&lt;5),"續簽"&amp;ROW(N716),""),"")</f>
        <v/>
      </c>
      <c r="C716" s="44" t="str">
        <f t="shared" si="96"/>
        <v/>
      </c>
      <c r="D716" s="44"/>
      <c r="E716" s="44" t="str">
        <f t="shared" si="97"/>
        <v/>
      </c>
      <c r="F716" s="44"/>
      <c r="G716" s="44"/>
      <c r="H716" s="44"/>
      <c r="I716" s="44" t="str">
        <f t="shared" ca="1" si="98"/>
        <v/>
      </c>
      <c r="J716" s="44" t="str">
        <f t="shared" ca="1" si="99"/>
        <v/>
      </c>
      <c r="K716" s="44"/>
      <c r="L716" s="44"/>
      <c r="M716" s="44"/>
      <c r="N716" s="45" t="str">
        <f t="shared" si="100"/>
        <v/>
      </c>
      <c r="O716" s="51"/>
      <c r="P716" s="52" t="str">
        <f t="shared" si="101"/>
        <v/>
      </c>
      <c r="Q716" s="44" t="str">
        <f t="shared" ca="1" si="102"/>
        <v/>
      </c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</row>
    <row r="717" spans="1:28" ht="20.100000000000001" customHeight="1">
      <c r="A717" s="41" t="str">
        <f t="shared" ref="A717:A780" ca="1" si="103">IFERROR(IF(MONTH(P717)=MONTH(TODAY()),"生日"&amp;ROW(P717),""),"")</f>
        <v/>
      </c>
      <c r="B717" s="33" t="str">
        <f ca="1">IFERROR(IF(AND(N717-TODAY()&gt;0,N717-TODAY()&lt;5),"續簽"&amp;ROW(N717),""),"")</f>
        <v/>
      </c>
      <c r="C717" s="38" t="str">
        <f t="shared" si="96"/>
        <v/>
      </c>
      <c r="E717" s="38" t="str">
        <f t="shared" si="97"/>
        <v/>
      </c>
      <c r="I717" s="49" t="str">
        <f t="shared" ca="1" si="98"/>
        <v/>
      </c>
      <c r="J717" s="49" t="str">
        <f t="shared" ca="1" si="99"/>
        <v/>
      </c>
      <c r="K717" s="49"/>
      <c r="L717" s="49"/>
      <c r="M717" s="49"/>
      <c r="N717" s="43" t="str">
        <f t="shared" si="100"/>
        <v/>
      </c>
      <c r="P717" s="40" t="str">
        <f t="shared" si="101"/>
        <v/>
      </c>
      <c r="Q717" s="38" t="str">
        <f t="shared" ca="1" si="102"/>
        <v/>
      </c>
    </row>
    <row r="718" spans="1:28" ht="20.100000000000001" customHeight="1">
      <c r="A718" s="41" t="str">
        <f t="shared" ca="1" si="103"/>
        <v/>
      </c>
      <c r="B718" s="33" t="str">
        <f ca="1">IFERROR(IF(AND(N718-TODAY()&gt;0,N718-TODAY()&lt;5),"續簽"&amp;ROW(N718),""),"")</f>
        <v/>
      </c>
      <c r="C718" s="44" t="str">
        <f t="shared" si="96"/>
        <v/>
      </c>
      <c r="D718" s="44"/>
      <c r="E718" s="44" t="str">
        <f t="shared" si="97"/>
        <v/>
      </c>
      <c r="F718" s="44"/>
      <c r="G718" s="44"/>
      <c r="H718" s="44"/>
      <c r="I718" s="44" t="str">
        <f t="shared" ca="1" si="98"/>
        <v/>
      </c>
      <c r="J718" s="44" t="str">
        <f t="shared" ca="1" si="99"/>
        <v/>
      </c>
      <c r="K718" s="44"/>
      <c r="L718" s="44"/>
      <c r="M718" s="44"/>
      <c r="N718" s="45" t="str">
        <f t="shared" si="100"/>
        <v/>
      </c>
      <c r="O718" s="51"/>
      <c r="P718" s="52" t="str">
        <f t="shared" si="101"/>
        <v/>
      </c>
      <c r="Q718" s="44" t="str">
        <f t="shared" ca="1" si="102"/>
        <v/>
      </c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</row>
    <row r="719" spans="1:28" ht="20.100000000000001" customHeight="1">
      <c r="A719" s="41" t="str">
        <f t="shared" ca="1" si="103"/>
        <v/>
      </c>
      <c r="B719" s="33" t="str">
        <f ca="1">IFERROR(IF(AND(N719-TODAY()&gt;0,N719-TODAY()&lt;5),"續簽"&amp;ROW(N719),""),"")</f>
        <v/>
      </c>
      <c r="C719" s="38" t="str">
        <f t="shared" si="96"/>
        <v/>
      </c>
      <c r="E719" s="38" t="str">
        <f t="shared" si="97"/>
        <v/>
      </c>
      <c r="I719" s="49" t="str">
        <f t="shared" ca="1" si="98"/>
        <v/>
      </c>
      <c r="J719" s="49" t="str">
        <f t="shared" ca="1" si="99"/>
        <v/>
      </c>
      <c r="K719" s="49"/>
      <c r="L719" s="49"/>
      <c r="M719" s="49"/>
      <c r="N719" s="43" t="str">
        <f t="shared" si="100"/>
        <v/>
      </c>
      <c r="P719" s="40" t="str">
        <f t="shared" si="101"/>
        <v/>
      </c>
      <c r="Q719" s="38" t="str">
        <f t="shared" ca="1" si="102"/>
        <v/>
      </c>
    </row>
    <row r="720" spans="1:28" ht="20.100000000000001" customHeight="1">
      <c r="A720" s="41" t="str">
        <f t="shared" ca="1" si="103"/>
        <v/>
      </c>
      <c r="B720" s="33" t="str">
        <f ca="1">IFERROR(IF(AND(N720-TODAY()&gt;0,N720-TODAY()&lt;5),"續簽"&amp;ROW(N720),""),"")</f>
        <v/>
      </c>
      <c r="C720" s="44" t="str">
        <f t="shared" si="96"/>
        <v/>
      </c>
      <c r="D720" s="44"/>
      <c r="E720" s="44" t="str">
        <f t="shared" si="97"/>
        <v/>
      </c>
      <c r="F720" s="44"/>
      <c r="G720" s="44"/>
      <c r="H720" s="44"/>
      <c r="I720" s="44" t="str">
        <f t="shared" ca="1" si="98"/>
        <v/>
      </c>
      <c r="J720" s="44" t="str">
        <f t="shared" ca="1" si="99"/>
        <v/>
      </c>
      <c r="K720" s="44"/>
      <c r="L720" s="44"/>
      <c r="M720" s="44"/>
      <c r="N720" s="45" t="str">
        <f t="shared" si="100"/>
        <v/>
      </c>
      <c r="O720" s="51"/>
      <c r="P720" s="52" t="str">
        <f t="shared" si="101"/>
        <v/>
      </c>
      <c r="Q720" s="44" t="str">
        <f t="shared" ca="1" si="102"/>
        <v/>
      </c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</row>
    <row r="721" spans="1:28" ht="20.100000000000001" customHeight="1">
      <c r="A721" s="41" t="str">
        <f t="shared" ca="1" si="103"/>
        <v/>
      </c>
      <c r="B721" s="33" t="str">
        <f ca="1">IFERROR(IF(AND(N721-TODAY()&gt;0,N721-TODAY()&lt;5),"續簽"&amp;ROW(N721),""),"")</f>
        <v/>
      </c>
      <c r="C721" s="38" t="str">
        <f t="shared" si="96"/>
        <v/>
      </c>
      <c r="E721" s="38" t="str">
        <f t="shared" si="97"/>
        <v/>
      </c>
      <c r="I721" s="49" t="str">
        <f t="shared" ca="1" si="98"/>
        <v/>
      </c>
      <c r="J721" s="49" t="str">
        <f t="shared" ca="1" si="99"/>
        <v/>
      </c>
      <c r="K721" s="49"/>
      <c r="L721" s="49"/>
      <c r="M721" s="49"/>
      <c r="N721" s="43" t="str">
        <f t="shared" si="100"/>
        <v/>
      </c>
      <c r="P721" s="40" t="str">
        <f t="shared" si="101"/>
        <v/>
      </c>
      <c r="Q721" s="38" t="str">
        <f t="shared" ca="1" si="102"/>
        <v/>
      </c>
    </row>
    <row r="722" spans="1:28" ht="20.100000000000001" customHeight="1">
      <c r="A722" s="41" t="str">
        <f t="shared" ca="1" si="103"/>
        <v/>
      </c>
      <c r="B722" s="33" t="str">
        <f ca="1">IFERROR(IF(AND(N722-TODAY()&gt;0,N722-TODAY()&lt;5),"續簽"&amp;ROW(N722),""),"")</f>
        <v/>
      </c>
      <c r="C722" s="44" t="str">
        <f t="shared" si="96"/>
        <v/>
      </c>
      <c r="D722" s="44"/>
      <c r="E722" s="44" t="str">
        <f t="shared" si="97"/>
        <v/>
      </c>
      <c r="F722" s="44"/>
      <c r="G722" s="44"/>
      <c r="H722" s="44"/>
      <c r="I722" s="44" t="str">
        <f t="shared" ca="1" si="98"/>
        <v/>
      </c>
      <c r="J722" s="44" t="str">
        <f t="shared" ca="1" si="99"/>
        <v/>
      </c>
      <c r="K722" s="44"/>
      <c r="L722" s="44"/>
      <c r="M722" s="44"/>
      <c r="N722" s="45" t="str">
        <f t="shared" si="100"/>
        <v/>
      </c>
      <c r="O722" s="51"/>
      <c r="P722" s="52" t="str">
        <f t="shared" si="101"/>
        <v/>
      </c>
      <c r="Q722" s="44" t="str">
        <f t="shared" ca="1" si="102"/>
        <v/>
      </c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</row>
    <row r="723" spans="1:28" ht="20.100000000000001" customHeight="1">
      <c r="A723" s="41" t="str">
        <f t="shared" ca="1" si="103"/>
        <v/>
      </c>
      <c r="B723" s="33" t="str">
        <f ca="1">IFERROR(IF(AND(N723-TODAY()&gt;0,N723-TODAY()&lt;5),"續簽"&amp;ROW(N723),""),"")</f>
        <v/>
      </c>
      <c r="C723" s="38" t="str">
        <f t="shared" si="96"/>
        <v/>
      </c>
      <c r="E723" s="38" t="str">
        <f t="shared" si="97"/>
        <v/>
      </c>
      <c r="I723" s="49" t="str">
        <f t="shared" ca="1" si="98"/>
        <v/>
      </c>
      <c r="J723" s="49" t="str">
        <f t="shared" ca="1" si="99"/>
        <v/>
      </c>
      <c r="K723" s="49"/>
      <c r="L723" s="49"/>
      <c r="M723" s="49"/>
      <c r="N723" s="43" t="str">
        <f t="shared" si="100"/>
        <v/>
      </c>
      <c r="P723" s="40" t="str">
        <f t="shared" si="101"/>
        <v/>
      </c>
      <c r="Q723" s="38" t="str">
        <f t="shared" ca="1" si="102"/>
        <v/>
      </c>
    </row>
    <row r="724" spans="1:28" ht="20.100000000000001" customHeight="1">
      <c r="A724" s="41" t="str">
        <f t="shared" ca="1" si="103"/>
        <v/>
      </c>
      <c r="B724" s="33" t="str">
        <f ca="1">IFERROR(IF(AND(N724-TODAY()&gt;0,N724-TODAY()&lt;5),"續簽"&amp;ROW(N724),""),"")</f>
        <v/>
      </c>
      <c r="C724" s="44" t="str">
        <f t="shared" si="96"/>
        <v/>
      </c>
      <c r="D724" s="44"/>
      <c r="E724" s="44" t="str">
        <f t="shared" si="97"/>
        <v/>
      </c>
      <c r="F724" s="44"/>
      <c r="G724" s="44"/>
      <c r="H724" s="44"/>
      <c r="I724" s="44" t="str">
        <f t="shared" ca="1" si="98"/>
        <v/>
      </c>
      <c r="J724" s="44" t="str">
        <f t="shared" ca="1" si="99"/>
        <v/>
      </c>
      <c r="K724" s="44"/>
      <c r="L724" s="44"/>
      <c r="M724" s="44"/>
      <c r="N724" s="45" t="str">
        <f t="shared" si="100"/>
        <v/>
      </c>
      <c r="O724" s="51"/>
      <c r="P724" s="52" t="str">
        <f t="shared" si="101"/>
        <v/>
      </c>
      <c r="Q724" s="44" t="str">
        <f t="shared" ca="1" si="102"/>
        <v/>
      </c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</row>
    <row r="725" spans="1:28" ht="20.100000000000001" customHeight="1">
      <c r="A725" s="41" t="str">
        <f t="shared" ca="1" si="103"/>
        <v/>
      </c>
      <c r="B725" s="33" t="str">
        <f ca="1">IFERROR(IF(AND(N725-TODAY()&gt;0,N725-TODAY()&lt;5),"續簽"&amp;ROW(N725),""),"")</f>
        <v/>
      </c>
      <c r="C725" s="38" t="str">
        <f t="shared" si="96"/>
        <v/>
      </c>
      <c r="E725" s="38" t="str">
        <f t="shared" si="97"/>
        <v/>
      </c>
      <c r="I725" s="49" t="str">
        <f t="shared" ca="1" si="98"/>
        <v/>
      </c>
      <c r="J725" s="49" t="str">
        <f t="shared" ca="1" si="99"/>
        <v/>
      </c>
      <c r="K725" s="49"/>
      <c r="L725" s="49"/>
      <c r="M725" s="49"/>
      <c r="N725" s="43" t="str">
        <f t="shared" si="100"/>
        <v/>
      </c>
      <c r="P725" s="40" t="str">
        <f t="shared" si="101"/>
        <v/>
      </c>
      <c r="Q725" s="38" t="str">
        <f t="shared" ca="1" si="102"/>
        <v/>
      </c>
    </row>
    <row r="726" spans="1:28" ht="20.100000000000001" customHeight="1">
      <c r="A726" s="41" t="str">
        <f t="shared" ca="1" si="103"/>
        <v/>
      </c>
      <c r="B726" s="33" t="str">
        <f ca="1">IFERROR(IF(AND(N726-TODAY()&gt;0,N726-TODAY()&lt;5),"續簽"&amp;ROW(N726),""),"")</f>
        <v/>
      </c>
      <c r="C726" s="44" t="str">
        <f t="shared" si="96"/>
        <v/>
      </c>
      <c r="D726" s="44"/>
      <c r="E726" s="44" t="str">
        <f t="shared" si="97"/>
        <v/>
      </c>
      <c r="F726" s="44"/>
      <c r="G726" s="44"/>
      <c r="H726" s="44"/>
      <c r="I726" s="44" t="str">
        <f t="shared" ca="1" si="98"/>
        <v/>
      </c>
      <c r="J726" s="44" t="str">
        <f t="shared" ca="1" si="99"/>
        <v/>
      </c>
      <c r="K726" s="44"/>
      <c r="L726" s="44"/>
      <c r="M726" s="44"/>
      <c r="N726" s="45" t="str">
        <f t="shared" si="100"/>
        <v/>
      </c>
      <c r="O726" s="51"/>
      <c r="P726" s="52" t="str">
        <f t="shared" si="101"/>
        <v/>
      </c>
      <c r="Q726" s="44" t="str">
        <f t="shared" ca="1" si="102"/>
        <v/>
      </c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</row>
    <row r="727" spans="1:28" ht="20.100000000000001" customHeight="1">
      <c r="A727" s="41" t="str">
        <f t="shared" ca="1" si="103"/>
        <v/>
      </c>
      <c r="B727" s="33" t="str">
        <f ca="1">IFERROR(IF(AND(N727-TODAY()&gt;0,N727-TODAY()&lt;5),"續簽"&amp;ROW(N727),""),"")</f>
        <v/>
      </c>
      <c r="C727" s="38" t="str">
        <f t="shared" si="96"/>
        <v/>
      </c>
      <c r="E727" s="38" t="str">
        <f t="shared" si="97"/>
        <v/>
      </c>
      <c r="I727" s="49" t="str">
        <f t="shared" ca="1" si="98"/>
        <v/>
      </c>
      <c r="J727" s="49" t="str">
        <f t="shared" ca="1" si="99"/>
        <v/>
      </c>
      <c r="K727" s="49"/>
      <c r="L727" s="49"/>
      <c r="M727" s="49"/>
      <c r="N727" s="43" t="str">
        <f t="shared" si="100"/>
        <v/>
      </c>
      <c r="P727" s="40" t="str">
        <f t="shared" si="101"/>
        <v/>
      </c>
      <c r="Q727" s="38" t="str">
        <f t="shared" ca="1" si="102"/>
        <v/>
      </c>
    </row>
    <row r="728" spans="1:28" ht="20.100000000000001" customHeight="1">
      <c r="A728" s="41" t="str">
        <f t="shared" ca="1" si="103"/>
        <v/>
      </c>
      <c r="B728" s="33" t="str">
        <f ca="1">IFERROR(IF(AND(N728-TODAY()&gt;0,N728-TODAY()&lt;5),"續簽"&amp;ROW(N728),""),"")</f>
        <v/>
      </c>
      <c r="C728" s="44" t="str">
        <f t="shared" si="96"/>
        <v/>
      </c>
      <c r="D728" s="44"/>
      <c r="E728" s="44" t="str">
        <f t="shared" si="97"/>
        <v/>
      </c>
      <c r="F728" s="44"/>
      <c r="G728" s="44"/>
      <c r="H728" s="44"/>
      <c r="I728" s="44" t="str">
        <f t="shared" ca="1" si="98"/>
        <v/>
      </c>
      <c r="J728" s="44" t="str">
        <f t="shared" ca="1" si="99"/>
        <v/>
      </c>
      <c r="K728" s="44"/>
      <c r="L728" s="44"/>
      <c r="M728" s="44"/>
      <c r="N728" s="45" t="str">
        <f t="shared" si="100"/>
        <v/>
      </c>
      <c r="O728" s="51"/>
      <c r="P728" s="52" t="str">
        <f t="shared" si="101"/>
        <v/>
      </c>
      <c r="Q728" s="44" t="str">
        <f t="shared" ca="1" si="102"/>
        <v/>
      </c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</row>
    <row r="729" spans="1:28" ht="20.100000000000001" customHeight="1">
      <c r="A729" s="41" t="str">
        <f t="shared" ca="1" si="103"/>
        <v/>
      </c>
      <c r="B729" s="33" t="str">
        <f ca="1">IFERROR(IF(AND(N729-TODAY()&gt;0,N729-TODAY()&lt;5),"續簽"&amp;ROW(N729),""),"")</f>
        <v/>
      </c>
      <c r="C729" s="38" t="str">
        <f t="shared" si="96"/>
        <v/>
      </c>
      <c r="E729" s="38" t="str">
        <f t="shared" si="97"/>
        <v/>
      </c>
      <c r="I729" s="49" t="str">
        <f t="shared" ca="1" si="98"/>
        <v/>
      </c>
      <c r="J729" s="49" t="str">
        <f t="shared" ca="1" si="99"/>
        <v/>
      </c>
      <c r="K729" s="49"/>
      <c r="L729" s="49"/>
      <c r="M729" s="49"/>
      <c r="N729" s="43" t="str">
        <f t="shared" si="100"/>
        <v/>
      </c>
      <c r="P729" s="40" t="str">
        <f t="shared" si="101"/>
        <v/>
      </c>
      <c r="Q729" s="38" t="str">
        <f t="shared" ca="1" si="102"/>
        <v/>
      </c>
    </row>
    <row r="730" spans="1:28" ht="20.100000000000001" customHeight="1">
      <c r="A730" s="41" t="str">
        <f t="shared" ca="1" si="103"/>
        <v/>
      </c>
      <c r="B730" s="33" t="str">
        <f ca="1">IFERROR(IF(AND(N730-TODAY()&gt;0,N730-TODAY()&lt;5),"續簽"&amp;ROW(N730),""),"")</f>
        <v/>
      </c>
      <c r="C730" s="44" t="str">
        <f t="shared" si="96"/>
        <v/>
      </c>
      <c r="D730" s="44"/>
      <c r="E730" s="44" t="str">
        <f t="shared" si="97"/>
        <v/>
      </c>
      <c r="F730" s="44"/>
      <c r="G730" s="44"/>
      <c r="H730" s="44"/>
      <c r="I730" s="44" t="str">
        <f t="shared" ca="1" si="98"/>
        <v/>
      </c>
      <c r="J730" s="44" t="str">
        <f t="shared" ca="1" si="99"/>
        <v/>
      </c>
      <c r="K730" s="44"/>
      <c r="L730" s="44"/>
      <c r="M730" s="44"/>
      <c r="N730" s="45" t="str">
        <f t="shared" si="100"/>
        <v/>
      </c>
      <c r="O730" s="51"/>
      <c r="P730" s="52" t="str">
        <f t="shared" si="101"/>
        <v/>
      </c>
      <c r="Q730" s="44" t="str">
        <f t="shared" ca="1" si="102"/>
        <v/>
      </c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</row>
    <row r="731" spans="1:28" ht="20.100000000000001" customHeight="1">
      <c r="A731" s="41" t="str">
        <f t="shared" ca="1" si="103"/>
        <v/>
      </c>
      <c r="B731" s="33" t="str">
        <f ca="1">IFERROR(IF(AND(N731-TODAY()&gt;0,N731-TODAY()&lt;5),"續簽"&amp;ROW(N731),""),"")</f>
        <v/>
      </c>
      <c r="C731" s="38" t="str">
        <f t="shared" si="96"/>
        <v/>
      </c>
      <c r="E731" s="38" t="str">
        <f t="shared" si="97"/>
        <v/>
      </c>
      <c r="I731" s="49" t="str">
        <f t="shared" ca="1" si="98"/>
        <v/>
      </c>
      <c r="J731" s="49" t="str">
        <f t="shared" ca="1" si="99"/>
        <v/>
      </c>
      <c r="K731" s="49"/>
      <c r="L731" s="49"/>
      <c r="M731" s="49"/>
      <c r="N731" s="43" t="str">
        <f t="shared" si="100"/>
        <v/>
      </c>
      <c r="P731" s="40" t="str">
        <f t="shared" si="101"/>
        <v/>
      </c>
      <c r="Q731" s="38" t="str">
        <f t="shared" ca="1" si="102"/>
        <v/>
      </c>
    </row>
    <row r="732" spans="1:28" ht="20.100000000000001" customHeight="1">
      <c r="A732" s="41" t="str">
        <f t="shared" ca="1" si="103"/>
        <v/>
      </c>
      <c r="B732" s="33" t="str">
        <f ca="1">IFERROR(IF(AND(N732-TODAY()&gt;0,N732-TODAY()&lt;5),"續簽"&amp;ROW(N732),""),"")</f>
        <v/>
      </c>
      <c r="C732" s="44" t="str">
        <f t="shared" si="96"/>
        <v/>
      </c>
      <c r="D732" s="44"/>
      <c r="E732" s="44" t="str">
        <f t="shared" si="97"/>
        <v/>
      </c>
      <c r="F732" s="44"/>
      <c r="G732" s="44"/>
      <c r="H732" s="44"/>
      <c r="I732" s="44" t="str">
        <f t="shared" ca="1" si="98"/>
        <v/>
      </c>
      <c r="J732" s="44" t="str">
        <f t="shared" ca="1" si="99"/>
        <v/>
      </c>
      <c r="K732" s="44"/>
      <c r="L732" s="44"/>
      <c r="M732" s="44"/>
      <c r="N732" s="45" t="str">
        <f t="shared" si="100"/>
        <v/>
      </c>
      <c r="O732" s="51"/>
      <c r="P732" s="52" t="str">
        <f t="shared" si="101"/>
        <v/>
      </c>
      <c r="Q732" s="44" t="str">
        <f t="shared" ca="1" si="102"/>
        <v/>
      </c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</row>
    <row r="733" spans="1:28" ht="20.100000000000001" customHeight="1">
      <c r="A733" s="41" t="str">
        <f t="shared" ca="1" si="103"/>
        <v/>
      </c>
      <c r="B733" s="33" t="str">
        <f ca="1">IFERROR(IF(AND(N733-TODAY()&gt;0,N733-TODAY()&lt;5),"續簽"&amp;ROW(N733),""),"")</f>
        <v/>
      </c>
      <c r="C733" s="38" t="str">
        <f t="shared" si="96"/>
        <v/>
      </c>
      <c r="E733" s="38" t="str">
        <f t="shared" si="97"/>
        <v/>
      </c>
      <c r="I733" s="49" t="str">
        <f t="shared" ca="1" si="98"/>
        <v/>
      </c>
      <c r="J733" s="49" t="str">
        <f t="shared" ca="1" si="99"/>
        <v/>
      </c>
      <c r="K733" s="49"/>
      <c r="L733" s="49"/>
      <c r="M733" s="49"/>
      <c r="N733" s="43" t="str">
        <f t="shared" si="100"/>
        <v/>
      </c>
      <c r="P733" s="40" t="str">
        <f t="shared" si="101"/>
        <v/>
      </c>
      <c r="Q733" s="38" t="str">
        <f t="shared" ca="1" si="102"/>
        <v/>
      </c>
    </row>
    <row r="734" spans="1:28" ht="20.100000000000001" customHeight="1">
      <c r="A734" s="41" t="str">
        <f t="shared" ca="1" si="103"/>
        <v/>
      </c>
      <c r="B734" s="33" t="str">
        <f ca="1">IFERROR(IF(AND(N734-TODAY()&gt;0,N734-TODAY()&lt;5),"續簽"&amp;ROW(N734),""),"")</f>
        <v/>
      </c>
      <c r="C734" s="44" t="str">
        <f t="shared" si="96"/>
        <v/>
      </c>
      <c r="D734" s="44"/>
      <c r="E734" s="44" t="str">
        <f t="shared" si="97"/>
        <v/>
      </c>
      <c r="F734" s="44"/>
      <c r="G734" s="44"/>
      <c r="H734" s="44"/>
      <c r="I734" s="44" t="str">
        <f t="shared" ca="1" si="98"/>
        <v/>
      </c>
      <c r="J734" s="44" t="str">
        <f t="shared" ca="1" si="99"/>
        <v/>
      </c>
      <c r="K734" s="44"/>
      <c r="L734" s="44"/>
      <c r="M734" s="44"/>
      <c r="N734" s="45" t="str">
        <f t="shared" si="100"/>
        <v/>
      </c>
      <c r="O734" s="51"/>
      <c r="P734" s="52" t="str">
        <f t="shared" si="101"/>
        <v/>
      </c>
      <c r="Q734" s="44" t="str">
        <f t="shared" ca="1" si="102"/>
        <v/>
      </c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</row>
    <row r="735" spans="1:28" ht="20.100000000000001" customHeight="1">
      <c r="A735" s="41" t="str">
        <f t="shared" ca="1" si="103"/>
        <v/>
      </c>
      <c r="B735" s="33" t="str">
        <f ca="1">IFERROR(IF(AND(N735-TODAY()&gt;0,N735-TODAY()&lt;5),"續簽"&amp;ROW(N735),""),"")</f>
        <v/>
      </c>
      <c r="C735" s="38" t="str">
        <f t="shared" si="96"/>
        <v/>
      </c>
      <c r="E735" s="38" t="str">
        <f t="shared" si="97"/>
        <v/>
      </c>
      <c r="I735" s="49" t="str">
        <f t="shared" ca="1" si="98"/>
        <v/>
      </c>
      <c r="J735" s="49" t="str">
        <f t="shared" ca="1" si="99"/>
        <v/>
      </c>
      <c r="K735" s="49"/>
      <c r="L735" s="49"/>
      <c r="M735" s="49"/>
      <c r="N735" s="43" t="str">
        <f t="shared" si="100"/>
        <v/>
      </c>
      <c r="P735" s="40" t="str">
        <f t="shared" si="101"/>
        <v/>
      </c>
      <c r="Q735" s="38" t="str">
        <f t="shared" ca="1" si="102"/>
        <v/>
      </c>
    </row>
    <row r="736" spans="1:28" ht="20.100000000000001" customHeight="1">
      <c r="A736" s="41" t="str">
        <f t="shared" ca="1" si="103"/>
        <v/>
      </c>
      <c r="B736" s="33" t="str">
        <f ca="1">IFERROR(IF(AND(N736-TODAY()&gt;0,N736-TODAY()&lt;5),"續簽"&amp;ROW(N736),""),"")</f>
        <v/>
      </c>
      <c r="C736" s="44" t="str">
        <f t="shared" si="96"/>
        <v/>
      </c>
      <c r="D736" s="44"/>
      <c r="E736" s="44" t="str">
        <f t="shared" si="97"/>
        <v/>
      </c>
      <c r="F736" s="44"/>
      <c r="G736" s="44"/>
      <c r="H736" s="44"/>
      <c r="I736" s="44" t="str">
        <f t="shared" ca="1" si="98"/>
        <v/>
      </c>
      <c r="J736" s="44" t="str">
        <f t="shared" ca="1" si="99"/>
        <v/>
      </c>
      <c r="K736" s="44"/>
      <c r="L736" s="44"/>
      <c r="M736" s="44"/>
      <c r="N736" s="45" t="str">
        <f t="shared" si="100"/>
        <v/>
      </c>
      <c r="O736" s="51"/>
      <c r="P736" s="52" t="str">
        <f t="shared" si="101"/>
        <v/>
      </c>
      <c r="Q736" s="44" t="str">
        <f t="shared" ca="1" si="102"/>
        <v/>
      </c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</row>
    <row r="737" spans="1:28" ht="20.100000000000001" customHeight="1">
      <c r="A737" s="41" t="str">
        <f t="shared" ca="1" si="103"/>
        <v/>
      </c>
      <c r="B737" s="33" t="str">
        <f ca="1">IFERROR(IF(AND(N737-TODAY()&gt;0,N737-TODAY()&lt;5),"續簽"&amp;ROW(N737),""),"")</f>
        <v/>
      </c>
      <c r="C737" s="38" t="str">
        <f t="shared" si="96"/>
        <v/>
      </c>
      <c r="E737" s="38" t="str">
        <f t="shared" si="97"/>
        <v/>
      </c>
      <c r="I737" s="49" t="str">
        <f t="shared" ca="1" si="98"/>
        <v/>
      </c>
      <c r="J737" s="49" t="str">
        <f t="shared" ca="1" si="99"/>
        <v/>
      </c>
      <c r="K737" s="49"/>
      <c r="L737" s="49"/>
      <c r="M737" s="49"/>
      <c r="N737" s="43" t="str">
        <f t="shared" si="100"/>
        <v/>
      </c>
      <c r="P737" s="40" t="str">
        <f t="shared" si="101"/>
        <v/>
      </c>
      <c r="Q737" s="38" t="str">
        <f t="shared" ca="1" si="102"/>
        <v/>
      </c>
    </row>
    <row r="738" spans="1:28" ht="20.100000000000001" customHeight="1">
      <c r="A738" s="41" t="str">
        <f t="shared" ca="1" si="103"/>
        <v/>
      </c>
      <c r="B738" s="33" t="str">
        <f ca="1">IFERROR(IF(AND(N738-TODAY()&gt;0,N738-TODAY()&lt;5),"續簽"&amp;ROW(N738),""),"")</f>
        <v/>
      </c>
      <c r="C738" s="44" t="str">
        <f t="shared" si="96"/>
        <v/>
      </c>
      <c r="D738" s="44"/>
      <c r="E738" s="44" t="str">
        <f t="shared" si="97"/>
        <v/>
      </c>
      <c r="F738" s="44"/>
      <c r="G738" s="44"/>
      <c r="H738" s="44"/>
      <c r="I738" s="44" t="str">
        <f t="shared" ca="1" si="98"/>
        <v/>
      </c>
      <c r="J738" s="44" t="str">
        <f t="shared" ca="1" si="99"/>
        <v/>
      </c>
      <c r="K738" s="44"/>
      <c r="L738" s="44"/>
      <c r="M738" s="44"/>
      <c r="N738" s="45" t="str">
        <f t="shared" si="100"/>
        <v/>
      </c>
      <c r="O738" s="51"/>
      <c r="P738" s="52" t="str">
        <f t="shared" si="101"/>
        <v/>
      </c>
      <c r="Q738" s="44" t="str">
        <f t="shared" ca="1" si="102"/>
        <v/>
      </c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</row>
    <row r="739" spans="1:28" ht="20.100000000000001" customHeight="1">
      <c r="A739" s="41" t="str">
        <f t="shared" ca="1" si="103"/>
        <v/>
      </c>
      <c r="B739" s="33" t="str">
        <f ca="1">IFERROR(IF(AND(N739-TODAY()&gt;0,N739-TODAY()&lt;5),"續簽"&amp;ROW(N739),""),"")</f>
        <v/>
      </c>
      <c r="C739" s="38" t="str">
        <f t="shared" si="96"/>
        <v/>
      </c>
      <c r="E739" s="38" t="str">
        <f t="shared" si="97"/>
        <v/>
      </c>
      <c r="I739" s="49" t="str">
        <f t="shared" ca="1" si="98"/>
        <v/>
      </c>
      <c r="J739" s="49" t="str">
        <f t="shared" ca="1" si="99"/>
        <v/>
      </c>
      <c r="K739" s="49"/>
      <c r="L739" s="49"/>
      <c r="M739" s="49"/>
      <c r="N739" s="43" t="str">
        <f t="shared" si="100"/>
        <v/>
      </c>
      <c r="P739" s="40" t="str">
        <f t="shared" si="101"/>
        <v/>
      </c>
      <c r="Q739" s="38" t="str">
        <f t="shared" ca="1" si="102"/>
        <v/>
      </c>
    </row>
    <row r="740" spans="1:28" ht="20.100000000000001" customHeight="1">
      <c r="A740" s="41" t="str">
        <f t="shared" ca="1" si="103"/>
        <v/>
      </c>
      <c r="B740" s="33" t="str">
        <f ca="1">IFERROR(IF(AND(N740-TODAY()&gt;0,N740-TODAY()&lt;5),"續簽"&amp;ROW(N740),""),"")</f>
        <v/>
      </c>
      <c r="C740" s="44" t="str">
        <f t="shared" si="96"/>
        <v/>
      </c>
      <c r="D740" s="44"/>
      <c r="E740" s="44" t="str">
        <f t="shared" si="97"/>
        <v/>
      </c>
      <c r="F740" s="44"/>
      <c r="G740" s="44"/>
      <c r="H740" s="44"/>
      <c r="I740" s="44" t="str">
        <f t="shared" ca="1" si="98"/>
        <v/>
      </c>
      <c r="J740" s="44" t="str">
        <f t="shared" ca="1" si="99"/>
        <v/>
      </c>
      <c r="K740" s="44"/>
      <c r="L740" s="44"/>
      <c r="M740" s="44"/>
      <c r="N740" s="45" t="str">
        <f t="shared" si="100"/>
        <v/>
      </c>
      <c r="O740" s="51"/>
      <c r="P740" s="52" t="str">
        <f t="shared" si="101"/>
        <v/>
      </c>
      <c r="Q740" s="44" t="str">
        <f t="shared" ca="1" si="102"/>
        <v/>
      </c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</row>
    <row r="741" spans="1:28" ht="20.100000000000001" customHeight="1">
      <c r="A741" s="41" t="str">
        <f t="shared" ca="1" si="103"/>
        <v/>
      </c>
      <c r="B741" s="33" t="str">
        <f ca="1">IFERROR(IF(AND(N741-TODAY()&gt;0,N741-TODAY()&lt;5),"續簽"&amp;ROW(N741),""),"")</f>
        <v/>
      </c>
      <c r="C741" s="38" t="str">
        <f t="shared" si="96"/>
        <v/>
      </c>
      <c r="E741" s="38" t="str">
        <f t="shared" si="97"/>
        <v/>
      </c>
      <c r="I741" s="49" t="str">
        <f t="shared" ca="1" si="98"/>
        <v/>
      </c>
      <c r="J741" s="49" t="str">
        <f t="shared" ca="1" si="99"/>
        <v/>
      </c>
      <c r="K741" s="49"/>
      <c r="L741" s="49"/>
      <c r="M741" s="49"/>
      <c r="N741" s="43" t="str">
        <f t="shared" si="100"/>
        <v/>
      </c>
      <c r="P741" s="40" t="str">
        <f t="shared" si="101"/>
        <v/>
      </c>
      <c r="Q741" s="38" t="str">
        <f t="shared" ca="1" si="102"/>
        <v/>
      </c>
    </row>
    <row r="742" spans="1:28" ht="20.100000000000001" customHeight="1">
      <c r="A742" s="41" t="str">
        <f t="shared" ca="1" si="103"/>
        <v/>
      </c>
      <c r="B742" s="33" t="str">
        <f ca="1">IFERROR(IF(AND(N742-TODAY()&gt;0,N742-TODAY()&lt;5),"續簽"&amp;ROW(N742),""),"")</f>
        <v/>
      </c>
      <c r="C742" s="44" t="str">
        <f t="shared" si="96"/>
        <v/>
      </c>
      <c r="D742" s="44"/>
      <c r="E742" s="44" t="str">
        <f t="shared" si="97"/>
        <v/>
      </c>
      <c r="F742" s="44"/>
      <c r="G742" s="44"/>
      <c r="H742" s="44"/>
      <c r="I742" s="44" t="str">
        <f t="shared" ca="1" si="98"/>
        <v/>
      </c>
      <c r="J742" s="44" t="str">
        <f t="shared" ca="1" si="99"/>
        <v/>
      </c>
      <c r="K742" s="44"/>
      <c r="L742" s="44"/>
      <c r="M742" s="44"/>
      <c r="N742" s="45" t="str">
        <f t="shared" si="100"/>
        <v/>
      </c>
      <c r="O742" s="51"/>
      <c r="P742" s="52" t="str">
        <f t="shared" si="101"/>
        <v/>
      </c>
      <c r="Q742" s="44" t="str">
        <f t="shared" ca="1" si="102"/>
        <v/>
      </c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</row>
    <row r="743" spans="1:28" ht="20.100000000000001" customHeight="1">
      <c r="A743" s="41" t="str">
        <f t="shared" ca="1" si="103"/>
        <v/>
      </c>
      <c r="B743" s="33" t="str">
        <f ca="1">IFERROR(IF(AND(N743-TODAY()&gt;0,N743-TODAY()&lt;5),"續簽"&amp;ROW(N743),""),"")</f>
        <v/>
      </c>
      <c r="C743" s="38" t="str">
        <f t="shared" si="96"/>
        <v/>
      </c>
      <c r="E743" s="38" t="str">
        <f t="shared" si="97"/>
        <v/>
      </c>
      <c r="I743" s="49" t="str">
        <f t="shared" ca="1" si="98"/>
        <v/>
      </c>
      <c r="J743" s="49" t="str">
        <f t="shared" ca="1" si="99"/>
        <v/>
      </c>
      <c r="K743" s="49"/>
      <c r="L743" s="49"/>
      <c r="M743" s="49"/>
      <c r="N743" s="43" t="str">
        <f t="shared" si="100"/>
        <v/>
      </c>
      <c r="P743" s="40" t="str">
        <f t="shared" si="101"/>
        <v/>
      </c>
      <c r="Q743" s="38" t="str">
        <f t="shared" ca="1" si="102"/>
        <v/>
      </c>
    </row>
    <row r="744" spans="1:28" ht="20.100000000000001" customHeight="1">
      <c r="A744" s="41" t="str">
        <f t="shared" ca="1" si="103"/>
        <v/>
      </c>
      <c r="B744" s="33" t="str">
        <f ca="1">IFERROR(IF(AND(N744-TODAY()&gt;0,N744-TODAY()&lt;5),"續簽"&amp;ROW(N744),""),"")</f>
        <v/>
      </c>
      <c r="C744" s="44" t="str">
        <f t="shared" si="96"/>
        <v/>
      </c>
      <c r="D744" s="44"/>
      <c r="E744" s="44" t="str">
        <f t="shared" si="97"/>
        <v/>
      </c>
      <c r="F744" s="44"/>
      <c r="G744" s="44"/>
      <c r="H744" s="44"/>
      <c r="I744" s="44" t="str">
        <f t="shared" ca="1" si="98"/>
        <v/>
      </c>
      <c r="J744" s="44" t="str">
        <f t="shared" ca="1" si="99"/>
        <v/>
      </c>
      <c r="K744" s="44"/>
      <c r="L744" s="44"/>
      <c r="M744" s="44"/>
      <c r="N744" s="45" t="str">
        <f t="shared" si="100"/>
        <v/>
      </c>
      <c r="O744" s="51"/>
      <c r="P744" s="52" t="str">
        <f t="shared" si="101"/>
        <v/>
      </c>
      <c r="Q744" s="44" t="str">
        <f t="shared" ca="1" si="102"/>
        <v/>
      </c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</row>
    <row r="745" spans="1:28" ht="20.100000000000001" customHeight="1">
      <c r="A745" s="41" t="str">
        <f t="shared" ca="1" si="103"/>
        <v/>
      </c>
      <c r="B745" s="33" t="str">
        <f ca="1">IFERROR(IF(AND(N745-TODAY()&gt;0,N745-TODAY()&lt;5),"續簽"&amp;ROW(N745),""),"")</f>
        <v/>
      </c>
      <c r="C745" s="38" t="str">
        <f t="shared" si="96"/>
        <v/>
      </c>
      <c r="E745" s="38" t="str">
        <f t="shared" si="97"/>
        <v/>
      </c>
      <c r="I745" s="49" t="str">
        <f t="shared" ca="1" si="98"/>
        <v/>
      </c>
      <c r="J745" s="49" t="str">
        <f t="shared" ca="1" si="99"/>
        <v/>
      </c>
      <c r="K745" s="49"/>
      <c r="L745" s="49"/>
      <c r="M745" s="49"/>
      <c r="N745" s="43" t="str">
        <f t="shared" si="100"/>
        <v/>
      </c>
      <c r="P745" s="40" t="str">
        <f t="shared" si="101"/>
        <v/>
      </c>
      <c r="Q745" s="38" t="str">
        <f t="shared" ca="1" si="102"/>
        <v/>
      </c>
    </row>
    <row r="746" spans="1:28" ht="20.100000000000001" customHeight="1">
      <c r="A746" s="41" t="str">
        <f t="shared" ca="1" si="103"/>
        <v/>
      </c>
      <c r="B746" s="33" t="str">
        <f ca="1">IFERROR(IF(AND(N746-TODAY()&gt;0,N746-TODAY()&lt;5),"續簽"&amp;ROW(N746),""),"")</f>
        <v/>
      </c>
      <c r="C746" s="44" t="str">
        <f t="shared" si="96"/>
        <v/>
      </c>
      <c r="D746" s="44"/>
      <c r="E746" s="44" t="str">
        <f t="shared" si="97"/>
        <v/>
      </c>
      <c r="F746" s="44"/>
      <c r="G746" s="44"/>
      <c r="H746" s="44"/>
      <c r="I746" s="44" t="str">
        <f t="shared" ca="1" si="98"/>
        <v/>
      </c>
      <c r="J746" s="44" t="str">
        <f t="shared" ca="1" si="99"/>
        <v/>
      </c>
      <c r="K746" s="44"/>
      <c r="L746" s="44"/>
      <c r="M746" s="44"/>
      <c r="N746" s="45" t="str">
        <f t="shared" si="100"/>
        <v/>
      </c>
      <c r="O746" s="51"/>
      <c r="P746" s="52" t="str">
        <f t="shared" si="101"/>
        <v/>
      </c>
      <c r="Q746" s="44" t="str">
        <f t="shared" ca="1" si="102"/>
        <v/>
      </c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</row>
    <row r="747" spans="1:28" ht="20.100000000000001" customHeight="1">
      <c r="A747" s="41" t="str">
        <f t="shared" ca="1" si="103"/>
        <v/>
      </c>
      <c r="B747" s="33" t="str">
        <f ca="1">IFERROR(IF(AND(N747-TODAY()&gt;0,N747-TODAY()&lt;5),"續簽"&amp;ROW(N747),""),"")</f>
        <v/>
      </c>
      <c r="C747" s="38" t="str">
        <f t="shared" si="96"/>
        <v/>
      </c>
      <c r="E747" s="38" t="str">
        <f t="shared" si="97"/>
        <v/>
      </c>
      <c r="I747" s="49" t="str">
        <f t="shared" ca="1" si="98"/>
        <v/>
      </c>
      <c r="J747" s="49" t="str">
        <f t="shared" ca="1" si="99"/>
        <v/>
      </c>
      <c r="K747" s="49"/>
      <c r="L747" s="49"/>
      <c r="M747" s="49"/>
      <c r="N747" s="43" t="str">
        <f t="shared" si="100"/>
        <v/>
      </c>
      <c r="P747" s="40" t="str">
        <f t="shared" si="101"/>
        <v/>
      </c>
      <c r="Q747" s="38" t="str">
        <f t="shared" ca="1" si="102"/>
        <v/>
      </c>
    </row>
    <row r="748" spans="1:28" ht="20.100000000000001" customHeight="1">
      <c r="A748" s="41" t="str">
        <f t="shared" ca="1" si="103"/>
        <v/>
      </c>
      <c r="B748" s="33" t="str">
        <f ca="1">IFERROR(IF(AND(N748-TODAY()&gt;0,N748-TODAY()&lt;5),"續簽"&amp;ROW(N748),""),"")</f>
        <v/>
      </c>
      <c r="C748" s="44" t="str">
        <f t="shared" si="96"/>
        <v/>
      </c>
      <c r="D748" s="44"/>
      <c r="E748" s="44" t="str">
        <f t="shared" si="97"/>
        <v/>
      </c>
      <c r="F748" s="44"/>
      <c r="G748" s="44"/>
      <c r="H748" s="44"/>
      <c r="I748" s="44" t="str">
        <f t="shared" ca="1" si="98"/>
        <v/>
      </c>
      <c r="J748" s="44" t="str">
        <f t="shared" ca="1" si="99"/>
        <v/>
      </c>
      <c r="K748" s="44"/>
      <c r="L748" s="44"/>
      <c r="M748" s="44"/>
      <c r="N748" s="45" t="str">
        <f t="shared" si="100"/>
        <v/>
      </c>
      <c r="O748" s="51"/>
      <c r="P748" s="52" t="str">
        <f t="shared" si="101"/>
        <v/>
      </c>
      <c r="Q748" s="44" t="str">
        <f t="shared" ca="1" si="102"/>
        <v/>
      </c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</row>
    <row r="749" spans="1:28" ht="20.100000000000001" customHeight="1">
      <c r="A749" s="41" t="str">
        <f t="shared" ca="1" si="103"/>
        <v/>
      </c>
      <c r="B749" s="33" t="str">
        <f ca="1">IFERROR(IF(AND(N749-TODAY()&gt;0,N749-TODAY()&lt;5),"續簽"&amp;ROW(N749),""),"")</f>
        <v/>
      </c>
      <c r="C749" s="38" t="str">
        <f t="shared" si="96"/>
        <v/>
      </c>
      <c r="E749" s="38" t="str">
        <f t="shared" si="97"/>
        <v/>
      </c>
      <c r="I749" s="49" t="str">
        <f t="shared" ca="1" si="98"/>
        <v/>
      </c>
      <c r="J749" s="49" t="str">
        <f t="shared" ca="1" si="99"/>
        <v/>
      </c>
      <c r="K749" s="49"/>
      <c r="L749" s="49"/>
      <c r="M749" s="49"/>
      <c r="N749" s="43" t="str">
        <f t="shared" si="100"/>
        <v/>
      </c>
      <c r="P749" s="40" t="str">
        <f t="shared" si="101"/>
        <v/>
      </c>
      <c r="Q749" s="38" t="str">
        <f t="shared" ca="1" si="102"/>
        <v/>
      </c>
    </row>
    <row r="750" spans="1:28" ht="20.100000000000001" customHeight="1">
      <c r="A750" s="41" t="str">
        <f t="shared" ca="1" si="103"/>
        <v/>
      </c>
      <c r="B750" s="33" t="str">
        <f ca="1">IFERROR(IF(AND(N750-TODAY()&gt;0,N750-TODAY()&lt;5),"續簽"&amp;ROW(N750),""),"")</f>
        <v/>
      </c>
      <c r="C750" s="44" t="str">
        <f t="shared" si="96"/>
        <v/>
      </c>
      <c r="D750" s="44"/>
      <c r="E750" s="44" t="str">
        <f t="shared" si="97"/>
        <v/>
      </c>
      <c r="F750" s="44"/>
      <c r="G750" s="44"/>
      <c r="H750" s="44"/>
      <c r="I750" s="44" t="str">
        <f t="shared" ca="1" si="98"/>
        <v/>
      </c>
      <c r="J750" s="44" t="str">
        <f t="shared" ca="1" si="99"/>
        <v/>
      </c>
      <c r="K750" s="44"/>
      <c r="L750" s="44"/>
      <c r="M750" s="44"/>
      <c r="N750" s="45" t="str">
        <f t="shared" si="100"/>
        <v/>
      </c>
      <c r="O750" s="51"/>
      <c r="P750" s="52" t="str">
        <f t="shared" si="101"/>
        <v/>
      </c>
      <c r="Q750" s="44" t="str">
        <f t="shared" ca="1" si="102"/>
        <v/>
      </c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</row>
    <row r="751" spans="1:28" ht="20.100000000000001" customHeight="1">
      <c r="A751" s="41" t="str">
        <f t="shared" ca="1" si="103"/>
        <v/>
      </c>
      <c r="B751" s="33" t="str">
        <f ca="1">IFERROR(IF(AND(N751-TODAY()&gt;0,N751-TODAY()&lt;5),"續簽"&amp;ROW(N751),""),"")</f>
        <v/>
      </c>
      <c r="C751" s="38" t="str">
        <f t="shared" si="96"/>
        <v/>
      </c>
      <c r="E751" s="38" t="str">
        <f t="shared" si="97"/>
        <v/>
      </c>
      <c r="I751" s="49" t="str">
        <f t="shared" ca="1" si="98"/>
        <v/>
      </c>
      <c r="J751" s="49" t="str">
        <f t="shared" ca="1" si="99"/>
        <v/>
      </c>
      <c r="K751" s="49"/>
      <c r="L751" s="49"/>
      <c r="M751" s="49"/>
      <c r="N751" s="43" t="str">
        <f t="shared" si="100"/>
        <v/>
      </c>
      <c r="P751" s="40" t="str">
        <f t="shared" si="101"/>
        <v/>
      </c>
      <c r="Q751" s="38" t="str">
        <f t="shared" ca="1" si="102"/>
        <v/>
      </c>
    </row>
    <row r="752" spans="1:28" ht="20.100000000000001" customHeight="1">
      <c r="A752" s="41" t="str">
        <f t="shared" ca="1" si="103"/>
        <v/>
      </c>
      <c r="B752" s="33" t="str">
        <f ca="1">IFERROR(IF(AND(N752-TODAY()&gt;0,N752-TODAY()&lt;5),"續簽"&amp;ROW(N752),""),"")</f>
        <v/>
      </c>
      <c r="C752" s="44" t="str">
        <f t="shared" si="96"/>
        <v/>
      </c>
      <c r="D752" s="44"/>
      <c r="E752" s="44" t="str">
        <f t="shared" si="97"/>
        <v/>
      </c>
      <c r="F752" s="44"/>
      <c r="G752" s="44"/>
      <c r="H752" s="44"/>
      <c r="I752" s="44" t="str">
        <f t="shared" ca="1" si="98"/>
        <v/>
      </c>
      <c r="J752" s="44" t="str">
        <f t="shared" ca="1" si="99"/>
        <v/>
      </c>
      <c r="K752" s="44"/>
      <c r="L752" s="44"/>
      <c r="M752" s="44"/>
      <c r="N752" s="45" t="str">
        <f t="shared" si="100"/>
        <v/>
      </c>
      <c r="O752" s="51"/>
      <c r="P752" s="52" t="str">
        <f t="shared" si="101"/>
        <v/>
      </c>
      <c r="Q752" s="44" t="str">
        <f t="shared" ca="1" si="102"/>
        <v/>
      </c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</row>
    <row r="753" spans="1:28" ht="20.100000000000001" customHeight="1">
      <c r="A753" s="41" t="str">
        <f t="shared" ca="1" si="103"/>
        <v/>
      </c>
      <c r="B753" s="33" t="str">
        <f ca="1">IFERROR(IF(AND(N753-TODAY()&gt;0,N753-TODAY()&lt;5),"續簽"&amp;ROW(N753),""),"")</f>
        <v/>
      </c>
      <c r="C753" s="38" t="str">
        <f t="shared" si="96"/>
        <v/>
      </c>
      <c r="E753" s="38" t="str">
        <f t="shared" si="97"/>
        <v/>
      </c>
      <c r="I753" s="49" t="str">
        <f t="shared" ca="1" si="98"/>
        <v/>
      </c>
      <c r="J753" s="49" t="str">
        <f t="shared" ca="1" si="99"/>
        <v/>
      </c>
      <c r="K753" s="49"/>
      <c r="L753" s="49"/>
      <c r="M753" s="49"/>
      <c r="N753" s="43" t="str">
        <f t="shared" si="100"/>
        <v/>
      </c>
      <c r="P753" s="40" t="str">
        <f t="shared" si="101"/>
        <v/>
      </c>
      <c r="Q753" s="38" t="str">
        <f t="shared" ca="1" si="102"/>
        <v/>
      </c>
    </row>
    <row r="754" spans="1:28" ht="20.100000000000001" customHeight="1">
      <c r="A754" s="41" t="str">
        <f t="shared" ca="1" si="103"/>
        <v/>
      </c>
      <c r="B754" s="33" t="str">
        <f ca="1">IFERROR(IF(AND(N754-TODAY()&gt;0,N754-TODAY()&lt;5),"續簽"&amp;ROW(N754),""),"")</f>
        <v/>
      </c>
      <c r="C754" s="44" t="str">
        <f t="shared" si="96"/>
        <v/>
      </c>
      <c r="D754" s="44"/>
      <c r="E754" s="44" t="str">
        <f t="shared" si="97"/>
        <v/>
      </c>
      <c r="F754" s="44"/>
      <c r="G754" s="44"/>
      <c r="H754" s="44"/>
      <c r="I754" s="44" t="str">
        <f t="shared" ca="1" si="98"/>
        <v/>
      </c>
      <c r="J754" s="44" t="str">
        <f t="shared" ca="1" si="99"/>
        <v/>
      </c>
      <c r="K754" s="44"/>
      <c r="L754" s="44"/>
      <c r="M754" s="44"/>
      <c r="N754" s="45" t="str">
        <f t="shared" si="100"/>
        <v/>
      </c>
      <c r="O754" s="51"/>
      <c r="P754" s="52" t="str">
        <f t="shared" si="101"/>
        <v/>
      </c>
      <c r="Q754" s="44" t="str">
        <f t="shared" ca="1" si="102"/>
        <v/>
      </c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</row>
    <row r="755" spans="1:28" ht="20.100000000000001" customHeight="1">
      <c r="A755" s="41" t="str">
        <f t="shared" ca="1" si="103"/>
        <v/>
      </c>
      <c r="B755" s="33" t="str">
        <f ca="1">IFERROR(IF(AND(N755-TODAY()&gt;0,N755-TODAY()&lt;5),"續簽"&amp;ROW(N755),""),"")</f>
        <v/>
      </c>
      <c r="C755" s="38" t="str">
        <f t="shared" si="96"/>
        <v/>
      </c>
      <c r="E755" s="38" t="str">
        <f t="shared" si="97"/>
        <v/>
      </c>
      <c r="I755" s="49" t="str">
        <f t="shared" ca="1" si="98"/>
        <v/>
      </c>
      <c r="J755" s="49" t="str">
        <f t="shared" ca="1" si="99"/>
        <v/>
      </c>
      <c r="K755" s="49"/>
      <c r="L755" s="49"/>
      <c r="M755" s="49"/>
      <c r="N755" s="43" t="str">
        <f t="shared" si="100"/>
        <v/>
      </c>
      <c r="P755" s="40" t="str">
        <f t="shared" si="101"/>
        <v/>
      </c>
      <c r="Q755" s="38" t="str">
        <f t="shared" ca="1" si="102"/>
        <v/>
      </c>
    </row>
    <row r="756" spans="1:28" ht="20.100000000000001" customHeight="1">
      <c r="A756" s="41" t="str">
        <f t="shared" ca="1" si="103"/>
        <v/>
      </c>
      <c r="B756" s="33" t="str">
        <f ca="1">IFERROR(IF(AND(N756-TODAY()&gt;0,N756-TODAY()&lt;5),"續簽"&amp;ROW(N756),""),"")</f>
        <v/>
      </c>
      <c r="C756" s="44" t="str">
        <f t="shared" si="96"/>
        <v/>
      </c>
      <c r="D756" s="44"/>
      <c r="E756" s="44" t="str">
        <f t="shared" si="97"/>
        <v/>
      </c>
      <c r="F756" s="44"/>
      <c r="G756" s="44"/>
      <c r="H756" s="44"/>
      <c r="I756" s="44" t="str">
        <f t="shared" ca="1" si="98"/>
        <v/>
      </c>
      <c r="J756" s="44" t="str">
        <f t="shared" ca="1" si="99"/>
        <v/>
      </c>
      <c r="K756" s="44"/>
      <c r="L756" s="44"/>
      <c r="M756" s="44"/>
      <c r="N756" s="45" t="str">
        <f t="shared" si="100"/>
        <v/>
      </c>
      <c r="O756" s="51"/>
      <c r="P756" s="52" t="str">
        <f t="shared" si="101"/>
        <v/>
      </c>
      <c r="Q756" s="44" t="str">
        <f t="shared" ca="1" si="102"/>
        <v/>
      </c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</row>
    <row r="757" spans="1:28" ht="20.100000000000001" customHeight="1">
      <c r="A757" s="41" t="str">
        <f t="shared" ca="1" si="103"/>
        <v/>
      </c>
      <c r="B757" s="33" t="str">
        <f ca="1">IFERROR(IF(AND(N757-TODAY()&gt;0,N757-TODAY()&lt;5),"續簽"&amp;ROW(N757),""),"")</f>
        <v/>
      </c>
      <c r="C757" s="38" t="str">
        <f t="shared" si="96"/>
        <v/>
      </c>
      <c r="E757" s="38" t="str">
        <f t="shared" si="97"/>
        <v/>
      </c>
      <c r="I757" s="49" t="str">
        <f t="shared" ca="1" si="98"/>
        <v/>
      </c>
      <c r="J757" s="49" t="str">
        <f t="shared" ca="1" si="99"/>
        <v/>
      </c>
      <c r="K757" s="49"/>
      <c r="L757" s="49"/>
      <c r="M757" s="49"/>
      <c r="N757" s="43" t="str">
        <f t="shared" si="100"/>
        <v/>
      </c>
      <c r="P757" s="40" t="str">
        <f t="shared" si="101"/>
        <v/>
      </c>
      <c r="Q757" s="38" t="str">
        <f t="shared" ca="1" si="102"/>
        <v/>
      </c>
    </row>
    <row r="758" spans="1:28" ht="20.100000000000001" customHeight="1">
      <c r="A758" s="41" t="str">
        <f t="shared" ca="1" si="103"/>
        <v/>
      </c>
      <c r="B758" s="33" t="str">
        <f ca="1">IFERROR(IF(AND(N758-TODAY()&gt;0,N758-TODAY()&lt;5),"續簽"&amp;ROW(N758),""),"")</f>
        <v/>
      </c>
      <c r="C758" s="44" t="str">
        <f t="shared" si="96"/>
        <v/>
      </c>
      <c r="D758" s="44"/>
      <c r="E758" s="44" t="str">
        <f t="shared" si="97"/>
        <v/>
      </c>
      <c r="F758" s="44"/>
      <c r="G758" s="44"/>
      <c r="H758" s="44"/>
      <c r="I758" s="44" t="str">
        <f t="shared" ca="1" si="98"/>
        <v/>
      </c>
      <c r="J758" s="44" t="str">
        <f t="shared" ca="1" si="99"/>
        <v/>
      </c>
      <c r="K758" s="44"/>
      <c r="L758" s="44"/>
      <c r="M758" s="44"/>
      <c r="N758" s="45" t="str">
        <f t="shared" si="100"/>
        <v/>
      </c>
      <c r="O758" s="51"/>
      <c r="P758" s="52" t="str">
        <f t="shared" si="101"/>
        <v/>
      </c>
      <c r="Q758" s="44" t="str">
        <f t="shared" ca="1" si="102"/>
        <v/>
      </c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</row>
    <row r="759" spans="1:28" ht="20.100000000000001" customHeight="1">
      <c r="A759" s="41" t="str">
        <f t="shared" ca="1" si="103"/>
        <v/>
      </c>
      <c r="B759" s="33" t="str">
        <f ca="1">IFERROR(IF(AND(N759-TODAY()&gt;0,N759-TODAY()&lt;5),"續簽"&amp;ROW(N759),""),"")</f>
        <v/>
      </c>
      <c r="C759" s="38" t="str">
        <f t="shared" si="96"/>
        <v/>
      </c>
      <c r="E759" s="38" t="str">
        <f t="shared" si="97"/>
        <v/>
      </c>
      <c r="I759" s="49" t="str">
        <f t="shared" ca="1" si="98"/>
        <v/>
      </c>
      <c r="J759" s="49" t="str">
        <f t="shared" ca="1" si="99"/>
        <v/>
      </c>
      <c r="K759" s="49"/>
      <c r="L759" s="49"/>
      <c r="M759" s="49"/>
      <c r="N759" s="43" t="str">
        <f t="shared" si="100"/>
        <v/>
      </c>
      <c r="P759" s="40" t="str">
        <f t="shared" si="101"/>
        <v/>
      </c>
      <c r="Q759" s="38" t="str">
        <f t="shared" ca="1" si="102"/>
        <v/>
      </c>
    </row>
    <row r="760" spans="1:28" ht="20.100000000000001" customHeight="1">
      <c r="A760" s="41" t="str">
        <f t="shared" ca="1" si="103"/>
        <v/>
      </c>
      <c r="B760" s="33" t="str">
        <f ca="1">IFERROR(IF(AND(N760-TODAY()&gt;0,N760-TODAY()&lt;5),"續簽"&amp;ROW(N760),""),"")</f>
        <v/>
      </c>
      <c r="C760" s="44" t="str">
        <f t="shared" si="96"/>
        <v/>
      </c>
      <c r="D760" s="44"/>
      <c r="E760" s="44" t="str">
        <f t="shared" si="97"/>
        <v/>
      </c>
      <c r="F760" s="44"/>
      <c r="G760" s="44"/>
      <c r="H760" s="44"/>
      <c r="I760" s="44" t="str">
        <f t="shared" ca="1" si="98"/>
        <v/>
      </c>
      <c r="J760" s="44" t="str">
        <f t="shared" ca="1" si="99"/>
        <v/>
      </c>
      <c r="K760" s="44"/>
      <c r="L760" s="44"/>
      <c r="M760" s="44"/>
      <c r="N760" s="45" t="str">
        <f t="shared" si="100"/>
        <v/>
      </c>
      <c r="O760" s="51"/>
      <c r="P760" s="52" t="str">
        <f t="shared" si="101"/>
        <v/>
      </c>
      <c r="Q760" s="44" t="str">
        <f t="shared" ca="1" si="102"/>
        <v/>
      </c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</row>
    <row r="761" spans="1:28" ht="20.100000000000001" customHeight="1">
      <c r="A761" s="41" t="str">
        <f t="shared" ca="1" si="103"/>
        <v/>
      </c>
      <c r="B761" s="33" t="str">
        <f ca="1">IFERROR(IF(AND(N761-TODAY()&gt;0,N761-TODAY()&lt;5),"續簽"&amp;ROW(N761),""),"")</f>
        <v/>
      </c>
      <c r="C761" s="38" t="str">
        <f t="shared" si="96"/>
        <v/>
      </c>
      <c r="E761" s="38" t="str">
        <f t="shared" si="97"/>
        <v/>
      </c>
      <c r="I761" s="49" t="str">
        <f t="shared" ca="1" si="98"/>
        <v/>
      </c>
      <c r="J761" s="49" t="str">
        <f t="shared" ca="1" si="99"/>
        <v/>
      </c>
      <c r="K761" s="49"/>
      <c r="L761" s="49"/>
      <c r="M761" s="49"/>
      <c r="N761" s="43" t="str">
        <f t="shared" si="100"/>
        <v/>
      </c>
      <c r="P761" s="40" t="str">
        <f t="shared" si="101"/>
        <v/>
      </c>
      <c r="Q761" s="38" t="str">
        <f t="shared" ca="1" si="102"/>
        <v/>
      </c>
    </row>
    <row r="762" spans="1:28" ht="20.100000000000001" customHeight="1">
      <c r="A762" s="41" t="str">
        <f t="shared" ca="1" si="103"/>
        <v/>
      </c>
      <c r="B762" s="33" t="str">
        <f ca="1">IFERROR(IF(AND(N762-TODAY()&gt;0,N762-TODAY()&lt;5),"續簽"&amp;ROW(N762),""),"")</f>
        <v/>
      </c>
      <c r="C762" s="44" t="str">
        <f t="shared" si="96"/>
        <v/>
      </c>
      <c r="D762" s="44"/>
      <c r="E762" s="44" t="str">
        <f t="shared" si="97"/>
        <v/>
      </c>
      <c r="F762" s="44"/>
      <c r="G762" s="44"/>
      <c r="H762" s="44"/>
      <c r="I762" s="44" t="str">
        <f t="shared" ca="1" si="98"/>
        <v/>
      </c>
      <c r="J762" s="44" t="str">
        <f t="shared" ca="1" si="99"/>
        <v/>
      </c>
      <c r="K762" s="44"/>
      <c r="L762" s="44"/>
      <c r="M762" s="44"/>
      <c r="N762" s="45" t="str">
        <f t="shared" si="100"/>
        <v/>
      </c>
      <c r="O762" s="51"/>
      <c r="P762" s="52" t="str">
        <f t="shared" si="101"/>
        <v/>
      </c>
      <c r="Q762" s="44" t="str">
        <f t="shared" ca="1" si="102"/>
        <v/>
      </c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</row>
    <row r="763" spans="1:28" ht="20.100000000000001" customHeight="1">
      <c r="A763" s="41" t="str">
        <f t="shared" ca="1" si="103"/>
        <v/>
      </c>
      <c r="B763" s="33" t="str">
        <f ca="1">IFERROR(IF(AND(N763-TODAY()&gt;0,N763-TODAY()&lt;5),"續簽"&amp;ROW(N763),""),"")</f>
        <v/>
      </c>
      <c r="C763" s="38" t="str">
        <f t="shared" si="96"/>
        <v/>
      </c>
      <c r="E763" s="38" t="str">
        <f t="shared" si="97"/>
        <v/>
      </c>
      <c r="I763" s="49" t="str">
        <f t="shared" ca="1" si="98"/>
        <v/>
      </c>
      <c r="J763" s="49" t="str">
        <f t="shared" ca="1" si="99"/>
        <v/>
      </c>
      <c r="K763" s="49"/>
      <c r="L763" s="49"/>
      <c r="M763" s="49"/>
      <c r="N763" s="43" t="str">
        <f t="shared" si="100"/>
        <v/>
      </c>
      <c r="P763" s="40" t="str">
        <f t="shared" si="101"/>
        <v/>
      </c>
      <c r="Q763" s="38" t="str">
        <f t="shared" ca="1" si="102"/>
        <v/>
      </c>
    </row>
    <row r="764" spans="1:28" ht="20.100000000000001" customHeight="1">
      <c r="A764" s="41" t="str">
        <f t="shared" ca="1" si="103"/>
        <v/>
      </c>
      <c r="B764" s="33" t="str">
        <f ca="1">IFERROR(IF(AND(N764-TODAY()&gt;0,N764-TODAY()&lt;5),"續簽"&amp;ROW(N764),""),"")</f>
        <v/>
      </c>
      <c r="C764" s="44" t="str">
        <f t="shared" si="96"/>
        <v/>
      </c>
      <c r="D764" s="44"/>
      <c r="E764" s="44" t="str">
        <f t="shared" si="97"/>
        <v/>
      </c>
      <c r="F764" s="44"/>
      <c r="G764" s="44"/>
      <c r="H764" s="44"/>
      <c r="I764" s="44" t="str">
        <f t="shared" ca="1" si="98"/>
        <v/>
      </c>
      <c r="J764" s="44" t="str">
        <f t="shared" ca="1" si="99"/>
        <v/>
      </c>
      <c r="K764" s="44"/>
      <c r="L764" s="44"/>
      <c r="M764" s="44"/>
      <c r="N764" s="45" t="str">
        <f t="shared" si="100"/>
        <v/>
      </c>
      <c r="O764" s="51"/>
      <c r="P764" s="52" t="str">
        <f t="shared" si="101"/>
        <v/>
      </c>
      <c r="Q764" s="44" t="str">
        <f t="shared" ca="1" si="102"/>
        <v/>
      </c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</row>
    <row r="765" spans="1:28" ht="20.100000000000001" customHeight="1">
      <c r="A765" s="41" t="str">
        <f t="shared" ca="1" si="103"/>
        <v/>
      </c>
      <c r="B765" s="33" t="str">
        <f ca="1">IFERROR(IF(AND(N765-TODAY()&gt;0,N765-TODAY()&lt;5),"續簽"&amp;ROW(N765),""),"")</f>
        <v/>
      </c>
      <c r="C765" s="38" t="str">
        <f t="shared" si="96"/>
        <v/>
      </c>
      <c r="E765" s="38" t="str">
        <f t="shared" si="97"/>
        <v/>
      </c>
      <c r="I765" s="49" t="str">
        <f t="shared" ca="1" si="98"/>
        <v/>
      </c>
      <c r="J765" s="49" t="str">
        <f t="shared" ca="1" si="99"/>
        <v/>
      </c>
      <c r="K765" s="49"/>
      <c r="L765" s="49"/>
      <c r="M765" s="49"/>
      <c r="N765" s="43" t="str">
        <f t="shared" si="100"/>
        <v/>
      </c>
      <c r="P765" s="40" t="str">
        <f t="shared" si="101"/>
        <v/>
      </c>
      <c r="Q765" s="38" t="str">
        <f t="shared" ca="1" si="102"/>
        <v/>
      </c>
    </row>
    <row r="766" spans="1:28" ht="20.100000000000001" customHeight="1">
      <c r="A766" s="41" t="str">
        <f t="shared" ca="1" si="103"/>
        <v/>
      </c>
      <c r="B766" s="33" t="str">
        <f ca="1">IFERROR(IF(AND(N766-TODAY()&gt;0,N766-TODAY()&lt;5),"續簽"&amp;ROW(N766),""),"")</f>
        <v/>
      </c>
      <c r="C766" s="44" t="str">
        <f t="shared" si="96"/>
        <v/>
      </c>
      <c r="D766" s="44"/>
      <c r="E766" s="44" t="str">
        <f t="shared" si="97"/>
        <v/>
      </c>
      <c r="F766" s="44"/>
      <c r="G766" s="44"/>
      <c r="H766" s="44"/>
      <c r="I766" s="44" t="str">
        <f t="shared" ca="1" si="98"/>
        <v/>
      </c>
      <c r="J766" s="44" t="str">
        <f t="shared" ca="1" si="99"/>
        <v/>
      </c>
      <c r="K766" s="44"/>
      <c r="L766" s="44"/>
      <c r="M766" s="44"/>
      <c r="N766" s="45" t="str">
        <f t="shared" si="100"/>
        <v/>
      </c>
      <c r="O766" s="51"/>
      <c r="P766" s="52" t="str">
        <f t="shared" si="101"/>
        <v/>
      </c>
      <c r="Q766" s="44" t="str">
        <f t="shared" ca="1" si="102"/>
        <v/>
      </c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</row>
    <row r="767" spans="1:28" ht="20.100000000000001" customHeight="1">
      <c r="A767" s="41" t="str">
        <f t="shared" ca="1" si="103"/>
        <v/>
      </c>
      <c r="B767" s="33" t="str">
        <f ca="1">IFERROR(IF(AND(N767-TODAY()&gt;0,N767-TODAY()&lt;5),"續簽"&amp;ROW(N767),""),"")</f>
        <v/>
      </c>
      <c r="C767" s="38" t="str">
        <f t="shared" si="96"/>
        <v/>
      </c>
      <c r="E767" s="38" t="str">
        <f t="shared" si="97"/>
        <v/>
      </c>
      <c r="I767" s="49" t="str">
        <f t="shared" ca="1" si="98"/>
        <v/>
      </c>
      <c r="J767" s="49" t="str">
        <f t="shared" ca="1" si="99"/>
        <v/>
      </c>
      <c r="K767" s="49"/>
      <c r="L767" s="49"/>
      <c r="M767" s="49"/>
      <c r="N767" s="43" t="str">
        <f t="shared" si="100"/>
        <v/>
      </c>
      <c r="P767" s="40" t="str">
        <f t="shared" si="101"/>
        <v/>
      </c>
      <c r="Q767" s="38" t="str">
        <f t="shared" ca="1" si="102"/>
        <v/>
      </c>
    </row>
    <row r="768" spans="1:28" ht="20.100000000000001" customHeight="1">
      <c r="A768" s="41" t="str">
        <f t="shared" ca="1" si="103"/>
        <v/>
      </c>
      <c r="B768" s="33" t="str">
        <f ca="1">IFERROR(IF(AND(N768-TODAY()&gt;0,N768-TODAY()&lt;5),"續簽"&amp;ROW(N768),""),"")</f>
        <v/>
      </c>
      <c r="C768" s="44" t="str">
        <f t="shared" si="96"/>
        <v/>
      </c>
      <c r="D768" s="44"/>
      <c r="E768" s="44" t="str">
        <f t="shared" si="97"/>
        <v/>
      </c>
      <c r="F768" s="44"/>
      <c r="G768" s="44"/>
      <c r="H768" s="44"/>
      <c r="I768" s="44" t="str">
        <f t="shared" ca="1" si="98"/>
        <v/>
      </c>
      <c r="J768" s="44" t="str">
        <f t="shared" ca="1" si="99"/>
        <v/>
      </c>
      <c r="K768" s="44"/>
      <c r="L768" s="44"/>
      <c r="M768" s="44"/>
      <c r="N768" s="45" t="str">
        <f t="shared" si="100"/>
        <v/>
      </c>
      <c r="O768" s="51"/>
      <c r="P768" s="52" t="str">
        <f t="shared" si="101"/>
        <v/>
      </c>
      <c r="Q768" s="44" t="str">
        <f t="shared" ca="1" si="102"/>
        <v/>
      </c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</row>
    <row r="769" spans="1:28" ht="20.100000000000001" customHeight="1">
      <c r="A769" s="41" t="str">
        <f t="shared" ca="1" si="103"/>
        <v/>
      </c>
      <c r="B769" s="33" t="str">
        <f ca="1">IFERROR(IF(AND(N769-TODAY()&gt;0,N769-TODAY()&lt;5),"續簽"&amp;ROW(N769),""),"")</f>
        <v/>
      </c>
      <c r="C769" s="38" t="str">
        <f t="shared" si="96"/>
        <v/>
      </c>
      <c r="E769" s="38" t="str">
        <f t="shared" si="97"/>
        <v/>
      </c>
      <c r="I769" s="49" t="str">
        <f t="shared" ca="1" si="98"/>
        <v/>
      </c>
      <c r="J769" s="49" t="str">
        <f t="shared" ca="1" si="99"/>
        <v/>
      </c>
      <c r="K769" s="49"/>
      <c r="L769" s="49"/>
      <c r="M769" s="49"/>
      <c r="N769" s="43" t="str">
        <f t="shared" si="100"/>
        <v/>
      </c>
      <c r="P769" s="40" t="str">
        <f t="shared" si="101"/>
        <v/>
      </c>
      <c r="Q769" s="38" t="str">
        <f t="shared" ca="1" si="102"/>
        <v/>
      </c>
    </row>
    <row r="770" spans="1:28" ht="20.100000000000001" customHeight="1">
      <c r="A770" s="41" t="str">
        <f t="shared" ca="1" si="103"/>
        <v/>
      </c>
      <c r="B770" s="33" t="str">
        <f ca="1">IFERROR(IF(AND(N770-TODAY()&gt;0,N770-TODAY()&lt;5),"續簽"&amp;ROW(N770),""),"")</f>
        <v/>
      </c>
      <c r="C770" s="44" t="str">
        <f t="shared" si="96"/>
        <v/>
      </c>
      <c r="D770" s="44"/>
      <c r="E770" s="44" t="str">
        <f t="shared" si="97"/>
        <v/>
      </c>
      <c r="F770" s="44"/>
      <c r="G770" s="44"/>
      <c r="H770" s="44"/>
      <c r="I770" s="44" t="str">
        <f t="shared" ca="1" si="98"/>
        <v/>
      </c>
      <c r="J770" s="44" t="str">
        <f t="shared" ca="1" si="99"/>
        <v/>
      </c>
      <c r="K770" s="44"/>
      <c r="L770" s="44"/>
      <c r="M770" s="44"/>
      <c r="N770" s="45" t="str">
        <f t="shared" si="100"/>
        <v/>
      </c>
      <c r="O770" s="51"/>
      <c r="P770" s="52" t="str">
        <f t="shared" si="101"/>
        <v/>
      </c>
      <c r="Q770" s="44" t="str">
        <f t="shared" ca="1" si="102"/>
        <v/>
      </c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</row>
    <row r="771" spans="1:28" ht="20.100000000000001" customHeight="1">
      <c r="A771" s="41" t="str">
        <f t="shared" ca="1" si="103"/>
        <v/>
      </c>
      <c r="B771" s="33" t="str">
        <f ca="1">IFERROR(IF(AND(N771-TODAY()&gt;0,N771-TODAY()&lt;5),"續簽"&amp;ROW(N771),""),"")</f>
        <v/>
      </c>
      <c r="C771" s="38" t="str">
        <f t="shared" si="96"/>
        <v/>
      </c>
      <c r="E771" s="38" t="str">
        <f t="shared" si="97"/>
        <v/>
      </c>
      <c r="I771" s="49" t="str">
        <f t="shared" ca="1" si="98"/>
        <v/>
      </c>
      <c r="J771" s="49" t="str">
        <f t="shared" ca="1" si="99"/>
        <v/>
      </c>
      <c r="K771" s="49"/>
      <c r="L771" s="49"/>
      <c r="M771" s="49"/>
      <c r="N771" s="43" t="str">
        <f t="shared" si="100"/>
        <v/>
      </c>
      <c r="P771" s="40" t="str">
        <f t="shared" si="101"/>
        <v/>
      </c>
      <c r="Q771" s="38" t="str">
        <f t="shared" ca="1" si="102"/>
        <v/>
      </c>
    </row>
    <row r="772" spans="1:28" ht="20.100000000000001" customHeight="1">
      <c r="A772" s="41" t="str">
        <f t="shared" ca="1" si="103"/>
        <v/>
      </c>
      <c r="B772" s="33" t="str">
        <f ca="1">IFERROR(IF(AND(N772-TODAY()&gt;0,N772-TODAY()&lt;5),"續簽"&amp;ROW(N772),""),"")</f>
        <v/>
      </c>
      <c r="C772" s="44" t="str">
        <f t="shared" si="96"/>
        <v/>
      </c>
      <c r="D772" s="44"/>
      <c r="E772" s="44" t="str">
        <f t="shared" si="97"/>
        <v/>
      </c>
      <c r="F772" s="44"/>
      <c r="G772" s="44"/>
      <c r="H772" s="44"/>
      <c r="I772" s="44" t="str">
        <f t="shared" ca="1" si="98"/>
        <v/>
      </c>
      <c r="J772" s="44" t="str">
        <f t="shared" ca="1" si="99"/>
        <v/>
      </c>
      <c r="K772" s="44"/>
      <c r="L772" s="44"/>
      <c r="M772" s="44"/>
      <c r="N772" s="45" t="str">
        <f t="shared" si="100"/>
        <v/>
      </c>
      <c r="O772" s="51"/>
      <c r="P772" s="52" t="str">
        <f t="shared" si="101"/>
        <v/>
      </c>
      <c r="Q772" s="44" t="str">
        <f t="shared" ca="1" si="102"/>
        <v/>
      </c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</row>
    <row r="773" spans="1:28" ht="20.100000000000001" customHeight="1">
      <c r="A773" s="41" t="str">
        <f t="shared" ca="1" si="103"/>
        <v/>
      </c>
      <c r="B773" s="33" t="str">
        <f ca="1">IFERROR(IF(AND(N773-TODAY()&gt;0,N773-TODAY()&lt;5),"續簽"&amp;ROW(N773),""),"")</f>
        <v/>
      </c>
      <c r="C773" s="38" t="str">
        <f t="shared" si="96"/>
        <v/>
      </c>
      <c r="E773" s="38" t="str">
        <f t="shared" si="97"/>
        <v/>
      </c>
      <c r="I773" s="49" t="str">
        <f t="shared" ca="1" si="98"/>
        <v/>
      </c>
      <c r="J773" s="49" t="str">
        <f t="shared" ca="1" si="99"/>
        <v/>
      </c>
      <c r="K773" s="49"/>
      <c r="L773" s="49"/>
      <c r="M773" s="49"/>
      <c r="N773" s="43" t="str">
        <f t="shared" si="100"/>
        <v/>
      </c>
      <c r="P773" s="40" t="str">
        <f t="shared" si="101"/>
        <v/>
      </c>
      <c r="Q773" s="38" t="str">
        <f t="shared" ca="1" si="102"/>
        <v/>
      </c>
    </row>
    <row r="774" spans="1:28" ht="20.100000000000001" customHeight="1">
      <c r="A774" s="41" t="str">
        <f t="shared" ca="1" si="103"/>
        <v/>
      </c>
      <c r="B774" s="33" t="str">
        <f ca="1">IFERROR(IF(AND(N774-TODAY()&gt;0,N774-TODAY()&lt;5),"續簽"&amp;ROW(N774),""),"")</f>
        <v/>
      </c>
      <c r="C774" s="44" t="str">
        <f t="shared" si="96"/>
        <v/>
      </c>
      <c r="D774" s="44"/>
      <c r="E774" s="44" t="str">
        <f t="shared" si="97"/>
        <v/>
      </c>
      <c r="F774" s="44"/>
      <c r="G774" s="44"/>
      <c r="H774" s="44"/>
      <c r="I774" s="44" t="str">
        <f t="shared" ca="1" si="98"/>
        <v/>
      </c>
      <c r="J774" s="44" t="str">
        <f t="shared" ca="1" si="99"/>
        <v/>
      </c>
      <c r="K774" s="44"/>
      <c r="L774" s="44"/>
      <c r="M774" s="44"/>
      <c r="N774" s="45" t="str">
        <f t="shared" si="100"/>
        <v/>
      </c>
      <c r="O774" s="51"/>
      <c r="P774" s="52" t="str">
        <f t="shared" si="101"/>
        <v/>
      </c>
      <c r="Q774" s="44" t="str">
        <f t="shared" ca="1" si="102"/>
        <v/>
      </c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</row>
    <row r="775" spans="1:28" ht="20.100000000000001" customHeight="1">
      <c r="A775" s="41" t="str">
        <f t="shared" ca="1" si="103"/>
        <v/>
      </c>
      <c r="B775" s="33" t="str">
        <f ca="1">IFERROR(IF(AND(N775-TODAY()&gt;0,N775-TODAY()&lt;5),"續簽"&amp;ROW(N775),""),"")</f>
        <v/>
      </c>
      <c r="C775" s="38" t="str">
        <f t="shared" si="96"/>
        <v/>
      </c>
      <c r="E775" s="38" t="str">
        <f t="shared" si="97"/>
        <v/>
      </c>
      <c r="I775" s="49" t="str">
        <f t="shared" ca="1" si="98"/>
        <v/>
      </c>
      <c r="J775" s="49" t="str">
        <f t="shared" ca="1" si="99"/>
        <v/>
      </c>
      <c r="K775" s="49"/>
      <c r="L775" s="49"/>
      <c r="M775" s="49"/>
      <c r="N775" s="43" t="str">
        <f t="shared" si="100"/>
        <v/>
      </c>
      <c r="P775" s="40" t="str">
        <f t="shared" si="101"/>
        <v/>
      </c>
      <c r="Q775" s="38" t="str">
        <f t="shared" ca="1" si="102"/>
        <v/>
      </c>
    </row>
    <row r="776" spans="1:28" ht="20.100000000000001" customHeight="1">
      <c r="A776" s="41" t="str">
        <f t="shared" ca="1" si="103"/>
        <v/>
      </c>
      <c r="B776" s="33" t="str">
        <f ca="1">IFERROR(IF(AND(N776-TODAY()&gt;0,N776-TODAY()&lt;5),"續簽"&amp;ROW(N776),""),"")</f>
        <v/>
      </c>
      <c r="C776" s="44" t="str">
        <f t="shared" ref="C776:C839" si="104">IF(D776="","",ROW(D776)-2)</f>
        <v/>
      </c>
      <c r="D776" s="44"/>
      <c r="E776" s="44" t="str">
        <f t="shared" ref="E776:E839" si="105">IF(O776="","",IF(MOD(RIGHT(LEFT(O776,17)),2),"男","女"))</f>
        <v/>
      </c>
      <c r="F776" s="44"/>
      <c r="G776" s="44"/>
      <c r="H776" s="44"/>
      <c r="I776" s="44" t="str">
        <f t="shared" ref="I776:I839" ca="1" si="106">IF(H776="","",DATEDIF(H776,TODAY(),"Y"))</f>
        <v/>
      </c>
      <c r="J776" s="44" t="str">
        <f t="shared" ref="J776:J839" ca="1" si="107">IF(H776="","",DATEDIF(H776,TODAY(),"m"))</f>
        <v/>
      </c>
      <c r="K776" s="44"/>
      <c r="L776" s="44"/>
      <c r="M776" s="44"/>
      <c r="N776" s="45" t="str">
        <f t="shared" ref="N776:N839" si="108">IFERROR(IF(M776="无固定期限","",DATE(YEAR(L776)+M776,MONTH(L776),DAY(L776)-1)),"")</f>
        <v/>
      </c>
      <c r="O776" s="51"/>
      <c r="P776" s="52" t="str">
        <f t="shared" ref="P776:P839" si="109">IF(O776="","",VALUE(MID(O776,7,4)&amp;"/"&amp;MID(O776,11,2)&amp;"/"&amp;MID(O776,13,2)))</f>
        <v/>
      </c>
      <c r="Q776" s="44" t="str">
        <f t="shared" ref="Q776:Q839" ca="1" si="110">IF(O776="","",YEAR(TODAY())-MID(O776,7,4))</f>
        <v/>
      </c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</row>
    <row r="777" spans="1:28" ht="20.100000000000001" customHeight="1">
      <c r="A777" s="41" t="str">
        <f t="shared" ca="1" si="103"/>
        <v/>
      </c>
      <c r="B777" s="33" t="str">
        <f ca="1">IFERROR(IF(AND(N777-TODAY()&gt;0,N777-TODAY()&lt;5),"續簽"&amp;ROW(N777),""),"")</f>
        <v/>
      </c>
      <c r="C777" s="38" t="str">
        <f t="shared" si="104"/>
        <v/>
      </c>
      <c r="E777" s="38" t="str">
        <f t="shared" si="105"/>
        <v/>
      </c>
      <c r="I777" s="49" t="str">
        <f t="shared" ca="1" si="106"/>
        <v/>
      </c>
      <c r="J777" s="49" t="str">
        <f t="shared" ca="1" si="107"/>
        <v/>
      </c>
      <c r="K777" s="49"/>
      <c r="L777" s="49"/>
      <c r="M777" s="49"/>
      <c r="N777" s="43" t="str">
        <f t="shared" si="108"/>
        <v/>
      </c>
      <c r="P777" s="40" t="str">
        <f t="shared" si="109"/>
        <v/>
      </c>
      <c r="Q777" s="38" t="str">
        <f t="shared" ca="1" si="110"/>
        <v/>
      </c>
    </row>
    <row r="778" spans="1:28" ht="20.100000000000001" customHeight="1">
      <c r="A778" s="41" t="str">
        <f t="shared" ca="1" si="103"/>
        <v/>
      </c>
      <c r="B778" s="33" t="str">
        <f ca="1">IFERROR(IF(AND(N778-TODAY()&gt;0,N778-TODAY()&lt;5),"續簽"&amp;ROW(N778),""),"")</f>
        <v/>
      </c>
      <c r="C778" s="44" t="str">
        <f t="shared" si="104"/>
        <v/>
      </c>
      <c r="D778" s="44"/>
      <c r="E778" s="44" t="str">
        <f t="shared" si="105"/>
        <v/>
      </c>
      <c r="F778" s="44"/>
      <c r="G778" s="44"/>
      <c r="H778" s="44"/>
      <c r="I778" s="44" t="str">
        <f t="shared" ca="1" si="106"/>
        <v/>
      </c>
      <c r="J778" s="44" t="str">
        <f t="shared" ca="1" si="107"/>
        <v/>
      </c>
      <c r="K778" s="44"/>
      <c r="L778" s="44"/>
      <c r="M778" s="44"/>
      <c r="N778" s="45" t="str">
        <f t="shared" si="108"/>
        <v/>
      </c>
      <c r="O778" s="51"/>
      <c r="P778" s="52" t="str">
        <f t="shared" si="109"/>
        <v/>
      </c>
      <c r="Q778" s="44" t="str">
        <f t="shared" ca="1" si="110"/>
        <v/>
      </c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</row>
    <row r="779" spans="1:28" ht="20.100000000000001" customHeight="1">
      <c r="A779" s="41" t="str">
        <f t="shared" ca="1" si="103"/>
        <v/>
      </c>
      <c r="B779" s="33" t="str">
        <f ca="1">IFERROR(IF(AND(N779-TODAY()&gt;0,N779-TODAY()&lt;5),"續簽"&amp;ROW(N779),""),"")</f>
        <v/>
      </c>
      <c r="C779" s="38" t="str">
        <f t="shared" si="104"/>
        <v/>
      </c>
      <c r="E779" s="38" t="str">
        <f t="shared" si="105"/>
        <v/>
      </c>
      <c r="I779" s="49" t="str">
        <f t="shared" ca="1" si="106"/>
        <v/>
      </c>
      <c r="J779" s="49" t="str">
        <f t="shared" ca="1" si="107"/>
        <v/>
      </c>
      <c r="K779" s="49"/>
      <c r="L779" s="49"/>
      <c r="M779" s="49"/>
      <c r="N779" s="43" t="str">
        <f t="shared" si="108"/>
        <v/>
      </c>
      <c r="P779" s="40" t="str">
        <f t="shared" si="109"/>
        <v/>
      </c>
      <c r="Q779" s="38" t="str">
        <f t="shared" ca="1" si="110"/>
        <v/>
      </c>
    </row>
    <row r="780" spans="1:28" ht="20.100000000000001" customHeight="1">
      <c r="A780" s="41" t="str">
        <f t="shared" ca="1" si="103"/>
        <v/>
      </c>
      <c r="B780" s="33" t="str">
        <f ca="1">IFERROR(IF(AND(N780-TODAY()&gt;0,N780-TODAY()&lt;5),"續簽"&amp;ROW(N780),""),"")</f>
        <v/>
      </c>
      <c r="C780" s="44" t="str">
        <f t="shared" si="104"/>
        <v/>
      </c>
      <c r="D780" s="44"/>
      <c r="E780" s="44" t="str">
        <f t="shared" si="105"/>
        <v/>
      </c>
      <c r="F780" s="44"/>
      <c r="G780" s="44"/>
      <c r="H780" s="44"/>
      <c r="I780" s="44" t="str">
        <f t="shared" ca="1" si="106"/>
        <v/>
      </c>
      <c r="J780" s="44" t="str">
        <f t="shared" ca="1" si="107"/>
        <v/>
      </c>
      <c r="K780" s="44"/>
      <c r="L780" s="44"/>
      <c r="M780" s="44"/>
      <c r="N780" s="45" t="str">
        <f t="shared" si="108"/>
        <v/>
      </c>
      <c r="O780" s="51"/>
      <c r="P780" s="52" t="str">
        <f t="shared" si="109"/>
        <v/>
      </c>
      <c r="Q780" s="44" t="str">
        <f t="shared" ca="1" si="110"/>
        <v/>
      </c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</row>
    <row r="781" spans="1:28" ht="20.100000000000001" customHeight="1">
      <c r="A781" s="41" t="str">
        <f t="shared" ref="A781:A844" ca="1" si="111">IFERROR(IF(MONTH(P781)=MONTH(TODAY()),"生日"&amp;ROW(P781),""),"")</f>
        <v/>
      </c>
      <c r="B781" s="33" t="str">
        <f ca="1">IFERROR(IF(AND(N781-TODAY()&gt;0,N781-TODAY()&lt;5),"續簽"&amp;ROW(N781),""),"")</f>
        <v/>
      </c>
      <c r="C781" s="38" t="str">
        <f t="shared" si="104"/>
        <v/>
      </c>
      <c r="E781" s="38" t="str">
        <f t="shared" si="105"/>
        <v/>
      </c>
      <c r="I781" s="49" t="str">
        <f t="shared" ca="1" si="106"/>
        <v/>
      </c>
      <c r="J781" s="49" t="str">
        <f t="shared" ca="1" si="107"/>
        <v/>
      </c>
      <c r="K781" s="49"/>
      <c r="L781" s="49"/>
      <c r="M781" s="49"/>
      <c r="N781" s="43" t="str">
        <f t="shared" si="108"/>
        <v/>
      </c>
      <c r="P781" s="40" t="str">
        <f t="shared" si="109"/>
        <v/>
      </c>
      <c r="Q781" s="38" t="str">
        <f t="shared" ca="1" si="110"/>
        <v/>
      </c>
    </row>
    <row r="782" spans="1:28" ht="20.100000000000001" customHeight="1">
      <c r="A782" s="41" t="str">
        <f t="shared" ca="1" si="111"/>
        <v/>
      </c>
      <c r="B782" s="33" t="str">
        <f ca="1">IFERROR(IF(AND(N782-TODAY()&gt;0,N782-TODAY()&lt;5),"續簽"&amp;ROW(N782),""),"")</f>
        <v/>
      </c>
      <c r="C782" s="44" t="str">
        <f t="shared" si="104"/>
        <v/>
      </c>
      <c r="D782" s="44"/>
      <c r="E782" s="44" t="str">
        <f t="shared" si="105"/>
        <v/>
      </c>
      <c r="F782" s="44"/>
      <c r="G782" s="44"/>
      <c r="H782" s="44"/>
      <c r="I782" s="44" t="str">
        <f t="shared" ca="1" si="106"/>
        <v/>
      </c>
      <c r="J782" s="44" t="str">
        <f t="shared" ca="1" si="107"/>
        <v/>
      </c>
      <c r="K782" s="44"/>
      <c r="L782" s="44"/>
      <c r="M782" s="44"/>
      <c r="N782" s="45" t="str">
        <f t="shared" si="108"/>
        <v/>
      </c>
      <c r="O782" s="51"/>
      <c r="P782" s="52" t="str">
        <f t="shared" si="109"/>
        <v/>
      </c>
      <c r="Q782" s="44" t="str">
        <f t="shared" ca="1" si="110"/>
        <v/>
      </c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</row>
    <row r="783" spans="1:28" ht="20.100000000000001" customHeight="1">
      <c r="A783" s="41" t="str">
        <f t="shared" ca="1" si="111"/>
        <v/>
      </c>
      <c r="B783" s="33" t="str">
        <f ca="1">IFERROR(IF(AND(N783-TODAY()&gt;0,N783-TODAY()&lt;5),"續簽"&amp;ROW(N783),""),"")</f>
        <v/>
      </c>
      <c r="C783" s="38" t="str">
        <f t="shared" si="104"/>
        <v/>
      </c>
      <c r="E783" s="38" t="str">
        <f t="shared" si="105"/>
        <v/>
      </c>
      <c r="I783" s="49" t="str">
        <f t="shared" ca="1" si="106"/>
        <v/>
      </c>
      <c r="J783" s="49" t="str">
        <f t="shared" ca="1" si="107"/>
        <v/>
      </c>
      <c r="K783" s="49"/>
      <c r="L783" s="49"/>
      <c r="M783" s="49"/>
      <c r="N783" s="43" t="str">
        <f t="shared" si="108"/>
        <v/>
      </c>
      <c r="P783" s="40" t="str">
        <f t="shared" si="109"/>
        <v/>
      </c>
      <c r="Q783" s="38" t="str">
        <f t="shared" ca="1" si="110"/>
        <v/>
      </c>
    </row>
    <row r="784" spans="1:28" ht="20.100000000000001" customHeight="1">
      <c r="A784" s="41" t="str">
        <f t="shared" ca="1" si="111"/>
        <v/>
      </c>
      <c r="B784" s="33" t="str">
        <f ca="1">IFERROR(IF(AND(N784-TODAY()&gt;0,N784-TODAY()&lt;5),"續簽"&amp;ROW(N784),""),"")</f>
        <v/>
      </c>
      <c r="C784" s="44" t="str">
        <f t="shared" si="104"/>
        <v/>
      </c>
      <c r="D784" s="44"/>
      <c r="E784" s="44" t="str">
        <f t="shared" si="105"/>
        <v/>
      </c>
      <c r="F784" s="44"/>
      <c r="G784" s="44"/>
      <c r="H784" s="44"/>
      <c r="I784" s="44" t="str">
        <f t="shared" ca="1" si="106"/>
        <v/>
      </c>
      <c r="J784" s="44" t="str">
        <f t="shared" ca="1" si="107"/>
        <v/>
      </c>
      <c r="K784" s="44"/>
      <c r="L784" s="44"/>
      <c r="M784" s="44"/>
      <c r="N784" s="45" t="str">
        <f t="shared" si="108"/>
        <v/>
      </c>
      <c r="O784" s="51"/>
      <c r="P784" s="52" t="str">
        <f t="shared" si="109"/>
        <v/>
      </c>
      <c r="Q784" s="44" t="str">
        <f t="shared" ca="1" si="110"/>
        <v/>
      </c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</row>
    <row r="785" spans="1:28" ht="20.100000000000001" customHeight="1">
      <c r="A785" s="41" t="str">
        <f t="shared" ca="1" si="111"/>
        <v/>
      </c>
      <c r="B785" s="33" t="str">
        <f ca="1">IFERROR(IF(AND(N785-TODAY()&gt;0,N785-TODAY()&lt;5),"續簽"&amp;ROW(N785),""),"")</f>
        <v/>
      </c>
      <c r="C785" s="38" t="str">
        <f t="shared" si="104"/>
        <v/>
      </c>
      <c r="E785" s="38" t="str">
        <f t="shared" si="105"/>
        <v/>
      </c>
      <c r="I785" s="49" t="str">
        <f t="shared" ca="1" si="106"/>
        <v/>
      </c>
      <c r="J785" s="49" t="str">
        <f t="shared" ca="1" si="107"/>
        <v/>
      </c>
      <c r="K785" s="49"/>
      <c r="L785" s="49"/>
      <c r="M785" s="49"/>
      <c r="N785" s="43" t="str">
        <f t="shared" si="108"/>
        <v/>
      </c>
      <c r="P785" s="40" t="str">
        <f t="shared" si="109"/>
        <v/>
      </c>
      <c r="Q785" s="38" t="str">
        <f t="shared" ca="1" si="110"/>
        <v/>
      </c>
    </row>
    <row r="786" spans="1:28" ht="20.100000000000001" customHeight="1">
      <c r="A786" s="41" t="str">
        <f t="shared" ca="1" si="111"/>
        <v/>
      </c>
      <c r="B786" s="33" t="str">
        <f ca="1">IFERROR(IF(AND(N786-TODAY()&gt;0,N786-TODAY()&lt;5),"續簽"&amp;ROW(N786),""),"")</f>
        <v/>
      </c>
      <c r="C786" s="44" t="str">
        <f t="shared" si="104"/>
        <v/>
      </c>
      <c r="D786" s="44"/>
      <c r="E786" s="44" t="str">
        <f t="shared" si="105"/>
        <v/>
      </c>
      <c r="F786" s="44"/>
      <c r="G786" s="44"/>
      <c r="H786" s="44"/>
      <c r="I786" s="44" t="str">
        <f t="shared" ca="1" si="106"/>
        <v/>
      </c>
      <c r="J786" s="44" t="str">
        <f t="shared" ca="1" si="107"/>
        <v/>
      </c>
      <c r="K786" s="44"/>
      <c r="L786" s="44"/>
      <c r="M786" s="44"/>
      <c r="N786" s="45" t="str">
        <f t="shared" si="108"/>
        <v/>
      </c>
      <c r="O786" s="51"/>
      <c r="P786" s="52" t="str">
        <f t="shared" si="109"/>
        <v/>
      </c>
      <c r="Q786" s="44" t="str">
        <f t="shared" ca="1" si="110"/>
        <v/>
      </c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</row>
    <row r="787" spans="1:28" ht="20.100000000000001" customHeight="1">
      <c r="A787" s="41" t="str">
        <f t="shared" ca="1" si="111"/>
        <v/>
      </c>
      <c r="B787" s="33" t="str">
        <f ca="1">IFERROR(IF(AND(N787-TODAY()&gt;0,N787-TODAY()&lt;5),"續簽"&amp;ROW(N787),""),"")</f>
        <v/>
      </c>
      <c r="C787" s="38" t="str">
        <f t="shared" si="104"/>
        <v/>
      </c>
      <c r="E787" s="38" t="str">
        <f t="shared" si="105"/>
        <v/>
      </c>
      <c r="I787" s="49" t="str">
        <f t="shared" ca="1" si="106"/>
        <v/>
      </c>
      <c r="J787" s="49" t="str">
        <f t="shared" ca="1" si="107"/>
        <v/>
      </c>
      <c r="K787" s="49"/>
      <c r="L787" s="49"/>
      <c r="M787" s="49"/>
      <c r="N787" s="43" t="str">
        <f t="shared" si="108"/>
        <v/>
      </c>
      <c r="P787" s="40" t="str">
        <f t="shared" si="109"/>
        <v/>
      </c>
      <c r="Q787" s="38" t="str">
        <f t="shared" ca="1" si="110"/>
        <v/>
      </c>
    </row>
    <row r="788" spans="1:28" ht="20.100000000000001" customHeight="1">
      <c r="A788" s="41" t="str">
        <f t="shared" ca="1" si="111"/>
        <v/>
      </c>
      <c r="B788" s="33" t="str">
        <f ca="1">IFERROR(IF(AND(N788-TODAY()&gt;0,N788-TODAY()&lt;5),"續簽"&amp;ROW(N788),""),"")</f>
        <v/>
      </c>
      <c r="C788" s="44" t="str">
        <f t="shared" si="104"/>
        <v/>
      </c>
      <c r="D788" s="44"/>
      <c r="E788" s="44" t="str">
        <f t="shared" si="105"/>
        <v/>
      </c>
      <c r="F788" s="44"/>
      <c r="G788" s="44"/>
      <c r="H788" s="44"/>
      <c r="I788" s="44" t="str">
        <f t="shared" ca="1" si="106"/>
        <v/>
      </c>
      <c r="J788" s="44" t="str">
        <f t="shared" ca="1" si="107"/>
        <v/>
      </c>
      <c r="K788" s="44"/>
      <c r="L788" s="44"/>
      <c r="M788" s="44"/>
      <c r="N788" s="45" t="str">
        <f t="shared" si="108"/>
        <v/>
      </c>
      <c r="O788" s="51"/>
      <c r="P788" s="52" t="str">
        <f t="shared" si="109"/>
        <v/>
      </c>
      <c r="Q788" s="44" t="str">
        <f t="shared" ca="1" si="110"/>
        <v/>
      </c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</row>
    <row r="789" spans="1:28" ht="20.100000000000001" customHeight="1">
      <c r="A789" s="41" t="str">
        <f t="shared" ca="1" si="111"/>
        <v/>
      </c>
      <c r="B789" s="33" t="str">
        <f ca="1">IFERROR(IF(AND(N789-TODAY()&gt;0,N789-TODAY()&lt;5),"續簽"&amp;ROW(N789),""),"")</f>
        <v/>
      </c>
      <c r="C789" s="38" t="str">
        <f t="shared" si="104"/>
        <v/>
      </c>
      <c r="E789" s="38" t="str">
        <f t="shared" si="105"/>
        <v/>
      </c>
      <c r="I789" s="49" t="str">
        <f t="shared" ca="1" si="106"/>
        <v/>
      </c>
      <c r="J789" s="49" t="str">
        <f t="shared" ca="1" si="107"/>
        <v/>
      </c>
      <c r="K789" s="49"/>
      <c r="L789" s="49"/>
      <c r="M789" s="49"/>
      <c r="N789" s="43" t="str">
        <f t="shared" si="108"/>
        <v/>
      </c>
      <c r="P789" s="40" t="str">
        <f t="shared" si="109"/>
        <v/>
      </c>
      <c r="Q789" s="38" t="str">
        <f t="shared" ca="1" si="110"/>
        <v/>
      </c>
    </row>
    <row r="790" spans="1:28" ht="20.100000000000001" customHeight="1">
      <c r="A790" s="41" t="str">
        <f t="shared" ca="1" si="111"/>
        <v/>
      </c>
      <c r="B790" s="33" t="str">
        <f ca="1">IFERROR(IF(AND(N790-TODAY()&gt;0,N790-TODAY()&lt;5),"續簽"&amp;ROW(N790),""),"")</f>
        <v/>
      </c>
      <c r="C790" s="44" t="str">
        <f t="shared" si="104"/>
        <v/>
      </c>
      <c r="D790" s="44"/>
      <c r="E790" s="44" t="str">
        <f t="shared" si="105"/>
        <v/>
      </c>
      <c r="F790" s="44"/>
      <c r="G790" s="44"/>
      <c r="H790" s="44"/>
      <c r="I790" s="44" t="str">
        <f t="shared" ca="1" si="106"/>
        <v/>
      </c>
      <c r="J790" s="44" t="str">
        <f t="shared" ca="1" si="107"/>
        <v/>
      </c>
      <c r="K790" s="44"/>
      <c r="L790" s="44"/>
      <c r="M790" s="44"/>
      <c r="N790" s="45" t="str">
        <f t="shared" si="108"/>
        <v/>
      </c>
      <c r="O790" s="51"/>
      <c r="P790" s="52" t="str">
        <f t="shared" si="109"/>
        <v/>
      </c>
      <c r="Q790" s="44" t="str">
        <f t="shared" ca="1" si="110"/>
        <v/>
      </c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</row>
    <row r="791" spans="1:28" ht="20.100000000000001" customHeight="1">
      <c r="A791" s="41" t="str">
        <f t="shared" ca="1" si="111"/>
        <v/>
      </c>
      <c r="B791" s="33" t="str">
        <f ca="1">IFERROR(IF(AND(N791-TODAY()&gt;0,N791-TODAY()&lt;5),"續簽"&amp;ROW(N791),""),"")</f>
        <v/>
      </c>
      <c r="C791" s="38" t="str">
        <f t="shared" si="104"/>
        <v/>
      </c>
      <c r="E791" s="38" t="str">
        <f t="shared" si="105"/>
        <v/>
      </c>
      <c r="I791" s="49" t="str">
        <f t="shared" ca="1" si="106"/>
        <v/>
      </c>
      <c r="J791" s="49" t="str">
        <f t="shared" ca="1" si="107"/>
        <v/>
      </c>
      <c r="K791" s="49"/>
      <c r="L791" s="49"/>
      <c r="M791" s="49"/>
      <c r="N791" s="43" t="str">
        <f t="shared" si="108"/>
        <v/>
      </c>
      <c r="P791" s="40" t="str">
        <f t="shared" si="109"/>
        <v/>
      </c>
      <c r="Q791" s="38" t="str">
        <f t="shared" ca="1" si="110"/>
        <v/>
      </c>
    </row>
    <row r="792" spans="1:28" ht="20.100000000000001" customHeight="1">
      <c r="A792" s="41" t="str">
        <f t="shared" ca="1" si="111"/>
        <v/>
      </c>
      <c r="B792" s="33" t="str">
        <f ca="1">IFERROR(IF(AND(N792-TODAY()&gt;0,N792-TODAY()&lt;5),"續簽"&amp;ROW(N792),""),"")</f>
        <v/>
      </c>
      <c r="C792" s="44" t="str">
        <f t="shared" si="104"/>
        <v/>
      </c>
      <c r="D792" s="44"/>
      <c r="E792" s="44" t="str">
        <f t="shared" si="105"/>
        <v/>
      </c>
      <c r="F792" s="44"/>
      <c r="G792" s="44"/>
      <c r="H792" s="44"/>
      <c r="I792" s="44" t="str">
        <f t="shared" ca="1" si="106"/>
        <v/>
      </c>
      <c r="J792" s="44" t="str">
        <f t="shared" ca="1" si="107"/>
        <v/>
      </c>
      <c r="K792" s="44"/>
      <c r="L792" s="44"/>
      <c r="M792" s="44"/>
      <c r="N792" s="45" t="str">
        <f t="shared" si="108"/>
        <v/>
      </c>
      <c r="O792" s="51"/>
      <c r="P792" s="52" t="str">
        <f t="shared" si="109"/>
        <v/>
      </c>
      <c r="Q792" s="44" t="str">
        <f t="shared" ca="1" si="110"/>
        <v/>
      </c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</row>
    <row r="793" spans="1:28" ht="20.100000000000001" customHeight="1">
      <c r="A793" s="41" t="str">
        <f t="shared" ca="1" si="111"/>
        <v/>
      </c>
      <c r="B793" s="33" t="str">
        <f ca="1">IFERROR(IF(AND(N793-TODAY()&gt;0,N793-TODAY()&lt;5),"續簽"&amp;ROW(N793),""),"")</f>
        <v/>
      </c>
      <c r="C793" s="38" t="str">
        <f t="shared" si="104"/>
        <v/>
      </c>
      <c r="E793" s="38" t="str">
        <f t="shared" si="105"/>
        <v/>
      </c>
      <c r="I793" s="49" t="str">
        <f t="shared" ca="1" si="106"/>
        <v/>
      </c>
      <c r="J793" s="49" t="str">
        <f t="shared" ca="1" si="107"/>
        <v/>
      </c>
      <c r="K793" s="49"/>
      <c r="L793" s="49"/>
      <c r="M793" s="49"/>
      <c r="N793" s="43" t="str">
        <f t="shared" si="108"/>
        <v/>
      </c>
      <c r="P793" s="40" t="str">
        <f t="shared" si="109"/>
        <v/>
      </c>
      <c r="Q793" s="38" t="str">
        <f t="shared" ca="1" si="110"/>
        <v/>
      </c>
    </row>
    <row r="794" spans="1:28" ht="20.100000000000001" customHeight="1">
      <c r="A794" s="41" t="str">
        <f t="shared" ca="1" si="111"/>
        <v/>
      </c>
      <c r="B794" s="33" t="str">
        <f ca="1">IFERROR(IF(AND(N794-TODAY()&gt;0,N794-TODAY()&lt;5),"續簽"&amp;ROW(N794),""),"")</f>
        <v/>
      </c>
      <c r="C794" s="44" t="str">
        <f t="shared" si="104"/>
        <v/>
      </c>
      <c r="D794" s="44"/>
      <c r="E794" s="44" t="str">
        <f t="shared" si="105"/>
        <v/>
      </c>
      <c r="F794" s="44"/>
      <c r="G794" s="44"/>
      <c r="H794" s="44"/>
      <c r="I794" s="44" t="str">
        <f t="shared" ca="1" si="106"/>
        <v/>
      </c>
      <c r="J794" s="44" t="str">
        <f t="shared" ca="1" si="107"/>
        <v/>
      </c>
      <c r="K794" s="44"/>
      <c r="L794" s="44"/>
      <c r="M794" s="44"/>
      <c r="N794" s="45" t="str">
        <f t="shared" si="108"/>
        <v/>
      </c>
      <c r="O794" s="51"/>
      <c r="P794" s="52" t="str">
        <f t="shared" si="109"/>
        <v/>
      </c>
      <c r="Q794" s="44" t="str">
        <f t="shared" ca="1" si="110"/>
        <v/>
      </c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</row>
    <row r="795" spans="1:28" ht="20.100000000000001" customHeight="1">
      <c r="A795" s="41" t="str">
        <f t="shared" ca="1" si="111"/>
        <v/>
      </c>
      <c r="B795" s="33" t="str">
        <f ca="1">IFERROR(IF(AND(N795-TODAY()&gt;0,N795-TODAY()&lt;5),"續簽"&amp;ROW(N795),""),"")</f>
        <v/>
      </c>
      <c r="C795" s="38" t="str">
        <f t="shared" si="104"/>
        <v/>
      </c>
      <c r="E795" s="38" t="str">
        <f t="shared" si="105"/>
        <v/>
      </c>
      <c r="I795" s="49" t="str">
        <f t="shared" ca="1" si="106"/>
        <v/>
      </c>
      <c r="J795" s="49" t="str">
        <f t="shared" ca="1" si="107"/>
        <v/>
      </c>
      <c r="K795" s="49"/>
      <c r="L795" s="49"/>
      <c r="M795" s="49"/>
      <c r="N795" s="43" t="str">
        <f t="shared" si="108"/>
        <v/>
      </c>
      <c r="P795" s="40" t="str">
        <f t="shared" si="109"/>
        <v/>
      </c>
      <c r="Q795" s="38" t="str">
        <f t="shared" ca="1" si="110"/>
        <v/>
      </c>
    </row>
    <row r="796" spans="1:28" ht="20.100000000000001" customHeight="1">
      <c r="A796" s="41" t="str">
        <f t="shared" ca="1" si="111"/>
        <v/>
      </c>
      <c r="B796" s="33" t="str">
        <f ca="1">IFERROR(IF(AND(N796-TODAY()&gt;0,N796-TODAY()&lt;5),"續簽"&amp;ROW(N796),""),"")</f>
        <v/>
      </c>
      <c r="C796" s="44" t="str">
        <f t="shared" si="104"/>
        <v/>
      </c>
      <c r="D796" s="44"/>
      <c r="E796" s="44" t="str">
        <f t="shared" si="105"/>
        <v/>
      </c>
      <c r="F796" s="44"/>
      <c r="G796" s="44"/>
      <c r="H796" s="44"/>
      <c r="I796" s="44" t="str">
        <f t="shared" ca="1" si="106"/>
        <v/>
      </c>
      <c r="J796" s="44" t="str">
        <f t="shared" ca="1" si="107"/>
        <v/>
      </c>
      <c r="K796" s="44"/>
      <c r="L796" s="44"/>
      <c r="M796" s="44"/>
      <c r="N796" s="45" t="str">
        <f t="shared" si="108"/>
        <v/>
      </c>
      <c r="O796" s="51"/>
      <c r="P796" s="52" t="str">
        <f t="shared" si="109"/>
        <v/>
      </c>
      <c r="Q796" s="44" t="str">
        <f t="shared" ca="1" si="110"/>
        <v/>
      </c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</row>
    <row r="797" spans="1:28" ht="20.100000000000001" customHeight="1">
      <c r="A797" s="41" t="str">
        <f t="shared" ca="1" si="111"/>
        <v/>
      </c>
      <c r="B797" s="33" t="str">
        <f ca="1">IFERROR(IF(AND(N797-TODAY()&gt;0,N797-TODAY()&lt;5),"續簽"&amp;ROW(N797),""),"")</f>
        <v/>
      </c>
      <c r="C797" s="38" t="str">
        <f t="shared" si="104"/>
        <v/>
      </c>
      <c r="E797" s="38" t="str">
        <f t="shared" si="105"/>
        <v/>
      </c>
      <c r="I797" s="49" t="str">
        <f t="shared" ca="1" si="106"/>
        <v/>
      </c>
      <c r="J797" s="49" t="str">
        <f t="shared" ca="1" si="107"/>
        <v/>
      </c>
      <c r="K797" s="49"/>
      <c r="L797" s="49"/>
      <c r="M797" s="49"/>
      <c r="N797" s="43" t="str">
        <f t="shared" si="108"/>
        <v/>
      </c>
      <c r="P797" s="40" t="str">
        <f t="shared" si="109"/>
        <v/>
      </c>
      <c r="Q797" s="38" t="str">
        <f t="shared" ca="1" si="110"/>
        <v/>
      </c>
    </row>
    <row r="798" spans="1:28" ht="20.100000000000001" customHeight="1">
      <c r="A798" s="41" t="str">
        <f t="shared" ca="1" si="111"/>
        <v/>
      </c>
      <c r="B798" s="33" t="str">
        <f ca="1">IFERROR(IF(AND(N798-TODAY()&gt;0,N798-TODAY()&lt;5),"續簽"&amp;ROW(N798),""),"")</f>
        <v/>
      </c>
      <c r="C798" s="44" t="str">
        <f t="shared" si="104"/>
        <v/>
      </c>
      <c r="D798" s="44"/>
      <c r="E798" s="44" t="str">
        <f t="shared" si="105"/>
        <v/>
      </c>
      <c r="F798" s="44"/>
      <c r="G798" s="44"/>
      <c r="H798" s="44"/>
      <c r="I798" s="44" t="str">
        <f t="shared" ca="1" si="106"/>
        <v/>
      </c>
      <c r="J798" s="44" t="str">
        <f t="shared" ca="1" si="107"/>
        <v/>
      </c>
      <c r="K798" s="44"/>
      <c r="L798" s="44"/>
      <c r="M798" s="44"/>
      <c r="N798" s="45" t="str">
        <f t="shared" si="108"/>
        <v/>
      </c>
      <c r="O798" s="51"/>
      <c r="P798" s="52" t="str">
        <f t="shared" si="109"/>
        <v/>
      </c>
      <c r="Q798" s="44" t="str">
        <f t="shared" ca="1" si="110"/>
        <v/>
      </c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</row>
    <row r="799" spans="1:28" ht="20.100000000000001" customHeight="1">
      <c r="A799" s="41" t="str">
        <f t="shared" ca="1" si="111"/>
        <v/>
      </c>
      <c r="B799" s="33" t="str">
        <f ca="1">IFERROR(IF(AND(N799-TODAY()&gt;0,N799-TODAY()&lt;5),"續簽"&amp;ROW(N799),""),"")</f>
        <v/>
      </c>
      <c r="C799" s="38" t="str">
        <f t="shared" si="104"/>
        <v/>
      </c>
      <c r="E799" s="38" t="str">
        <f t="shared" si="105"/>
        <v/>
      </c>
      <c r="I799" s="49" t="str">
        <f t="shared" ca="1" si="106"/>
        <v/>
      </c>
      <c r="J799" s="49" t="str">
        <f t="shared" ca="1" si="107"/>
        <v/>
      </c>
      <c r="K799" s="49"/>
      <c r="L799" s="49"/>
      <c r="M799" s="49"/>
      <c r="N799" s="43" t="str">
        <f t="shared" si="108"/>
        <v/>
      </c>
      <c r="P799" s="40" t="str">
        <f t="shared" si="109"/>
        <v/>
      </c>
      <c r="Q799" s="38" t="str">
        <f t="shared" ca="1" si="110"/>
        <v/>
      </c>
    </row>
    <row r="800" spans="1:28" ht="20.100000000000001" customHeight="1">
      <c r="A800" s="41" t="str">
        <f t="shared" ca="1" si="111"/>
        <v/>
      </c>
      <c r="B800" s="33" t="str">
        <f ca="1">IFERROR(IF(AND(N800-TODAY()&gt;0,N800-TODAY()&lt;5),"續簽"&amp;ROW(N800),""),"")</f>
        <v/>
      </c>
      <c r="C800" s="44" t="str">
        <f t="shared" si="104"/>
        <v/>
      </c>
      <c r="D800" s="44"/>
      <c r="E800" s="44" t="str">
        <f t="shared" si="105"/>
        <v/>
      </c>
      <c r="F800" s="44"/>
      <c r="G800" s="44"/>
      <c r="H800" s="44"/>
      <c r="I800" s="44" t="str">
        <f t="shared" ca="1" si="106"/>
        <v/>
      </c>
      <c r="J800" s="44" t="str">
        <f t="shared" ca="1" si="107"/>
        <v/>
      </c>
      <c r="K800" s="44"/>
      <c r="L800" s="44"/>
      <c r="M800" s="44"/>
      <c r="N800" s="45" t="str">
        <f t="shared" si="108"/>
        <v/>
      </c>
      <c r="O800" s="51"/>
      <c r="P800" s="52" t="str">
        <f t="shared" si="109"/>
        <v/>
      </c>
      <c r="Q800" s="44" t="str">
        <f t="shared" ca="1" si="110"/>
        <v/>
      </c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</row>
    <row r="801" spans="1:28" ht="20.100000000000001" customHeight="1">
      <c r="A801" s="41" t="str">
        <f t="shared" ca="1" si="111"/>
        <v/>
      </c>
      <c r="B801" s="33" t="str">
        <f ca="1">IFERROR(IF(AND(N801-TODAY()&gt;0,N801-TODAY()&lt;5),"續簽"&amp;ROW(N801),""),"")</f>
        <v/>
      </c>
      <c r="C801" s="38" t="str">
        <f t="shared" si="104"/>
        <v/>
      </c>
      <c r="E801" s="38" t="str">
        <f t="shared" si="105"/>
        <v/>
      </c>
      <c r="I801" s="49" t="str">
        <f t="shared" ca="1" si="106"/>
        <v/>
      </c>
      <c r="J801" s="49" t="str">
        <f t="shared" ca="1" si="107"/>
        <v/>
      </c>
      <c r="K801" s="49"/>
      <c r="L801" s="49"/>
      <c r="M801" s="49"/>
      <c r="N801" s="43" t="str">
        <f t="shared" si="108"/>
        <v/>
      </c>
      <c r="P801" s="40" t="str">
        <f t="shared" si="109"/>
        <v/>
      </c>
      <c r="Q801" s="38" t="str">
        <f t="shared" ca="1" si="110"/>
        <v/>
      </c>
    </row>
    <row r="802" spans="1:28" ht="20.100000000000001" customHeight="1">
      <c r="A802" s="41" t="str">
        <f t="shared" ca="1" si="111"/>
        <v/>
      </c>
      <c r="B802" s="33" t="str">
        <f ca="1">IFERROR(IF(AND(N802-TODAY()&gt;0,N802-TODAY()&lt;5),"續簽"&amp;ROW(N802),""),"")</f>
        <v/>
      </c>
      <c r="C802" s="44" t="str">
        <f t="shared" si="104"/>
        <v/>
      </c>
      <c r="D802" s="44"/>
      <c r="E802" s="44" t="str">
        <f t="shared" si="105"/>
        <v/>
      </c>
      <c r="F802" s="44"/>
      <c r="G802" s="44"/>
      <c r="H802" s="44"/>
      <c r="I802" s="44" t="str">
        <f t="shared" ca="1" si="106"/>
        <v/>
      </c>
      <c r="J802" s="44" t="str">
        <f t="shared" ca="1" si="107"/>
        <v/>
      </c>
      <c r="K802" s="44"/>
      <c r="L802" s="44"/>
      <c r="M802" s="44"/>
      <c r="N802" s="45" t="str">
        <f t="shared" si="108"/>
        <v/>
      </c>
      <c r="O802" s="51"/>
      <c r="P802" s="52" t="str">
        <f t="shared" si="109"/>
        <v/>
      </c>
      <c r="Q802" s="44" t="str">
        <f t="shared" ca="1" si="110"/>
        <v/>
      </c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</row>
    <row r="803" spans="1:28" ht="20.100000000000001" customHeight="1">
      <c r="A803" s="41" t="str">
        <f t="shared" ca="1" si="111"/>
        <v/>
      </c>
      <c r="B803" s="33" t="str">
        <f ca="1">IFERROR(IF(AND(N803-TODAY()&gt;0,N803-TODAY()&lt;5),"續簽"&amp;ROW(N803),""),"")</f>
        <v/>
      </c>
      <c r="C803" s="38" t="str">
        <f t="shared" si="104"/>
        <v/>
      </c>
      <c r="E803" s="38" t="str">
        <f t="shared" si="105"/>
        <v/>
      </c>
      <c r="I803" s="49" t="str">
        <f t="shared" ca="1" si="106"/>
        <v/>
      </c>
      <c r="J803" s="49" t="str">
        <f t="shared" ca="1" si="107"/>
        <v/>
      </c>
      <c r="K803" s="49"/>
      <c r="L803" s="49"/>
      <c r="M803" s="49"/>
      <c r="N803" s="43" t="str">
        <f t="shared" si="108"/>
        <v/>
      </c>
      <c r="P803" s="40" t="str">
        <f t="shared" si="109"/>
        <v/>
      </c>
      <c r="Q803" s="38" t="str">
        <f t="shared" ca="1" si="110"/>
        <v/>
      </c>
    </row>
    <row r="804" spans="1:28" ht="20.100000000000001" customHeight="1">
      <c r="A804" s="41" t="str">
        <f t="shared" ca="1" si="111"/>
        <v/>
      </c>
      <c r="B804" s="33" t="str">
        <f ca="1">IFERROR(IF(AND(N804-TODAY()&gt;0,N804-TODAY()&lt;5),"續簽"&amp;ROW(N804),""),"")</f>
        <v/>
      </c>
      <c r="C804" s="44" t="str">
        <f t="shared" si="104"/>
        <v/>
      </c>
      <c r="D804" s="44"/>
      <c r="E804" s="44" t="str">
        <f t="shared" si="105"/>
        <v/>
      </c>
      <c r="F804" s="44"/>
      <c r="G804" s="44"/>
      <c r="H804" s="44"/>
      <c r="I804" s="44" t="str">
        <f t="shared" ca="1" si="106"/>
        <v/>
      </c>
      <c r="J804" s="44" t="str">
        <f t="shared" ca="1" si="107"/>
        <v/>
      </c>
      <c r="K804" s="44"/>
      <c r="L804" s="44"/>
      <c r="M804" s="44"/>
      <c r="N804" s="45" t="str">
        <f t="shared" si="108"/>
        <v/>
      </c>
      <c r="O804" s="51"/>
      <c r="P804" s="52" t="str">
        <f t="shared" si="109"/>
        <v/>
      </c>
      <c r="Q804" s="44" t="str">
        <f t="shared" ca="1" si="110"/>
        <v/>
      </c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</row>
    <row r="805" spans="1:28" ht="20.100000000000001" customHeight="1">
      <c r="A805" s="41" t="str">
        <f t="shared" ca="1" si="111"/>
        <v/>
      </c>
      <c r="B805" s="33" t="str">
        <f ca="1">IFERROR(IF(AND(N805-TODAY()&gt;0,N805-TODAY()&lt;5),"續簽"&amp;ROW(N805),""),"")</f>
        <v/>
      </c>
      <c r="C805" s="38" t="str">
        <f t="shared" si="104"/>
        <v/>
      </c>
      <c r="E805" s="38" t="str">
        <f t="shared" si="105"/>
        <v/>
      </c>
      <c r="I805" s="49" t="str">
        <f t="shared" ca="1" si="106"/>
        <v/>
      </c>
      <c r="J805" s="49" t="str">
        <f t="shared" ca="1" si="107"/>
        <v/>
      </c>
      <c r="K805" s="49"/>
      <c r="L805" s="49"/>
      <c r="M805" s="49"/>
      <c r="N805" s="43" t="str">
        <f t="shared" si="108"/>
        <v/>
      </c>
      <c r="P805" s="40" t="str">
        <f t="shared" si="109"/>
        <v/>
      </c>
      <c r="Q805" s="38" t="str">
        <f t="shared" ca="1" si="110"/>
        <v/>
      </c>
    </row>
    <row r="806" spans="1:28" ht="20.100000000000001" customHeight="1">
      <c r="A806" s="41" t="str">
        <f t="shared" ca="1" si="111"/>
        <v/>
      </c>
      <c r="B806" s="33" t="str">
        <f ca="1">IFERROR(IF(AND(N806-TODAY()&gt;0,N806-TODAY()&lt;5),"續簽"&amp;ROW(N806),""),"")</f>
        <v/>
      </c>
      <c r="C806" s="44" t="str">
        <f t="shared" si="104"/>
        <v/>
      </c>
      <c r="D806" s="44"/>
      <c r="E806" s="44" t="str">
        <f t="shared" si="105"/>
        <v/>
      </c>
      <c r="F806" s="44"/>
      <c r="G806" s="44"/>
      <c r="H806" s="44"/>
      <c r="I806" s="44" t="str">
        <f t="shared" ca="1" si="106"/>
        <v/>
      </c>
      <c r="J806" s="44" t="str">
        <f t="shared" ca="1" si="107"/>
        <v/>
      </c>
      <c r="K806" s="44"/>
      <c r="L806" s="44"/>
      <c r="M806" s="44"/>
      <c r="N806" s="45" t="str">
        <f t="shared" si="108"/>
        <v/>
      </c>
      <c r="O806" s="51"/>
      <c r="P806" s="52" t="str">
        <f t="shared" si="109"/>
        <v/>
      </c>
      <c r="Q806" s="44" t="str">
        <f t="shared" ca="1" si="110"/>
        <v/>
      </c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</row>
    <row r="807" spans="1:28" ht="20.100000000000001" customHeight="1">
      <c r="A807" s="41" t="str">
        <f t="shared" ca="1" si="111"/>
        <v/>
      </c>
      <c r="B807" s="33" t="str">
        <f ca="1">IFERROR(IF(AND(N807-TODAY()&gt;0,N807-TODAY()&lt;5),"續簽"&amp;ROW(N807),""),"")</f>
        <v/>
      </c>
      <c r="C807" s="38" t="str">
        <f t="shared" si="104"/>
        <v/>
      </c>
      <c r="E807" s="38" t="str">
        <f t="shared" si="105"/>
        <v/>
      </c>
      <c r="I807" s="49" t="str">
        <f t="shared" ca="1" si="106"/>
        <v/>
      </c>
      <c r="J807" s="49" t="str">
        <f t="shared" ca="1" si="107"/>
        <v/>
      </c>
      <c r="K807" s="49"/>
      <c r="L807" s="49"/>
      <c r="M807" s="49"/>
      <c r="N807" s="43" t="str">
        <f t="shared" si="108"/>
        <v/>
      </c>
      <c r="P807" s="40" t="str">
        <f t="shared" si="109"/>
        <v/>
      </c>
      <c r="Q807" s="38" t="str">
        <f t="shared" ca="1" si="110"/>
        <v/>
      </c>
    </row>
    <row r="808" spans="1:28" ht="20.100000000000001" customHeight="1">
      <c r="A808" s="41" t="str">
        <f t="shared" ca="1" si="111"/>
        <v/>
      </c>
      <c r="B808" s="33" t="str">
        <f ca="1">IFERROR(IF(AND(N808-TODAY()&gt;0,N808-TODAY()&lt;5),"續簽"&amp;ROW(N808),""),"")</f>
        <v/>
      </c>
      <c r="C808" s="44" t="str">
        <f t="shared" si="104"/>
        <v/>
      </c>
      <c r="D808" s="44"/>
      <c r="E808" s="44" t="str">
        <f t="shared" si="105"/>
        <v/>
      </c>
      <c r="F808" s="44"/>
      <c r="G808" s="44"/>
      <c r="H808" s="44"/>
      <c r="I808" s="44" t="str">
        <f t="shared" ca="1" si="106"/>
        <v/>
      </c>
      <c r="J808" s="44" t="str">
        <f t="shared" ca="1" si="107"/>
        <v/>
      </c>
      <c r="K808" s="44"/>
      <c r="L808" s="44"/>
      <c r="M808" s="44"/>
      <c r="N808" s="45" t="str">
        <f t="shared" si="108"/>
        <v/>
      </c>
      <c r="O808" s="51"/>
      <c r="P808" s="52" t="str">
        <f t="shared" si="109"/>
        <v/>
      </c>
      <c r="Q808" s="44" t="str">
        <f t="shared" ca="1" si="110"/>
        <v/>
      </c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</row>
    <row r="809" spans="1:28" ht="20.100000000000001" customHeight="1">
      <c r="A809" s="41" t="str">
        <f t="shared" ca="1" si="111"/>
        <v/>
      </c>
      <c r="B809" s="33" t="str">
        <f ca="1">IFERROR(IF(AND(N809-TODAY()&gt;0,N809-TODAY()&lt;5),"續簽"&amp;ROW(N809),""),"")</f>
        <v/>
      </c>
      <c r="C809" s="38" t="str">
        <f t="shared" si="104"/>
        <v/>
      </c>
      <c r="E809" s="38" t="str">
        <f t="shared" si="105"/>
        <v/>
      </c>
      <c r="I809" s="49" t="str">
        <f t="shared" ca="1" si="106"/>
        <v/>
      </c>
      <c r="J809" s="49" t="str">
        <f t="shared" ca="1" si="107"/>
        <v/>
      </c>
      <c r="K809" s="49"/>
      <c r="L809" s="49"/>
      <c r="M809" s="49"/>
      <c r="N809" s="43" t="str">
        <f t="shared" si="108"/>
        <v/>
      </c>
      <c r="P809" s="40" t="str">
        <f t="shared" si="109"/>
        <v/>
      </c>
      <c r="Q809" s="38" t="str">
        <f t="shared" ca="1" si="110"/>
        <v/>
      </c>
    </row>
    <row r="810" spans="1:28" ht="20.100000000000001" customHeight="1">
      <c r="A810" s="41" t="str">
        <f t="shared" ca="1" si="111"/>
        <v/>
      </c>
      <c r="B810" s="33" t="str">
        <f ca="1">IFERROR(IF(AND(N810-TODAY()&gt;0,N810-TODAY()&lt;5),"續簽"&amp;ROW(N810),""),"")</f>
        <v/>
      </c>
      <c r="C810" s="44" t="str">
        <f t="shared" si="104"/>
        <v/>
      </c>
      <c r="D810" s="44"/>
      <c r="E810" s="44" t="str">
        <f t="shared" si="105"/>
        <v/>
      </c>
      <c r="F810" s="44"/>
      <c r="G810" s="44"/>
      <c r="H810" s="44"/>
      <c r="I810" s="44" t="str">
        <f t="shared" ca="1" si="106"/>
        <v/>
      </c>
      <c r="J810" s="44" t="str">
        <f t="shared" ca="1" si="107"/>
        <v/>
      </c>
      <c r="K810" s="44"/>
      <c r="L810" s="44"/>
      <c r="M810" s="44"/>
      <c r="N810" s="45" t="str">
        <f t="shared" si="108"/>
        <v/>
      </c>
      <c r="O810" s="51"/>
      <c r="P810" s="52" t="str">
        <f t="shared" si="109"/>
        <v/>
      </c>
      <c r="Q810" s="44" t="str">
        <f t="shared" ca="1" si="110"/>
        <v/>
      </c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</row>
    <row r="811" spans="1:28" ht="20.100000000000001" customHeight="1">
      <c r="A811" s="41" t="str">
        <f t="shared" ca="1" si="111"/>
        <v/>
      </c>
      <c r="B811" s="33" t="str">
        <f ca="1">IFERROR(IF(AND(N811-TODAY()&gt;0,N811-TODAY()&lt;5),"續簽"&amp;ROW(N811),""),"")</f>
        <v/>
      </c>
      <c r="C811" s="38" t="str">
        <f t="shared" si="104"/>
        <v/>
      </c>
      <c r="E811" s="38" t="str">
        <f t="shared" si="105"/>
        <v/>
      </c>
      <c r="I811" s="49" t="str">
        <f t="shared" ca="1" si="106"/>
        <v/>
      </c>
      <c r="J811" s="49" t="str">
        <f t="shared" ca="1" si="107"/>
        <v/>
      </c>
      <c r="K811" s="49"/>
      <c r="L811" s="49"/>
      <c r="M811" s="49"/>
      <c r="N811" s="43" t="str">
        <f t="shared" si="108"/>
        <v/>
      </c>
      <c r="P811" s="40" t="str">
        <f t="shared" si="109"/>
        <v/>
      </c>
      <c r="Q811" s="38" t="str">
        <f t="shared" ca="1" si="110"/>
        <v/>
      </c>
    </row>
    <row r="812" spans="1:28" ht="20.100000000000001" customHeight="1">
      <c r="A812" s="41" t="str">
        <f t="shared" ca="1" si="111"/>
        <v/>
      </c>
      <c r="B812" s="33" t="str">
        <f ca="1">IFERROR(IF(AND(N812-TODAY()&gt;0,N812-TODAY()&lt;5),"續簽"&amp;ROW(N812),""),"")</f>
        <v/>
      </c>
      <c r="C812" s="44" t="str">
        <f t="shared" si="104"/>
        <v/>
      </c>
      <c r="D812" s="44"/>
      <c r="E812" s="44" t="str">
        <f t="shared" si="105"/>
        <v/>
      </c>
      <c r="F812" s="44"/>
      <c r="G812" s="44"/>
      <c r="H812" s="44"/>
      <c r="I812" s="44" t="str">
        <f t="shared" ca="1" si="106"/>
        <v/>
      </c>
      <c r="J812" s="44" t="str">
        <f t="shared" ca="1" si="107"/>
        <v/>
      </c>
      <c r="K812" s="44"/>
      <c r="L812" s="44"/>
      <c r="M812" s="44"/>
      <c r="N812" s="45" t="str">
        <f t="shared" si="108"/>
        <v/>
      </c>
      <c r="O812" s="51"/>
      <c r="P812" s="52" t="str">
        <f t="shared" si="109"/>
        <v/>
      </c>
      <c r="Q812" s="44" t="str">
        <f t="shared" ca="1" si="110"/>
        <v/>
      </c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</row>
    <row r="813" spans="1:28" ht="20.100000000000001" customHeight="1">
      <c r="A813" s="41" t="str">
        <f t="shared" ca="1" si="111"/>
        <v/>
      </c>
      <c r="B813" s="33" t="str">
        <f ca="1">IFERROR(IF(AND(N813-TODAY()&gt;0,N813-TODAY()&lt;5),"續簽"&amp;ROW(N813),""),"")</f>
        <v/>
      </c>
      <c r="C813" s="38" t="str">
        <f t="shared" si="104"/>
        <v/>
      </c>
      <c r="E813" s="38" t="str">
        <f t="shared" si="105"/>
        <v/>
      </c>
      <c r="I813" s="49" t="str">
        <f t="shared" ca="1" si="106"/>
        <v/>
      </c>
      <c r="J813" s="49" t="str">
        <f t="shared" ca="1" si="107"/>
        <v/>
      </c>
      <c r="K813" s="49"/>
      <c r="L813" s="49"/>
      <c r="M813" s="49"/>
      <c r="N813" s="43" t="str">
        <f t="shared" si="108"/>
        <v/>
      </c>
      <c r="P813" s="40" t="str">
        <f t="shared" si="109"/>
        <v/>
      </c>
      <c r="Q813" s="38" t="str">
        <f t="shared" ca="1" si="110"/>
        <v/>
      </c>
    </row>
    <row r="814" spans="1:28" ht="20.100000000000001" customHeight="1">
      <c r="A814" s="41" t="str">
        <f t="shared" ca="1" si="111"/>
        <v/>
      </c>
      <c r="B814" s="33" t="str">
        <f ca="1">IFERROR(IF(AND(N814-TODAY()&gt;0,N814-TODAY()&lt;5),"續簽"&amp;ROW(N814),""),"")</f>
        <v/>
      </c>
      <c r="C814" s="44" t="str">
        <f t="shared" si="104"/>
        <v/>
      </c>
      <c r="D814" s="44"/>
      <c r="E814" s="44" t="str">
        <f t="shared" si="105"/>
        <v/>
      </c>
      <c r="F814" s="44"/>
      <c r="G814" s="44"/>
      <c r="H814" s="44"/>
      <c r="I814" s="44" t="str">
        <f t="shared" ca="1" si="106"/>
        <v/>
      </c>
      <c r="J814" s="44" t="str">
        <f t="shared" ca="1" si="107"/>
        <v/>
      </c>
      <c r="K814" s="44"/>
      <c r="L814" s="44"/>
      <c r="M814" s="44"/>
      <c r="N814" s="45" t="str">
        <f t="shared" si="108"/>
        <v/>
      </c>
      <c r="O814" s="51"/>
      <c r="P814" s="52" t="str">
        <f t="shared" si="109"/>
        <v/>
      </c>
      <c r="Q814" s="44" t="str">
        <f t="shared" ca="1" si="110"/>
        <v/>
      </c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</row>
    <row r="815" spans="1:28" ht="20.100000000000001" customHeight="1">
      <c r="A815" s="41" t="str">
        <f t="shared" ca="1" si="111"/>
        <v/>
      </c>
      <c r="B815" s="33" t="str">
        <f ca="1">IFERROR(IF(AND(N815-TODAY()&gt;0,N815-TODAY()&lt;5),"續簽"&amp;ROW(N815),""),"")</f>
        <v/>
      </c>
      <c r="C815" s="38" t="str">
        <f t="shared" si="104"/>
        <v/>
      </c>
      <c r="E815" s="38" t="str">
        <f t="shared" si="105"/>
        <v/>
      </c>
      <c r="I815" s="49" t="str">
        <f t="shared" ca="1" si="106"/>
        <v/>
      </c>
      <c r="J815" s="49" t="str">
        <f t="shared" ca="1" si="107"/>
        <v/>
      </c>
      <c r="K815" s="49"/>
      <c r="L815" s="49"/>
      <c r="M815" s="49"/>
      <c r="N815" s="43" t="str">
        <f t="shared" si="108"/>
        <v/>
      </c>
      <c r="P815" s="40" t="str">
        <f t="shared" si="109"/>
        <v/>
      </c>
      <c r="Q815" s="38" t="str">
        <f t="shared" ca="1" si="110"/>
        <v/>
      </c>
    </row>
    <row r="816" spans="1:28" ht="20.100000000000001" customHeight="1">
      <c r="A816" s="41" t="str">
        <f t="shared" ca="1" si="111"/>
        <v/>
      </c>
      <c r="B816" s="33" t="str">
        <f ca="1">IFERROR(IF(AND(N816-TODAY()&gt;0,N816-TODAY()&lt;5),"續簽"&amp;ROW(N816),""),"")</f>
        <v/>
      </c>
      <c r="C816" s="44" t="str">
        <f t="shared" si="104"/>
        <v/>
      </c>
      <c r="D816" s="44"/>
      <c r="E816" s="44" t="str">
        <f t="shared" si="105"/>
        <v/>
      </c>
      <c r="F816" s="44"/>
      <c r="G816" s="44"/>
      <c r="H816" s="44"/>
      <c r="I816" s="44" t="str">
        <f t="shared" ca="1" si="106"/>
        <v/>
      </c>
      <c r="J816" s="44" t="str">
        <f t="shared" ca="1" si="107"/>
        <v/>
      </c>
      <c r="K816" s="44"/>
      <c r="L816" s="44"/>
      <c r="M816" s="44"/>
      <c r="N816" s="45" t="str">
        <f t="shared" si="108"/>
        <v/>
      </c>
      <c r="O816" s="51"/>
      <c r="P816" s="52" t="str">
        <f t="shared" si="109"/>
        <v/>
      </c>
      <c r="Q816" s="44" t="str">
        <f t="shared" ca="1" si="110"/>
        <v/>
      </c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</row>
    <row r="817" spans="1:28" ht="20.100000000000001" customHeight="1">
      <c r="A817" s="41" t="str">
        <f t="shared" ca="1" si="111"/>
        <v/>
      </c>
      <c r="B817" s="33" t="str">
        <f ca="1">IFERROR(IF(AND(N817-TODAY()&gt;0,N817-TODAY()&lt;5),"續簽"&amp;ROW(N817),""),"")</f>
        <v/>
      </c>
      <c r="C817" s="38" t="str">
        <f t="shared" si="104"/>
        <v/>
      </c>
      <c r="E817" s="38" t="str">
        <f t="shared" si="105"/>
        <v/>
      </c>
      <c r="I817" s="49" t="str">
        <f t="shared" ca="1" si="106"/>
        <v/>
      </c>
      <c r="J817" s="49" t="str">
        <f t="shared" ca="1" si="107"/>
        <v/>
      </c>
      <c r="K817" s="49"/>
      <c r="L817" s="49"/>
      <c r="M817" s="49"/>
      <c r="N817" s="43" t="str">
        <f t="shared" si="108"/>
        <v/>
      </c>
      <c r="P817" s="40" t="str">
        <f t="shared" si="109"/>
        <v/>
      </c>
      <c r="Q817" s="38" t="str">
        <f t="shared" ca="1" si="110"/>
        <v/>
      </c>
    </row>
    <row r="818" spans="1:28" ht="20.100000000000001" customHeight="1">
      <c r="A818" s="41" t="str">
        <f t="shared" ca="1" si="111"/>
        <v/>
      </c>
      <c r="B818" s="33" t="str">
        <f ca="1">IFERROR(IF(AND(N818-TODAY()&gt;0,N818-TODAY()&lt;5),"續簽"&amp;ROW(N818),""),"")</f>
        <v/>
      </c>
      <c r="C818" s="44" t="str">
        <f t="shared" si="104"/>
        <v/>
      </c>
      <c r="D818" s="44"/>
      <c r="E818" s="44" t="str">
        <f t="shared" si="105"/>
        <v/>
      </c>
      <c r="F818" s="44"/>
      <c r="G818" s="44"/>
      <c r="H818" s="44"/>
      <c r="I818" s="44" t="str">
        <f t="shared" ca="1" si="106"/>
        <v/>
      </c>
      <c r="J818" s="44" t="str">
        <f t="shared" ca="1" si="107"/>
        <v/>
      </c>
      <c r="K818" s="44"/>
      <c r="L818" s="44"/>
      <c r="M818" s="44"/>
      <c r="N818" s="45" t="str">
        <f t="shared" si="108"/>
        <v/>
      </c>
      <c r="O818" s="51"/>
      <c r="P818" s="52" t="str">
        <f t="shared" si="109"/>
        <v/>
      </c>
      <c r="Q818" s="44" t="str">
        <f t="shared" ca="1" si="110"/>
        <v/>
      </c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</row>
    <row r="819" spans="1:28" ht="20.100000000000001" customHeight="1">
      <c r="A819" s="41" t="str">
        <f t="shared" ca="1" si="111"/>
        <v/>
      </c>
      <c r="B819" s="33" t="str">
        <f ca="1">IFERROR(IF(AND(N819-TODAY()&gt;0,N819-TODAY()&lt;5),"續簽"&amp;ROW(N819),""),"")</f>
        <v/>
      </c>
      <c r="C819" s="38" t="str">
        <f t="shared" si="104"/>
        <v/>
      </c>
      <c r="E819" s="38" t="str">
        <f t="shared" si="105"/>
        <v/>
      </c>
      <c r="I819" s="49" t="str">
        <f t="shared" ca="1" si="106"/>
        <v/>
      </c>
      <c r="J819" s="49" t="str">
        <f t="shared" ca="1" si="107"/>
        <v/>
      </c>
      <c r="K819" s="49"/>
      <c r="L819" s="49"/>
      <c r="M819" s="49"/>
      <c r="N819" s="43" t="str">
        <f t="shared" si="108"/>
        <v/>
      </c>
      <c r="P819" s="40" t="str">
        <f t="shared" si="109"/>
        <v/>
      </c>
      <c r="Q819" s="38" t="str">
        <f t="shared" ca="1" si="110"/>
        <v/>
      </c>
    </row>
    <row r="820" spans="1:28" ht="20.100000000000001" customHeight="1">
      <c r="A820" s="41" t="str">
        <f t="shared" ca="1" si="111"/>
        <v/>
      </c>
      <c r="B820" s="33" t="str">
        <f ca="1">IFERROR(IF(AND(N820-TODAY()&gt;0,N820-TODAY()&lt;5),"續簽"&amp;ROW(N820),""),"")</f>
        <v/>
      </c>
      <c r="C820" s="44" t="str">
        <f t="shared" si="104"/>
        <v/>
      </c>
      <c r="D820" s="44"/>
      <c r="E820" s="44" t="str">
        <f t="shared" si="105"/>
        <v/>
      </c>
      <c r="F820" s="44"/>
      <c r="G820" s="44"/>
      <c r="H820" s="44"/>
      <c r="I820" s="44" t="str">
        <f t="shared" ca="1" si="106"/>
        <v/>
      </c>
      <c r="J820" s="44" t="str">
        <f t="shared" ca="1" si="107"/>
        <v/>
      </c>
      <c r="K820" s="44"/>
      <c r="L820" s="44"/>
      <c r="M820" s="44"/>
      <c r="N820" s="45" t="str">
        <f t="shared" si="108"/>
        <v/>
      </c>
      <c r="O820" s="51"/>
      <c r="P820" s="52" t="str">
        <f t="shared" si="109"/>
        <v/>
      </c>
      <c r="Q820" s="44" t="str">
        <f t="shared" ca="1" si="110"/>
        <v/>
      </c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</row>
    <row r="821" spans="1:28" ht="20.100000000000001" customHeight="1">
      <c r="A821" s="41" t="str">
        <f t="shared" ca="1" si="111"/>
        <v/>
      </c>
      <c r="B821" s="33" t="str">
        <f ca="1">IFERROR(IF(AND(N821-TODAY()&gt;0,N821-TODAY()&lt;5),"續簽"&amp;ROW(N821),""),"")</f>
        <v/>
      </c>
      <c r="C821" s="38" t="str">
        <f t="shared" si="104"/>
        <v/>
      </c>
      <c r="E821" s="38" t="str">
        <f t="shared" si="105"/>
        <v/>
      </c>
      <c r="I821" s="49" t="str">
        <f t="shared" ca="1" si="106"/>
        <v/>
      </c>
      <c r="J821" s="49" t="str">
        <f t="shared" ca="1" si="107"/>
        <v/>
      </c>
      <c r="K821" s="49"/>
      <c r="L821" s="49"/>
      <c r="M821" s="49"/>
      <c r="N821" s="43" t="str">
        <f t="shared" si="108"/>
        <v/>
      </c>
      <c r="P821" s="40" t="str">
        <f t="shared" si="109"/>
        <v/>
      </c>
      <c r="Q821" s="38" t="str">
        <f t="shared" ca="1" si="110"/>
        <v/>
      </c>
    </row>
    <row r="822" spans="1:28" ht="20.100000000000001" customHeight="1">
      <c r="A822" s="41" t="str">
        <f t="shared" ca="1" si="111"/>
        <v/>
      </c>
      <c r="B822" s="33" t="str">
        <f ca="1">IFERROR(IF(AND(N822-TODAY()&gt;0,N822-TODAY()&lt;5),"續簽"&amp;ROW(N822),""),"")</f>
        <v/>
      </c>
      <c r="C822" s="44" t="str">
        <f t="shared" si="104"/>
        <v/>
      </c>
      <c r="D822" s="44"/>
      <c r="E822" s="44" t="str">
        <f t="shared" si="105"/>
        <v/>
      </c>
      <c r="F822" s="44"/>
      <c r="G822" s="44"/>
      <c r="H822" s="44"/>
      <c r="I822" s="44" t="str">
        <f t="shared" ca="1" si="106"/>
        <v/>
      </c>
      <c r="J822" s="44" t="str">
        <f t="shared" ca="1" si="107"/>
        <v/>
      </c>
      <c r="K822" s="44"/>
      <c r="L822" s="44"/>
      <c r="M822" s="44"/>
      <c r="N822" s="45" t="str">
        <f t="shared" si="108"/>
        <v/>
      </c>
      <c r="O822" s="51"/>
      <c r="P822" s="52" t="str">
        <f t="shared" si="109"/>
        <v/>
      </c>
      <c r="Q822" s="44" t="str">
        <f t="shared" ca="1" si="110"/>
        <v/>
      </c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</row>
    <row r="823" spans="1:28" ht="20.100000000000001" customHeight="1">
      <c r="A823" s="41" t="str">
        <f t="shared" ca="1" si="111"/>
        <v/>
      </c>
      <c r="B823" s="33" t="str">
        <f ca="1">IFERROR(IF(AND(N823-TODAY()&gt;0,N823-TODAY()&lt;5),"續簽"&amp;ROW(N823),""),"")</f>
        <v/>
      </c>
      <c r="C823" s="38" t="str">
        <f t="shared" si="104"/>
        <v/>
      </c>
      <c r="E823" s="38" t="str">
        <f t="shared" si="105"/>
        <v/>
      </c>
      <c r="I823" s="49" t="str">
        <f t="shared" ca="1" si="106"/>
        <v/>
      </c>
      <c r="J823" s="49" t="str">
        <f t="shared" ca="1" si="107"/>
        <v/>
      </c>
      <c r="K823" s="49"/>
      <c r="L823" s="49"/>
      <c r="M823" s="49"/>
      <c r="N823" s="43" t="str">
        <f t="shared" si="108"/>
        <v/>
      </c>
      <c r="P823" s="40" t="str">
        <f t="shared" si="109"/>
        <v/>
      </c>
      <c r="Q823" s="38" t="str">
        <f t="shared" ca="1" si="110"/>
        <v/>
      </c>
    </row>
    <row r="824" spans="1:28" ht="20.100000000000001" customHeight="1">
      <c r="A824" s="41" t="str">
        <f t="shared" ca="1" si="111"/>
        <v/>
      </c>
      <c r="B824" s="33" t="str">
        <f ca="1">IFERROR(IF(AND(N824-TODAY()&gt;0,N824-TODAY()&lt;5),"續簽"&amp;ROW(N824),""),"")</f>
        <v/>
      </c>
      <c r="C824" s="44" t="str">
        <f t="shared" si="104"/>
        <v/>
      </c>
      <c r="D824" s="44"/>
      <c r="E824" s="44" t="str">
        <f t="shared" si="105"/>
        <v/>
      </c>
      <c r="F824" s="44"/>
      <c r="G824" s="44"/>
      <c r="H824" s="44"/>
      <c r="I824" s="44" t="str">
        <f t="shared" ca="1" si="106"/>
        <v/>
      </c>
      <c r="J824" s="44" t="str">
        <f t="shared" ca="1" si="107"/>
        <v/>
      </c>
      <c r="K824" s="44"/>
      <c r="L824" s="44"/>
      <c r="M824" s="44"/>
      <c r="N824" s="45" t="str">
        <f t="shared" si="108"/>
        <v/>
      </c>
      <c r="O824" s="51"/>
      <c r="P824" s="52" t="str">
        <f t="shared" si="109"/>
        <v/>
      </c>
      <c r="Q824" s="44" t="str">
        <f t="shared" ca="1" si="110"/>
        <v/>
      </c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</row>
    <row r="825" spans="1:28" ht="20.100000000000001" customHeight="1">
      <c r="A825" s="41" t="str">
        <f t="shared" ca="1" si="111"/>
        <v/>
      </c>
      <c r="B825" s="33" t="str">
        <f ca="1">IFERROR(IF(AND(N825-TODAY()&gt;0,N825-TODAY()&lt;5),"續簽"&amp;ROW(N825),""),"")</f>
        <v/>
      </c>
      <c r="C825" s="38" t="str">
        <f t="shared" si="104"/>
        <v/>
      </c>
      <c r="E825" s="38" t="str">
        <f t="shared" si="105"/>
        <v/>
      </c>
      <c r="I825" s="49" t="str">
        <f t="shared" ca="1" si="106"/>
        <v/>
      </c>
      <c r="J825" s="49" t="str">
        <f t="shared" ca="1" si="107"/>
        <v/>
      </c>
      <c r="K825" s="49"/>
      <c r="L825" s="49"/>
      <c r="M825" s="49"/>
      <c r="N825" s="43" t="str">
        <f t="shared" si="108"/>
        <v/>
      </c>
      <c r="P825" s="40" t="str">
        <f t="shared" si="109"/>
        <v/>
      </c>
      <c r="Q825" s="38" t="str">
        <f t="shared" ca="1" si="110"/>
        <v/>
      </c>
    </row>
    <row r="826" spans="1:28" ht="20.100000000000001" customHeight="1">
      <c r="A826" s="41" t="str">
        <f t="shared" ca="1" si="111"/>
        <v/>
      </c>
      <c r="B826" s="33" t="str">
        <f ca="1">IFERROR(IF(AND(N826-TODAY()&gt;0,N826-TODAY()&lt;5),"續簽"&amp;ROW(N826),""),"")</f>
        <v/>
      </c>
      <c r="C826" s="44" t="str">
        <f t="shared" si="104"/>
        <v/>
      </c>
      <c r="D826" s="44"/>
      <c r="E826" s="44" t="str">
        <f t="shared" si="105"/>
        <v/>
      </c>
      <c r="F826" s="44"/>
      <c r="G826" s="44"/>
      <c r="H826" s="44"/>
      <c r="I826" s="44" t="str">
        <f t="shared" ca="1" si="106"/>
        <v/>
      </c>
      <c r="J826" s="44" t="str">
        <f t="shared" ca="1" si="107"/>
        <v/>
      </c>
      <c r="K826" s="44"/>
      <c r="L826" s="44"/>
      <c r="M826" s="44"/>
      <c r="N826" s="45" t="str">
        <f t="shared" si="108"/>
        <v/>
      </c>
      <c r="O826" s="51"/>
      <c r="P826" s="52" t="str">
        <f t="shared" si="109"/>
        <v/>
      </c>
      <c r="Q826" s="44" t="str">
        <f t="shared" ca="1" si="110"/>
        <v/>
      </c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</row>
    <row r="827" spans="1:28" ht="20.100000000000001" customHeight="1">
      <c r="A827" s="41" t="str">
        <f t="shared" ca="1" si="111"/>
        <v/>
      </c>
      <c r="B827" s="33" t="str">
        <f ca="1">IFERROR(IF(AND(N827-TODAY()&gt;0,N827-TODAY()&lt;5),"續簽"&amp;ROW(N827),""),"")</f>
        <v/>
      </c>
      <c r="C827" s="38" t="str">
        <f t="shared" si="104"/>
        <v/>
      </c>
      <c r="E827" s="38" t="str">
        <f t="shared" si="105"/>
        <v/>
      </c>
      <c r="I827" s="49" t="str">
        <f t="shared" ca="1" si="106"/>
        <v/>
      </c>
      <c r="J827" s="49" t="str">
        <f t="shared" ca="1" si="107"/>
        <v/>
      </c>
      <c r="K827" s="49"/>
      <c r="L827" s="49"/>
      <c r="M827" s="49"/>
      <c r="N827" s="43" t="str">
        <f t="shared" si="108"/>
        <v/>
      </c>
      <c r="P827" s="40" t="str">
        <f t="shared" si="109"/>
        <v/>
      </c>
      <c r="Q827" s="38" t="str">
        <f t="shared" ca="1" si="110"/>
        <v/>
      </c>
    </row>
    <row r="828" spans="1:28" ht="20.100000000000001" customHeight="1">
      <c r="A828" s="41" t="str">
        <f t="shared" ca="1" si="111"/>
        <v/>
      </c>
      <c r="B828" s="33" t="str">
        <f ca="1">IFERROR(IF(AND(N828-TODAY()&gt;0,N828-TODAY()&lt;5),"續簽"&amp;ROW(N828),""),"")</f>
        <v/>
      </c>
      <c r="C828" s="44" t="str">
        <f t="shared" si="104"/>
        <v/>
      </c>
      <c r="D828" s="44"/>
      <c r="E828" s="44" t="str">
        <f t="shared" si="105"/>
        <v/>
      </c>
      <c r="F828" s="44"/>
      <c r="G828" s="44"/>
      <c r="H828" s="44"/>
      <c r="I828" s="44" t="str">
        <f t="shared" ca="1" si="106"/>
        <v/>
      </c>
      <c r="J828" s="44" t="str">
        <f t="shared" ca="1" si="107"/>
        <v/>
      </c>
      <c r="K828" s="44"/>
      <c r="L828" s="44"/>
      <c r="M828" s="44"/>
      <c r="N828" s="45" t="str">
        <f t="shared" si="108"/>
        <v/>
      </c>
      <c r="O828" s="51"/>
      <c r="P828" s="52" t="str">
        <f t="shared" si="109"/>
        <v/>
      </c>
      <c r="Q828" s="44" t="str">
        <f t="shared" ca="1" si="110"/>
        <v/>
      </c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</row>
    <row r="829" spans="1:28" ht="20.100000000000001" customHeight="1">
      <c r="A829" s="41" t="str">
        <f t="shared" ca="1" si="111"/>
        <v/>
      </c>
      <c r="B829" s="33" t="str">
        <f ca="1">IFERROR(IF(AND(N829-TODAY()&gt;0,N829-TODAY()&lt;5),"續簽"&amp;ROW(N829),""),"")</f>
        <v/>
      </c>
      <c r="C829" s="38" t="str">
        <f t="shared" si="104"/>
        <v/>
      </c>
      <c r="E829" s="38" t="str">
        <f t="shared" si="105"/>
        <v/>
      </c>
      <c r="I829" s="49" t="str">
        <f t="shared" ca="1" si="106"/>
        <v/>
      </c>
      <c r="J829" s="49" t="str">
        <f t="shared" ca="1" si="107"/>
        <v/>
      </c>
      <c r="K829" s="49"/>
      <c r="L829" s="49"/>
      <c r="M829" s="49"/>
      <c r="N829" s="43" t="str">
        <f t="shared" si="108"/>
        <v/>
      </c>
      <c r="P829" s="40" t="str">
        <f t="shared" si="109"/>
        <v/>
      </c>
      <c r="Q829" s="38" t="str">
        <f t="shared" ca="1" si="110"/>
        <v/>
      </c>
    </row>
    <row r="830" spans="1:28" ht="20.100000000000001" customHeight="1">
      <c r="A830" s="41" t="str">
        <f t="shared" ca="1" si="111"/>
        <v/>
      </c>
      <c r="B830" s="33" t="str">
        <f ca="1">IFERROR(IF(AND(N830-TODAY()&gt;0,N830-TODAY()&lt;5),"續簽"&amp;ROW(N830),""),"")</f>
        <v/>
      </c>
      <c r="C830" s="44" t="str">
        <f t="shared" si="104"/>
        <v/>
      </c>
      <c r="D830" s="44"/>
      <c r="E830" s="44" t="str">
        <f t="shared" si="105"/>
        <v/>
      </c>
      <c r="F830" s="44"/>
      <c r="G830" s="44"/>
      <c r="H830" s="44"/>
      <c r="I830" s="44" t="str">
        <f t="shared" ca="1" si="106"/>
        <v/>
      </c>
      <c r="J830" s="44" t="str">
        <f t="shared" ca="1" si="107"/>
        <v/>
      </c>
      <c r="K830" s="44"/>
      <c r="L830" s="44"/>
      <c r="M830" s="44"/>
      <c r="N830" s="45" t="str">
        <f t="shared" si="108"/>
        <v/>
      </c>
      <c r="O830" s="51"/>
      <c r="P830" s="52" t="str">
        <f t="shared" si="109"/>
        <v/>
      </c>
      <c r="Q830" s="44" t="str">
        <f t="shared" ca="1" si="110"/>
        <v/>
      </c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</row>
    <row r="831" spans="1:28" ht="20.100000000000001" customHeight="1">
      <c r="A831" s="41" t="str">
        <f t="shared" ca="1" si="111"/>
        <v/>
      </c>
      <c r="B831" s="33" t="str">
        <f ca="1">IFERROR(IF(AND(N831-TODAY()&gt;0,N831-TODAY()&lt;5),"續簽"&amp;ROW(N831),""),"")</f>
        <v/>
      </c>
      <c r="C831" s="38" t="str">
        <f t="shared" si="104"/>
        <v/>
      </c>
      <c r="E831" s="38" t="str">
        <f t="shared" si="105"/>
        <v/>
      </c>
      <c r="I831" s="49" t="str">
        <f t="shared" ca="1" si="106"/>
        <v/>
      </c>
      <c r="J831" s="49" t="str">
        <f t="shared" ca="1" si="107"/>
        <v/>
      </c>
      <c r="K831" s="49"/>
      <c r="L831" s="49"/>
      <c r="M831" s="49"/>
      <c r="N831" s="43" t="str">
        <f t="shared" si="108"/>
        <v/>
      </c>
      <c r="P831" s="40" t="str">
        <f t="shared" si="109"/>
        <v/>
      </c>
      <c r="Q831" s="38" t="str">
        <f t="shared" ca="1" si="110"/>
        <v/>
      </c>
    </row>
    <row r="832" spans="1:28" ht="20.100000000000001" customHeight="1">
      <c r="A832" s="41" t="str">
        <f t="shared" ca="1" si="111"/>
        <v/>
      </c>
      <c r="B832" s="33" t="str">
        <f ca="1">IFERROR(IF(AND(N832-TODAY()&gt;0,N832-TODAY()&lt;5),"續簽"&amp;ROW(N832),""),"")</f>
        <v/>
      </c>
      <c r="C832" s="44" t="str">
        <f t="shared" si="104"/>
        <v/>
      </c>
      <c r="D832" s="44"/>
      <c r="E832" s="44" t="str">
        <f t="shared" si="105"/>
        <v/>
      </c>
      <c r="F832" s="44"/>
      <c r="G832" s="44"/>
      <c r="H832" s="44"/>
      <c r="I832" s="44" t="str">
        <f t="shared" ca="1" si="106"/>
        <v/>
      </c>
      <c r="J832" s="44" t="str">
        <f t="shared" ca="1" si="107"/>
        <v/>
      </c>
      <c r="K832" s="44"/>
      <c r="L832" s="44"/>
      <c r="M832" s="44"/>
      <c r="N832" s="45" t="str">
        <f t="shared" si="108"/>
        <v/>
      </c>
      <c r="O832" s="51"/>
      <c r="P832" s="52" t="str">
        <f t="shared" si="109"/>
        <v/>
      </c>
      <c r="Q832" s="44" t="str">
        <f t="shared" ca="1" si="110"/>
        <v/>
      </c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</row>
    <row r="833" spans="1:28" ht="20.100000000000001" customHeight="1">
      <c r="A833" s="41" t="str">
        <f t="shared" ca="1" si="111"/>
        <v/>
      </c>
      <c r="B833" s="33" t="str">
        <f ca="1">IFERROR(IF(AND(N833-TODAY()&gt;0,N833-TODAY()&lt;5),"續簽"&amp;ROW(N833),""),"")</f>
        <v/>
      </c>
      <c r="C833" s="38" t="str">
        <f t="shared" si="104"/>
        <v/>
      </c>
      <c r="E833" s="38" t="str">
        <f t="shared" si="105"/>
        <v/>
      </c>
      <c r="I833" s="49" t="str">
        <f t="shared" ca="1" si="106"/>
        <v/>
      </c>
      <c r="J833" s="49" t="str">
        <f t="shared" ca="1" si="107"/>
        <v/>
      </c>
      <c r="K833" s="49"/>
      <c r="L833" s="49"/>
      <c r="M833" s="49"/>
      <c r="N833" s="43" t="str">
        <f t="shared" si="108"/>
        <v/>
      </c>
      <c r="P833" s="40" t="str">
        <f t="shared" si="109"/>
        <v/>
      </c>
      <c r="Q833" s="38" t="str">
        <f t="shared" ca="1" si="110"/>
        <v/>
      </c>
    </row>
    <row r="834" spans="1:28" ht="20.100000000000001" customHeight="1">
      <c r="A834" s="41" t="str">
        <f t="shared" ca="1" si="111"/>
        <v/>
      </c>
      <c r="B834" s="33" t="str">
        <f ca="1">IFERROR(IF(AND(N834-TODAY()&gt;0,N834-TODAY()&lt;5),"續簽"&amp;ROW(N834),""),"")</f>
        <v/>
      </c>
      <c r="C834" s="44" t="str">
        <f t="shared" si="104"/>
        <v/>
      </c>
      <c r="D834" s="44"/>
      <c r="E834" s="44" t="str">
        <f t="shared" si="105"/>
        <v/>
      </c>
      <c r="F834" s="44"/>
      <c r="G834" s="44"/>
      <c r="H834" s="44"/>
      <c r="I834" s="44" t="str">
        <f t="shared" ca="1" si="106"/>
        <v/>
      </c>
      <c r="J834" s="44" t="str">
        <f t="shared" ca="1" si="107"/>
        <v/>
      </c>
      <c r="K834" s="44"/>
      <c r="L834" s="44"/>
      <c r="M834" s="44"/>
      <c r="N834" s="45" t="str">
        <f t="shared" si="108"/>
        <v/>
      </c>
      <c r="O834" s="51"/>
      <c r="P834" s="52" t="str">
        <f t="shared" si="109"/>
        <v/>
      </c>
      <c r="Q834" s="44" t="str">
        <f t="shared" ca="1" si="110"/>
        <v/>
      </c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</row>
    <row r="835" spans="1:28" ht="20.100000000000001" customHeight="1">
      <c r="A835" s="41" t="str">
        <f t="shared" ca="1" si="111"/>
        <v/>
      </c>
      <c r="B835" s="33" t="str">
        <f ca="1">IFERROR(IF(AND(N835-TODAY()&gt;0,N835-TODAY()&lt;5),"續簽"&amp;ROW(N835),""),"")</f>
        <v/>
      </c>
      <c r="C835" s="38" t="str">
        <f t="shared" si="104"/>
        <v/>
      </c>
      <c r="E835" s="38" t="str">
        <f t="shared" si="105"/>
        <v/>
      </c>
      <c r="I835" s="49" t="str">
        <f t="shared" ca="1" si="106"/>
        <v/>
      </c>
      <c r="J835" s="49" t="str">
        <f t="shared" ca="1" si="107"/>
        <v/>
      </c>
      <c r="K835" s="49"/>
      <c r="L835" s="49"/>
      <c r="M835" s="49"/>
      <c r="N835" s="43" t="str">
        <f t="shared" si="108"/>
        <v/>
      </c>
      <c r="P835" s="40" t="str">
        <f t="shared" si="109"/>
        <v/>
      </c>
      <c r="Q835" s="38" t="str">
        <f t="shared" ca="1" si="110"/>
        <v/>
      </c>
    </row>
    <row r="836" spans="1:28" ht="20.100000000000001" customHeight="1">
      <c r="A836" s="41" t="str">
        <f t="shared" ca="1" si="111"/>
        <v/>
      </c>
      <c r="B836" s="33" t="str">
        <f ca="1">IFERROR(IF(AND(N836-TODAY()&gt;0,N836-TODAY()&lt;5),"續簽"&amp;ROW(N836),""),"")</f>
        <v/>
      </c>
      <c r="C836" s="44" t="str">
        <f t="shared" si="104"/>
        <v/>
      </c>
      <c r="D836" s="44"/>
      <c r="E836" s="44" t="str">
        <f t="shared" si="105"/>
        <v/>
      </c>
      <c r="F836" s="44"/>
      <c r="G836" s="44"/>
      <c r="H836" s="44"/>
      <c r="I836" s="44" t="str">
        <f t="shared" ca="1" si="106"/>
        <v/>
      </c>
      <c r="J836" s="44" t="str">
        <f t="shared" ca="1" si="107"/>
        <v/>
      </c>
      <c r="K836" s="44"/>
      <c r="L836" s="44"/>
      <c r="M836" s="44"/>
      <c r="N836" s="45" t="str">
        <f t="shared" si="108"/>
        <v/>
      </c>
      <c r="O836" s="51"/>
      <c r="P836" s="52" t="str">
        <f t="shared" si="109"/>
        <v/>
      </c>
      <c r="Q836" s="44" t="str">
        <f t="shared" ca="1" si="110"/>
        <v/>
      </c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</row>
    <row r="837" spans="1:28" ht="20.100000000000001" customHeight="1">
      <c r="A837" s="41" t="str">
        <f t="shared" ca="1" si="111"/>
        <v/>
      </c>
      <c r="B837" s="33" t="str">
        <f ca="1">IFERROR(IF(AND(N837-TODAY()&gt;0,N837-TODAY()&lt;5),"續簽"&amp;ROW(N837),""),"")</f>
        <v/>
      </c>
      <c r="C837" s="38" t="str">
        <f t="shared" si="104"/>
        <v/>
      </c>
      <c r="E837" s="38" t="str">
        <f t="shared" si="105"/>
        <v/>
      </c>
      <c r="I837" s="49" t="str">
        <f t="shared" ca="1" si="106"/>
        <v/>
      </c>
      <c r="J837" s="49" t="str">
        <f t="shared" ca="1" si="107"/>
        <v/>
      </c>
      <c r="K837" s="49"/>
      <c r="L837" s="49"/>
      <c r="M837" s="49"/>
      <c r="N837" s="43" t="str">
        <f t="shared" si="108"/>
        <v/>
      </c>
      <c r="P837" s="40" t="str">
        <f t="shared" si="109"/>
        <v/>
      </c>
      <c r="Q837" s="38" t="str">
        <f t="shared" ca="1" si="110"/>
        <v/>
      </c>
    </row>
    <row r="838" spans="1:28" ht="20.100000000000001" customHeight="1">
      <c r="A838" s="41" t="str">
        <f t="shared" ca="1" si="111"/>
        <v/>
      </c>
      <c r="B838" s="33" t="str">
        <f ca="1">IFERROR(IF(AND(N838-TODAY()&gt;0,N838-TODAY()&lt;5),"續簽"&amp;ROW(N838),""),"")</f>
        <v/>
      </c>
      <c r="C838" s="44" t="str">
        <f t="shared" si="104"/>
        <v/>
      </c>
      <c r="D838" s="44"/>
      <c r="E838" s="44" t="str">
        <f t="shared" si="105"/>
        <v/>
      </c>
      <c r="F838" s="44"/>
      <c r="G838" s="44"/>
      <c r="H838" s="44"/>
      <c r="I838" s="44" t="str">
        <f t="shared" ca="1" si="106"/>
        <v/>
      </c>
      <c r="J838" s="44" t="str">
        <f t="shared" ca="1" si="107"/>
        <v/>
      </c>
      <c r="K838" s="44"/>
      <c r="L838" s="44"/>
      <c r="M838" s="44"/>
      <c r="N838" s="45" t="str">
        <f t="shared" si="108"/>
        <v/>
      </c>
      <c r="O838" s="51"/>
      <c r="P838" s="52" t="str">
        <f t="shared" si="109"/>
        <v/>
      </c>
      <c r="Q838" s="44" t="str">
        <f t="shared" ca="1" si="110"/>
        <v/>
      </c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</row>
    <row r="839" spans="1:28" ht="20.100000000000001" customHeight="1">
      <c r="A839" s="41" t="str">
        <f t="shared" ca="1" si="111"/>
        <v/>
      </c>
      <c r="B839" s="33" t="str">
        <f ca="1">IFERROR(IF(AND(N839-TODAY()&gt;0,N839-TODAY()&lt;5),"續簽"&amp;ROW(N839),""),"")</f>
        <v/>
      </c>
      <c r="C839" s="38" t="str">
        <f t="shared" si="104"/>
        <v/>
      </c>
      <c r="E839" s="38" t="str">
        <f t="shared" si="105"/>
        <v/>
      </c>
      <c r="I839" s="49" t="str">
        <f t="shared" ca="1" si="106"/>
        <v/>
      </c>
      <c r="J839" s="49" t="str">
        <f t="shared" ca="1" si="107"/>
        <v/>
      </c>
      <c r="K839" s="49"/>
      <c r="L839" s="49"/>
      <c r="M839" s="49"/>
      <c r="N839" s="43" t="str">
        <f t="shared" si="108"/>
        <v/>
      </c>
      <c r="P839" s="40" t="str">
        <f t="shared" si="109"/>
        <v/>
      </c>
      <c r="Q839" s="38" t="str">
        <f t="shared" ca="1" si="110"/>
        <v/>
      </c>
    </row>
    <row r="840" spans="1:28" ht="20.100000000000001" customHeight="1">
      <c r="A840" s="41" t="str">
        <f t="shared" ca="1" si="111"/>
        <v/>
      </c>
      <c r="B840" s="33" t="str">
        <f ca="1">IFERROR(IF(AND(N840-TODAY()&gt;0,N840-TODAY()&lt;5),"續簽"&amp;ROW(N840),""),"")</f>
        <v/>
      </c>
      <c r="C840" s="44" t="str">
        <f t="shared" ref="C840:C903" si="112">IF(D840="","",ROW(D840)-2)</f>
        <v/>
      </c>
      <c r="D840" s="44"/>
      <c r="E840" s="44" t="str">
        <f t="shared" ref="E840:E903" si="113">IF(O840="","",IF(MOD(RIGHT(LEFT(O840,17)),2),"男","女"))</f>
        <v/>
      </c>
      <c r="F840" s="44"/>
      <c r="G840" s="44"/>
      <c r="H840" s="44"/>
      <c r="I840" s="44" t="str">
        <f t="shared" ref="I840:I903" ca="1" si="114">IF(H840="","",DATEDIF(H840,TODAY(),"Y"))</f>
        <v/>
      </c>
      <c r="J840" s="44" t="str">
        <f t="shared" ref="J840:J903" ca="1" si="115">IF(H840="","",DATEDIF(H840,TODAY(),"m"))</f>
        <v/>
      </c>
      <c r="K840" s="44"/>
      <c r="L840" s="44"/>
      <c r="M840" s="44"/>
      <c r="N840" s="45" t="str">
        <f t="shared" ref="N840:N903" si="116">IFERROR(IF(M840="无固定期限","",DATE(YEAR(L840)+M840,MONTH(L840),DAY(L840)-1)),"")</f>
        <v/>
      </c>
      <c r="O840" s="51"/>
      <c r="P840" s="52" t="str">
        <f t="shared" ref="P840:P903" si="117">IF(O840="","",VALUE(MID(O840,7,4)&amp;"/"&amp;MID(O840,11,2)&amp;"/"&amp;MID(O840,13,2)))</f>
        <v/>
      </c>
      <c r="Q840" s="44" t="str">
        <f t="shared" ref="Q840:Q903" ca="1" si="118">IF(O840="","",YEAR(TODAY())-MID(O840,7,4))</f>
        <v/>
      </c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</row>
    <row r="841" spans="1:28" ht="20.100000000000001" customHeight="1">
      <c r="A841" s="41" t="str">
        <f t="shared" ca="1" si="111"/>
        <v/>
      </c>
      <c r="B841" s="33" t="str">
        <f ca="1">IFERROR(IF(AND(N841-TODAY()&gt;0,N841-TODAY()&lt;5),"續簽"&amp;ROW(N841),""),"")</f>
        <v/>
      </c>
      <c r="C841" s="38" t="str">
        <f t="shared" si="112"/>
        <v/>
      </c>
      <c r="E841" s="38" t="str">
        <f t="shared" si="113"/>
        <v/>
      </c>
      <c r="I841" s="49" t="str">
        <f t="shared" ca="1" si="114"/>
        <v/>
      </c>
      <c r="J841" s="49" t="str">
        <f t="shared" ca="1" si="115"/>
        <v/>
      </c>
      <c r="K841" s="49"/>
      <c r="L841" s="49"/>
      <c r="M841" s="49"/>
      <c r="N841" s="43" t="str">
        <f t="shared" si="116"/>
        <v/>
      </c>
      <c r="P841" s="40" t="str">
        <f t="shared" si="117"/>
        <v/>
      </c>
      <c r="Q841" s="38" t="str">
        <f t="shared" ca="1" si="118"/>
        <v/>
      </c>
    </row>
    <row r="842" spans="1:28" ht="20.100000000000001" customHeight="1">
      <c r="A842" s="41" t="str">
        <f t="shared" ca="1" si="111"/>
        <v/>
      </c>
      <c r="B842" s="33" t="str">
        <f ca="1">IFERROR(IF(AND(N842-TODAY()&gt;0,N842-TODAY()&lt;5),"續簽"&amp;ROW(N842),""),"")</f>
        <v/>
      </c>
      <c r="C842" s="44" t="str">
        <f t="shared" si="112"/>
        <v/>
      </c>
      <c r="D842" s="44"/>
      <c r="E842" s="44" t="str">
        <f t="shared" si="113"/>
        <v/>
      </c>
      <c r="F842" s="44"/>
      <c r="G842" s="44"/>
      <c r="H842" s="44"/>
      <c r="I842" s="44" t="str">
        <f t="shared" ca="1" si="114"/>
        <v/>
      </c>
      <c r="J842" s="44" t="str">
        <f t="shared" ca="1" si="115"/>
        <v/>
      </c>
      <c r="K842" s="44"/>
      <c r="L842" s="44"/>
      <c r="M842" s="44"/>
      <c r="N842" s="45" t="str">
        <f t="shared" si="116"/>
        <v/>
      </c>
      <c r="O842" s="51"/>
      <c r="P842" s="52" t="str">
        <f t="shared" si="117"/>
        <v/>
      </c>
      <c r="Q842" s="44" t="str">
        <f t="shared" ca="1" si="118"/>
        <v/>
      </c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</row>
    <row r="843" spans="1:28" ht="20.100000000000001" customHeight="1">
      <c r="A843" s="41" t="str">
        <f t="shared" ca="1" si="111"/>
        <v/>
      </c>
      <c r="B843" s="33" t="str">
        <f ca="1">IFERROR(IF(AND(N843-TODAY()&gt;0,N843-TODAY()&lt;5),"續簽"&amp;ROW(N843),""),"")</f>
        <v/>
      </c>
      <c r="C843" s="38" t="str">
        <f t="shared" si="112"/>
        <v/>
      </c>
      <c r="E843" s="38" t="str">
        <f t="shared" si="113"/>
        <v/>
      </c>
      <c r="I843" s="49" t="str">
        <f t="shared" ca="1" si="114"/>
        <v/>
      </c>
      <c r="J843" s="49" t="str">
        <f t="shared" ca="1" si="115"/>
        <v/>
      </c>
      <c r="K843" s="49"/>
      <c r="L843" s="49"/>
      <c r="M843" s="49"/>
      <c r="N843" s="43" t="str">
        <f t="shared" si="116"/>
        <v/>
      </c>
      <c r="P843" s="40" t="str">
        <f t="shared" si="117"/>
        <v/>
      </c>
      <c r="Q843" s="38" t="str">
        <f t="shared" ca="1" si="118"/>
        <v/>
      </c>
    </row>
    <row r="844" spans="1:28" ht="20.100000000000001" customHeight="1">
      <c r="A844" s="41" t="str">
        <f t="shared" ca="1" si="111"/>
        <v/>
      </c>
      <c r="B844" s="33" t="str">
        <f ca="1">IFERROR(IF(AND(N844-TODAY()&gt;0,N844-TODAY()&lt;5),"續簽"&amp;ROW(N844),""),"")</f>
        <v/>
      </c>
      <c r="C844" s="44" t="str">
        <f t="shared" si="112"/>
        <v/>
      </c>
      <c r="D844" s="44"/>
      <c r="E844" s="44" t="str">
        <f t="shared" si="113"/>
        <v/>
      </c>
      <c r="F844" s="44"/>
      <c r="G844" s="44"/>
      <c r="H844" s="44"/>
      <c r="I844" s="44" t="str">
        <f t="shared" ca="1" si="114"/>
        <v/>
      </c>
      <c r="J844" s="44" t="str">
        <f t="shared" ca="1" si="115"/>
        <v/>
      </c>
      <c r="K844" s="44"/>
      <c r="L844" s="44"/>
      <c r="M844" s="44"/>
      <c r="N844" s="45" t="str">
        <f t="shared" si="116"/>
        <v/>
      </c>
      <c r="O844" s="51"/>
      <c r="P844" s="52" t="str">
        <f t="shared" si="117"/>
        <v/>
      </c>
      <c r="Q844" s="44" t="str">
        <f t="shared" ca="1" si="118"/>
        <v/>
      </c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</row>
    <row r="845" spans="1:28" ht="20.100000000000001" customHeight="1">
      <c r="A845" s="41" t="str">
        <f t="shared" ref="A845:A908" ca="1" si="119">IFERROR(IF(MONTH(P845)=MONTH(TODAY()),"生日"&amp;ROW(P845),""),"")</f>
        <v/>
      </c>
      <c r="B845" s="33" t="str">
        <f ca="1">IFERROR(IF(AND(N845-TODAY()&gt;0,N845-TODAY()&lt;5),"續簽"&amp;ROW(N845),""),"")</f>
        <v/>
      </c>
      <c r="C845" s="38" t="str">
        <f t="shared" si="112"/>
        <v/>
      </c>
      <c r="E845" s="38" t="str">
        <f t="shared" si="113"/>
        <v/>
      </c>
      <c r="I845" s="49" t="str">
        <f t="shared" ca="1" si="114"/>
        <v/>
      </c>
      <c r="J845" s="49" t="str">
        <f t="shared" ca="1" si="115"/>
        <v/>
      </c>
      <c r="K845" s="49"/>
      <c r="L845" s="49"/>
      <c r="M845" s="49"/>
      <c r="N845" s="43" t="str">
        <f t="shared" si="116"/>
        <v/>
      </c>
      <c r="P845" s="40" t="str">
        <f t="shared" si="117"/>
        <v/>
      </c>
      <c r="Q845" s="38" t="str">
        <f t="shared" ca="1" si="118"/>
        <v/>
      </c>
    </row>
    <row r="846" spans="1:28" ht="20.100000000000001" customHeight="1">
      <c r="A846" s="41" t="str">
        <f t="shared" ca="1" si="119"/>
        <v/>
      </c>
      <c r="B846" s="33" t="str">
        <f ca="1">IFERROR(IF(AND(N846-TODAY()&gt;0,N846-TODAY()&lt;5),"續簽"&amp;ROW(N846),""),"")</f>
        <v/>
      </c>
      <c r="C846" s="44" t="str">
        <f t="shared" si="112"/>
        <v/>
      </c>
      <c r="D846" s="44"/>
      <c r="E846" s="44" t="str">
        <f t="shared" si="113"/>
        <v/>
      </c>
      <c r="F846" s="44"/>
      <c r="G846" s="44"/>
      <c r="H846" s="44"/>
      <c r="I846" s="44" t="str">
        <f t="shared" ca="1" si="114"/>
        <v/>
      </c>
      <c r="J846" s="44" t="str">
        <f t="shared" ca="1" si="115"/>
        <v/>
      </c>
      <c r="K846" s="44"/>
      <c r="L846" s="44"/>
      <c r="M846" s="44"/>
      <c r="N846" s="45" t="str">
        <f t="shared" si="116"/>
        <v/>
      </c>
      <c r="O846" s="51"/>
      <c r="P846" s="52" t="str">
        <f t="shared" si="117"/>
        <v/>
      </c>
      <c r="Q846" s="44" t="str">
        <f t="shared" ca="1" si="118"/>
        <v/>
      </c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</row>
    <row r="847" spans="1:28" ht="20.100000000000001" customHeight="1">
      <c r="A847" s="41" t="str">
        <f t="shared" ca="1" si="119"/>
        <v/>
      </c>
      <c r="B847" s="33" t="str">
        <f ca="1">IFERROR(IF(AND(N847-TODAY()&gt;0,N847-TODAY()&lt;5),"續簽"&amp;ROW(N847),""),"")</f>
        <v/>
      </c>
      <c r="C847" s="38" t="str">
        <f t="shared" si="112"/>
        <v/>
      </c>
      <c r="E847" s="38" t="str">
        <f t="shared" si="113"/>
        <v/>
      </c>
      <c r="I847" s="49" t="str">
        <f t="shared" ca="1" si="114"/>
        <v/>
      </c>
      <c r="J847" s="49" t="str">
        <f t="shared" ca="1" si="115"/>
        <v/>
      </c>
      <c r="K847" s="49"/>
      <c r="L847" s="49"/>
      <c r="M847" s="49"/>
      <c r="N847" s="43" t="str">
        <f t="shared" si="116"/>
        <v/>
      </c>
      <c r="P847" s="40" t="str">
        <f t="shared" si="117"/>
        <v/>
      </c>
      <c r="Q847" s="38" t="str">
        <f t="shared" ca="1" si="118"/>
        <v/>
      </c>
    </row>
    <row r="848" spans="1:28" ht="20.100000000000001" customHeight="1">
      <c r="A848" s="41" t="str">
        <f t="shared" ca="1" si="119"/>
        <v/>
      </c>
      <c r="B848" s="33" t="str">
        <f ca="1">IFERROR(IF(AND(N848-TODAY()&gt;0,N848-TODAY()&lt;5),"續簽"&amp;ROW(N848),""),"")</f>
        <v/>
      </c>
      <c r="C848" s="44" t="str">
        <f t="shared" si="112"/>
        <v/>
      </c>
      <c r="D848" s="44"/>
      <c r="E848" s="44" t="str">
        <f t="shared" si="113"/>
        <v/>
      </c>
      <c r="F848" s="44"/>
      <c r="G848" s="44"/>
      <c r="H848" s="44"/>
      <c r="I848" s="44" t="str">
        <f t="shared" ca="1" si="114"/>
        <v/>
      </c>
      <c r="J848" s="44" t="str">
        <f t="shared" ca="1" si="115"/>
        <v/>
      </c>
      <c r="K848" s="44"/>
      <c r="L848" s="44"/>
      <c r="M848" s="44"/>
      <c r="N848" s="45" t="str">
        <f t="shared" si="116"/>
        <v/>
      </c>
      <c r="O848" s="51"/>
      <c r="P848" s="52" t="str">
        <f t="shared" si="117"/>
        <v/>
      </c>
      <c r="Q848" s="44" t="str">
        <f t="shared" ca="1" si="118"/>
        <v/>
      </c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</row>
    <row r="849" spans="1:28" ht="20.100000000000001" customHeight="1">
      <c r="A849" s="41" t="str">
        <f t="shared" ca="1" si="119"/>
        <v/>
      </c>
      <c r="B849" s="33" t="str">
        <f ca="1">IFERROR(IF(AND(N849-TODAY()&gt;0,N849-TODAY()&lt;5),"續簽"&amp;ROW(N849),""),"")</f>
        <v/>
      </c>
      <c r="C849" s="38" t="str">
        <f t="shared" si="112"/>
        <v/>
      </c>
      <c r="E849" s="38" t="str">
        <f t="shared" si="113"/>
        <v/>
      </c>
      <c r="I849" s="49" t="str">
        <f t="shared" ca="1" si="114"/>
        <v/>
      </c>
      <c r="J849" s="49" t="str">
        <f t="shared" ca="1" si="115"/>
        <v/>
      </c>
      <c r="K849" s="49"/>
      <c r="L849" s="49"/>
      <c r="M849" s="49"/>
      <c r="N849" s="43" t="str">
        <f t="shared" si="116"/>
        <v/>
      </c>
      <c r="P849" s="40" t="str">
        <f t="shared" si="117"/>
        <v/>
      </c>
      <c r="Q849" s="38" t="str">
        <f t="shared" ca="1" si="118"/>
        <v/>
      </c>
    </row>
    <row r="850" spans="1:28" ht="20.100000000000001" customHeight="1">
      <c r="A850" s="41" t="str">
        <f t="shared" ca="1" si="119"/>
        <v/>
      </c>
      <c r="B850" s="33" t="str">
        <f ca="1">IFERROR(IF(AND(N850-TODAY()&gt;0,N850-TODAY()&lt;5),"續簽"&amp;ROW(N850),""),"")</f>
        <v/>
      </c>
      <c r="C850" s="44" t="str">
        <f t="shared" si="112"/>
        <v/>
      </c>
      <c r="D850" s="44"/>
      <c r="E850" s="44" t="str">
        <f t="shared" si="113"/>
        <v/>
      </c>
      <c r="F850" s="44"/>
      <c r="G850" s="44"/>
      <c r="H850" s="44"/>
      <c r="I850" s="44" t="str">
        <f t="shared" ca="1" si="114"/>
        <v/>
      </c>
      <c r="J850" s="44" t="str">
        <f t="shared" ca="1" si="115"/>
        <v/>
      </c>
      <c r="K850" s="44"/>
      <c r="L850" s="44"/>
      <c r="M850" s="44"/>
      <c r="N850" s="45" t="str">
        <f t="shared" si="116"/>
        <v/>
      </c>
      <c r="O850" s="51"/>
      <c r="P850" s="52" t="str">
        <f t="shared" si="117"/>
        <v/>
      </c>
      <c r="Q850" s="44" t="str">
        <f t="shared" ca="1" si="118"/>
        <v/>
      </c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</row>
    <row r="851" spans="1:28" ht="20.100000000000001" customHeight="1">
      <c r="A851" s="41" t="str">
        <f t="shared" ca="1" si="119"/>
        <v/>
      </c>
      <c r="B851" s="33" t="str">
        <f ca="1">IFERROR(IF(AND(N851-TODAY()&gt;0,N851-TODAY()&lt;5),"續簽"&amp;ROW(N851),""),"")</f>
        <v/>
      </c>
      <c r="C851" s="38" t="str">
        <f t="shared" si="112"/>
        <v/>
      </c>
      <c r="E851" s="38" t="str">
        <f t="shared" si="113"/>
        <v/>
      </c>
      <c r="I851" s="49" t="str">
        <f t="shared" ca="1" si="114"/>
        <v/>
      </c>
      <c r="J851" s="49" t="str">
        <f t="shared" ca="1" si="115"/>
        <v/>
      </c>
      <c r="K851" s="49"/>
      <c r="L851" s="49"/>
      <c r="M851" s="49"/>
      <c r="N851" s="43" t="str">
        <f t="shared" si="116"/>
        <v/>
      </c>
      <c r="P851" s="40" t="str">
        <f t="shared" si="117"/>
        <v/>
      </c>
      <c r="Q851" s="38" t="str">
        <f t="shared" ca="1" si="118"/>
        <v/>
      </c>
    </row>
    <row r="852" spans="1:28" ht="20.100000000000001" customHeight="1">
      <c r="A852" s="41" t="str">
        <f t="shared" ca="1" si="119"/>
        <v/>
      </c>
      <c r="B852" s="33" t="str">
        <f ca="1">IFERROR(IF(AND(N852-TODAY()&gt;0,N852-TODAY()&lt;5),"續簽"&amp;ROW(N852),""),"")</f>
        <v/>
      </c>
      <c r="C852" s="44" t="str">
        <f t="shared" si="112"/>
        <v/>
      </c>
      <c r="D852" s="44"/>
      <c r="E852" s="44" t="str">
        <f t="shared" si="113"/>
        <v/>
      </c>
      <c r="F852" s="44"/>
      <c r="G852" s="44"/>
      <c r="H852" s="44"/>
      <c r="I852" s="44" t="str">
        <f t="shared" ca="1" si="114"/>
        <v/>
      </c>
      <c r="J852" s="44" t="str">
        <f t="shared" ca="1" si="115"/>
        <v/>
      </c>
      <c r="K852" s="44"/>
      <c r="L852" s="44"/>
      <c r="M852" s="44"/>
      <c r="N852" s="45" t="str">
        <f t="shared" si="116"/>
        <v/>
      </c>
      <c r="O852" s="51"/>
      <c r="P852" s="52" t="str">
        <f t="shared" si="117"/>
        <v/>
      </c>
      <c r="Q852" s="44" t="str">
        <f t="shared" ca="1" si="118"/>
        <v/>
      </c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</row>
    <row r="853" spans="1:28" ht="20.100000000000001" customHeight="1">
      <c r="A853" s="41" t="str">
        <f t="shared" ca="1" si="119"/>
        <v/>
      </c>
      <c r="B853" s="33" t="str">
        <f ca="1">IFERROR(IF(AND(N853-TODAY()&gt;0,N853-TODAY()&lt;5),"續簽"&amp;ROW(N853),""),"")</f>
        <v/>
      </c>
      <c r="C853" s="38" t="str">
        <f t="shared" si="112"/>
        <v/>
      </c>
      <c r="E853" s="38" t="str">
        <f t="shared" si="113"/>
        <v/>
      </c>
      <c r="I853" s="49" t="str">
        <f t="shared" ca="1" si="114"/>
        <v/>
      </c>
      <c r="J853" s="49" t="str">
        <f t="shared" ca="1" si="115"/>
        <v/>
      </c>
      <c r="K853" s="49"/>
      <c r="L853" s="49"/>
      <c r="M853" s="49"/>
      <c r="N853" s="43" t="str">
        <f t="shared" si="116"/>
        <v/>
      </c>
      <c r="P853" s="40" t="str">
        <f t="shared" si="117"/>
        <v/>
      </c>
      <c r="Q853" s="38" t="str">
        <f t="shared" ca="1" si="118"/>
        <v/>
      </c>
    </row>
    <row r="854" spans="1:28" ht="20.100000000000001" customHeight="1">
      <c r="A854" s="41" t="str">
        <f t="shared" ca="1" si="119"/>
        <v/>
      </c>
      <c r="B854" s="33" t="str">
        <f ca="1">IFERROR(IF(AND(N854-TODAY()&gt;0,N854-TODAY()&lt;5),"續簽"&amp;ROW(N854),""),"")</f>
        <v/>
      </c>
      <c r="C854" s="44" t="str">
        <f t="shared" si="112"/>
        <v/>
      </c>
      <c r="D854" s="44"/>
      <c r="E854" s="44" t="str">
        <f t="shared" si="113"/>
        <v/>
      </c>
      <c r="F854" s="44"/>
      <c r="G854" s="44"/>
      <c r="H854" s="44"/>
      <c r="I854" s="44" t="str">
        <f t="shared" ca="1" si="114"/>
        <v/>
      </c>
      <c r="J854" s="44" t="str">
        <f t="shared" ca="1" si="115"/>
        <v/>
      </c>
      <c r="K854" s="44"/>
      <c r="L854" s="44"/>
      <c r="M854" s="44"/>
      <c r="N854" s="45" t="str">
        <f t="shared" si="116"/>
        <v/>
      </c>
      <c r="O854" s="51"/>
      <c r="P854" s="52" t="str">
        <f t="shared" si="117"/>
        <v/>
      </c>
      <c r="Q854" s="44" t="str">
        <f t="shared" ca="1" si="118"/>
        <v/>
      </c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</row>
    <row r="855" spans="1:28" ht="20.100000000000001" customHeight="1">
      <c r="A855" s="41" t="str">
        <f t="shared" ca="1" si="119"/>
        <v/>
      </c>
      <c r="B855" s="33" t="str">
        <f ca="1">IFERROR(IF(AND(N855-TODAY()&gt;0,N855-TODAY()&lt;5),"續簽"&amp;ROW(N855),""),"")</f>
        <v/>
      </c>
      <c r="C855" s="38" t="str">
        <f t="shared" si="112"/>
        <v/>
      </c>
      <c r="E855" s="38" t="str">
        <f t="shared" si="113"/>
        <v/>
      </c>
      <c r="I855" s="49" t="str">
        <f t="shared" ca="1" si="114"/>
        <v/>
      </c>
      <c r="J855" s="49" t="str">
        <f t="shared" ca="1" si="115"/>
        <v/>
      </c>
      <c r="K855" s="49"/>
      <c r="L855" s="49"/>
      <c r="M855" s="49"/>
      <c r="N855" s="43" t="str">
        <f t="shared" si="116"/>
        <v/>
      </c>
      <c r="P855" s="40" t="str">
        <f t="shared" si="117"/>
        <v/>
      </c>
      <c r="Q855" s="38" t="str">
        <f t="shared" ca="1" si="118"/>
        <v/>
      </c>
    </row>
    <row r="856" spans="1:28" ht="20.100000000000001" customHeight="1">
      <c r="A856" s="41" t="str">
        <f t="shared" ca="1" si="119"/>
        <v/>
      </c>
      <c r="B856" s="33" t="str">
        <f ca="1">IFERROR(IF(AND(N856-TODAY()&gt;0,N856-TODAY()&lt;5),"續簽"&amp;ROW(N856),""),"")</f>
        <v/>
      </c>
      <c r="C856" s="44" t="str">
        <f t="shared" si="112"/>
        <v/>
      </c>
      <c r="D856" s="44"/>
      <c r="E856" s="44" t="str">
        <f t="shared" si="113"/>
        <v/>
      </c>
      <c r="F856" s="44"/>
      <c r="G856" s="44"/>
      <c r="H856" s="44"/>
      <c r="I856" s="44" t="str">
        <f t="shared" ca="1" si="114"/>
        <v/>
      </c>
      <c r="J856" s="44" t="str">
        <f t="shared" ca="1" si="115"/>
        <v/>
      </c>
      <c r="K856" s="44"/>
      <c r="L856" s="44"/>
      <c r="M856" s="44"/>
      <c r="N856" s="45" t="str">
        <f t="shared" si="116"/>
        <v/>
      </c>
      <c r="O856" s="51"/>
      <c r="P856" s="52" t="str">
        <f t="shared" si="117"/>
        <v/>
      </c>
      <c r="Q856" s="44" t="str">
        <f t="shared" ca="1" si="118"/>
        <v/>
      </c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</row>
    <row r="857" spans="1:28" ht="20.100000000000001" customHeight="1">
      <c r="A857" s="41" t="str">
        <f t="shared" ca="1" si="119"/>
        <v/>
      </c>
      <c r="B857" s="33" t="str">
        <f ca="1">IFERROR(IF(AND(N857-TODAY()&gt;0,N857-TODAY()&lt;5),"續簽"&amp;ROW(N857),""),"")</f>
        <v/>
      </c>
      <c r="C857" s="38" t="str">
        <f t="shared" si="112"/>
        <v/>
      </c>
      <c r="E857" s="38" t="str">
        <f t="shared" si="113"/>
        <v/>
      </c>
      <c r="I857" s="49" t="str">
        <f t="shared" ca="1" si="114"/>
        <v/>
      </c>
      <c r="J857" s="49" t="str">
        <f t="shared" ca="1" si="115"/>
        <v/>
      </c>
      <c r="K857" s="49"/>
      <c r="L857" s="49"/>
      <c r="M857" s="49"/>
      <c r="N857" s="43" t="str">
        <f t="shared" si="116"/>
        <v/>
      </c>
      <c r="P857" s="40" t="str">
        <f t="shared" si="117"/>
        <v/>
      </c>
      <c r="Q857" s="38" t="str">
        <f t="shared" ca="1" si="118"/>
        <v/>
      </c>
    </row>
    <row r="858" spans="1:28" ht="20.100000000000001" customHeight="1">
      <c r="A858" s="41" t="str">
        <f t="shared" ca="1" si="119"/>
        <v/>
      </c>
      <c r="B858" s="33" t="str">
        <f ca="1">IFERROR(IF(AND(N858-TODAY()&gt;0,N858-TODAY()&lt;5),"續簽"&amp;ROW(N858),""),"")</f>
        <v/>
      </c>
      <c r="C858" s="44" t="str">
        <f t="shared" si="112"/>
        <v/>
      </c>
      <c r="D858" s="44"/>
      <c r="E858" s="44" t="str">
        <f t="shared" si="113"/>
        <v/>
      </c>
      <c r="F858" s="44"/>
      <c r="G858" s="44"/>
      <c r="H858" s="44"/>
      <c r="I858" s="44" t="str">
        <f t="shared" ca="1" si="114"/>
        <v/>
      </c>
      <c r="J858" s="44" t="str">
        <f t="shared" ca="1" si="115"/>
        <v/>
      </c>
      <c r="K858" s="44"/>
      <c r="L858" s="44"/>
      <c r="M858" s="44"/>
      <c r="N858" s="45" t="str">
        <f t="shared" si="116"/>
        <v/>
      </c>
      <c r="O858" s="51"/>
      <c r="P858" s="52" t="str">
        <f t="shared" si="117"/>
        <v/>
      </c>
      <c r="Q858" s="44" t="str">
        <f t="shared" ca="1" si="118"/>
        <v/>
      </c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</row>
    <row r="859" spans="1:28" ht="20.100000000000001" customHeight="1">
      <c r="A859" s="41" t="str">
        <f t="shared" ca="1" si="119"/>
        <v/>
      </c>
      <c r="B859" s="33" t="str">
        <f ca="1">IFERROR(IF(AND(N859-TODAY()&gt;0,N859-TODAY()&lt;5),"續簽"&amp;ROW(N859),""),"")</f>
        <v/>
      </c>
      <c r="C859" s="38" t="str">
        <f t="shared" si="112"/>
        <v/>
      </c>
      <c r="E859" s="38" t="str">
        <f t="shared" si="113"/>
        <v/>
      </c>
      <c r="I859" s="49" t="str">
        <f t="shared" ca="1" si="114"/>
        <v/>
      </c>
      <c r="J859" s="49" t="str">
        <f t="shared" ca="1" si="115"/>
        <v/>
      </c>
      <c r="K859" s="49"/>
      <c r="L859" s="49"/>
      <c r="M859" s="49"/>
      <c r="N859" s="43" t="str">
        <f t="shared" si="116"/>
        <v/>
      </c>
      <c r="P859" s="40" t="str">
        <f t="shared" si="117"/>
        <v/>
      </c>
      <c r="Q859" s="38" t="str">
        <f t="shared" ca="1" si="118"/>
        <v/>
      </c>
    </row>
    <row r="860" spans="1:28" ht="20.100000000000001" customHeight="1">
      <c r="A860" s="41" t="str">
        <f t="shared" ca="1" si="119"/>
        <v/>
      </c>
      <c r="B860" s="33" t="str">
        <f ca="1">IFERROR(IF(AND(N860-TODAY()&gt;0,N860-TODAY()&lt;5),"續簽"&amp;ROW(N860),""),"")</f>
        <v/>
      </c>
      <c r="C860" s="44" t="str">
        <f t="shared" si="112"/>
        <v/>
      </c>
      <c r="D860" s="44"/>
      <c r="E860" s="44" t="str">
        <f t="shared" si="113"/>
        <v/>
      </c>
      <c r="F860" s="44"/>
      <c r="G860" s="44"/>
      <c r="H860" s="44"/>
      <c r="I860" s="44" t="str">
        <f t="shared" ca="1" si="114"/>
        <v/>
      </c>
      <c r="J860" s="44" t="str">
        <f t="shared" ca="1" si="115"/>
        <v/>
      </c>
      <c r="K860" s="44"/>
      <c r="L860" s="44"/>
      <c r="M860" s="44"/>
      <c r="N860" s="45" t="str">
        <f t="shared" si="116"/>
        <v/>
      </c>
      <c r="O860" s="51"/>
      <c r="P860" s="52" t="str">
        <f t="shared" si="117"/>
        <v/>
      </c>
      <c r="Q860" s="44" t="str">
        <f t="shared" ca="1" si="118"/>
        <v/>
      </c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</row>
    <row r="861" spans="1:28" ht="20.100000000000001" customHeight="1">
      <c r="A861" s="41" t="str">
        <f t="shared" ca="1" si="119"/>
        <v/>
      </c>
      <c r="B861" s="33" t="str">
        <f ca="1">IFERROR(IF(AND(N861-TODAY()&gt;0,N861-TODAY()&lt;5),"續簽"&amp;ROW(N861),""),"")</f>
        <v/>
      </c>
      <c r="C861" s="38" t="str">
        <f t="shared" si="112"/>
        <v/>
      </c>
      <c r="E861" s="38" t="str">
        <f t="shared" si="113"/>
        <v/>
      </c>
      <c r="I861" s="49" t="str">
        <f t="shared" ca="1" si="114"/>
        <v/>
      </c>
      <c r="J861" s="49" t="str">
        <f t="shared" ca="1" si="115"/>
        <v/>
      </c>
      <c r="K861" s="49"/>
      <c r="L861" s="49"/>
      <c r="M861" s="49"/>
      <c r="N861" s="43" t="str">
        <f t="shared" si="116"/>
        <v/>
      </c>
      <c r="P861" s="40" t="str">
        <f t="shared" si="117"/>
        <v/>
      </c>
      <c r="Q861" s="38" t="str">
        <f t="shared" ca="1" si="118"/>
        <v/>
      </c>
    </row>
    <row r="862" spans="1:28" ht="20.100000000000001" customHeight="1">
      <c r="A862" s="41" t="str">
        <f t="shared" ca="1" si="119"/>
        <v/>
      </c>
      <c r="B862" s="33" t="str">
        <f ca="1">IFERROR(IF(AND(N862-TODAY()&gt;0,N862-TODAY()&lt;5),"續簽"&amp;ROW(N862),""),"")</f>
        <v/>
      </c>
      <c r="C862" s="44" t="str">
        <f t="shared" si="112"/>
        <v/>
      </c>
      <c r="D862" s="44"/>
      <c r="E862" s="44" t="str">
        <f t="shared" si="113"/>
        <v/>
      </c>
      <c r="F862" s="44"/>
      <c r="G862" s="44"/>
      <c r="H862" s="44"/>
      <c r="I862" s="44" t="str">
        <f t="shared" ca="1" si="114"/>
        <v/>
      </c>
      <c r="J862" s="44" t="str">
        <f t="shared" ca="1" si="115"/>
        <v/>
      </c>
      <c r="K862" s="44"/>
      <c r="L862" s="44"/>
      <c r="M862" s="44"/>
      <c r="N862" s="45" t="str">
        <f t="shared" si="116"/>
        <v/>
      </c>
      <c r="O862" s="51"/>
      <c r="P862" s="52" t="str">
        <f t="shared" si="117"/>
        <v/>
      </c>
      <c r="Q862" s="44" t="str">
        <f t="shared" ca="1" si="118"/>
        <v/>
      </c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</row>
    <row r="863" spans="1:28" ht="20.100000000000001" customHeight="1">
      <c r="A863" s="41" t="str">
        <f t="shared" ca="1" si="119"/>
        <v/>
      </c>
      <c r="B863" s="33" t="str">
        <f ca="1">IFERROR(IF(AND(N863-TODAY()&gt;0,N863-TODAY()&lt;5),"續簽"&amp;ROW(N863),""),"")</f>
        <v/>
      </c>
      <c r="C863" s="38" t="str">
        <f t="shared" si="112"/>
        <v/>
      </c>
      <c r="E863" s="38" t="str">
        <f t="shared" si="113"/>
        <v/>
      </c>
      <c r="I863" s="49" t="str">
        <f t="shared" ca="1" si="114"/>
        <v/>
      </c>
      <c r="J863" s="49" t="str">
        <f t="shared" ca="1" si="115"/>
        <v/>
      </c>
      <c r="K863" s="49"/>
      <c r="L863" s="49"/>
      <c r="M863" s="49"/>
      <c r="N863" s="43" t="str">
        <f t="shared" si="116"/>
        <v/>
      </c>
      <c r="P863" s="40" t="str">
        <f t="shared" si="117"/>
        <v/>
      </c>
      <c r="Q863" s="38" t="str">
        <f t="shared" ca="1" si="118"/>
        <v/>
      </c>
    </row>
    <row r="864" spans="1:28" ht="20.100000000000001" customHeight="1">
      <c r="A864" s="41" t="str">
        <f t="shared" ca="1" si="119"/>
        <v/>
      </c>
      <c r="B864" s="33" t="str">
        <f ca="1">IFERROR(IF(AND(N864-TODAY()&gt;0,N864-TODAY()&lt;5),"續簽"&amp;ROW(N864),""),"")</f>
        <v/>
      </c>
      <c r="C864" s="44" t="str">
        <f t="shared" si="112"/>
        <v/>
      </c>
      <c r="D864" s="44"/>
      <c r="E864" s="44" t="str">
        <f t="shared" si="113"/>
        <v/>
      </c>
      <c r="F864" s="44"/>
      <c r="G864" s="44"/>
      <c r="H864" s="44"/>
      <c r="I864" s="44" t="str">
        <f t="shared" ca="1" si="114"/>
        <v/>
      </c>
      <c r="J864" s="44" t="str">
        <f t="shared" ca="1" si="115"/>
        <v/>
      </c>
      <c r="K864" s="44"/>
      <c r="L864" s="44"/>
      <c r="M864" s="44"/>
      <c r="N864" s="45" t="str">
        <f t="shared" si="116"/>
        <v/>
      </c>
      <c r="O864" s="51"/>
      <c r="P864" s="52" t="str">
        <f t="shared" si="117"/>
        <v/>
      </c>
      <c r="Q864" s="44" t="str">
        <f t="shared" ca="1" si="118"/>
        <v/>
      </c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</row>
    <row r="865" spans="1:28" ht="20.100000000000001" customHeight="1">
      <c r="A865" s="41" t="str">
        <f t="shared" ca="1" si="119"/>
        <v/>
      </c>
      <c r="B865" s="33" t="str">
        <f ca="1">IFERROR(IF(AND(N865-TODAY()&gt;0,N865-TODAY()&lt;5),"續簽"&amp;ROW(N865),""),"")</f>
        <v/>
      </c>
      <c r="C865" s="38" t="str">
        <f t="shared" si="112"/>
        <v/>
      </c>
      <c r="E865" s="38" t="str">
        <f t="shared" si="113"/>
        <v/>
      </c>
      <c r="I865" s="49" t="str">
        <f t="shared" ca="1" si="114"/>
        <v/>
      </c>
      <c r="J865" s="49" t="str">
        <f t="shared" ca="1" si="115"/>
        <v/>
      </c>
      <c r="K865" s="49"/>
      <c r="L865" s="49"/>
      <c r="M865" s="49"/>
      <c r="N865" s="43" t="str">
        <f t="shared" si="116"/>
        <v/>
      </c>
      <c r="P865" s="40" t="str">
        <f t="shared" si="117"/>
        <v/>
      </c>
      <c r="Q865" s="38" t="str">
        <f t="shared" ca="1" si="118"/>
        <v/>
      </c>
    </row>
    <row r="866" spans="1:28" ht="20.100000000000001" customHeight="1">
      <c r="A866" s="41" t="str">
        <f t="shared" ca="1" si="119"/>
        <v/>
      </c>
      <c r="B866" s="33" t="str">
        <f ca="1">IFERROR(IF(AND(N866-TODAY()&gt;0,N866-TODAY()&lt;5),"續簽"&amp;ROW(N866),""),"")</f>
        <v/>
      </c>
      <c r="C866" s="44" t="str">
        <f t="shared" si="112"/>
        <v/>
      </c>
      <c r="D866" s="44"/>
      <c r="E866" s="44" t="str">
        <f t="shared" si="113"/>
        <v/>
      </c>
      <c r="F866" s="44"/>
      <c r="G866" s="44"/>
      <c r="H866" s="44"/>
      <c r="I866" s="44" t="str">
        <f t="shared" ca="1" si="114"/>
        <v/>
      </c>
      <c r="J866" s="44" t="str">
        <f t="shared" ca="1" si="115"/>
        <v/>
      </c>
      <c r="K866" s="44"/>
      <c r="L866" s="44"/>
      <c r="M866" s="44"/>
      <c r="N866" s="45" t="str">
        <f t="shared" si="116"/>
        <v/>
      </c>
      <c r="O866" s="51"/>
      <c r="P866" s="52" t="str">
        <f t="shared" si="117"/>
        <v/>
      </c>
      <c r="Q866" s="44" t="str">
        <f t="shared" ca="1" si="118"/>
        <v/>
      </c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</row>
    <row r="867" spans="1:28" ht="20.100000000000001" customHeight="1">
      <c r="A867" s="41" t="str">
        <f t="shared" ca="1" si="119"/>
        <v/>
      </c>
      <c r="B867" s="33" t="str">
        <f ca="1">IFERROR(IF(AND(N867-TODAY()&gt;0,N867-TODAY()&lt;5),"續簽"&amp;ROW(N867),""),"")</f>
        <v/>
      </c>
      <c r="C867" s="38" t="str">
        <f t="shared" si="112"/>
        <v/>
      </c>
      <c r="E867" s="38" t="str">
        <f t="shared" si="113"/>
        <v/>
      </c>
      <c r="I867" s="49" t="str">
        <f t="shared" ca="1" si="114"/>
        <v/>
      </c>
      <c r="J867" s="49" t="str">
        <f t="shared" ca="1" si="115"/>
        <v/>
      </c>
      <c r="K867" s="49"/>
      <c r="L867" s="49"/>
      <c r="M867" s="49"/>
      <c r="N867" s="43" t="str">
        <f t="shared" si="116"/>
        <v/>
      </c>
      <c r="P867" s="40" t="str">
        <f t="shared" si="117"/>
        <v/>
      </c>
      <c r="Q867" s="38" t="str">
        <f t="shared" ca="1" si="118"/>
        <v/>
      </c>
    </row>
    <row r="868" spans="1:28" ht="20.100000000000001" customHeight="1">
      <c r="A868" s="41" t="str">
        <f t="shared" ca="1" si="119"/>
        <v/>
      </c>
      <c r="B868" s="33" t="str">
        <f ca="1">IFERROR(IF(AND(N868-TODAY()&gt;0,N868-TODAY()&lt;5),"續簽"&amp;ROW(N868),""),"")</f>
        <v/>
      </c>
      <c r="C868" s="44" t="str">
        <f t="shared" si="112"/>
        <v/>
      </c>
      <c r="D868" s="44"/>
      <c r="E868" s="44" t="str">
        <f t="shared" si="113"/>
        <v/>
      </c>
      <c r="F868" s="44"/>
      <c r="G868" s="44"/>
      <c r="H868" s="44"/>
      <c r="I868" s="44" t="str">
        <f t="shared" ca="1" si="114"/>
        <v/>
      </c>
      <c r="J868" s="44" t="str">
        <f t="shared" ca="1" si="115"/>
        <v/>
      </c>
      <c r="K868" s="44"/>
      <c r="L868" s="44"/>
      <c r="M868" s="44"/>
      <c r="N868" s="45" t="str">
        <f t="shared" si="116"/>
        <v/>
      </c>
      <c r="O868" s="51"/>
      <c r="P868" s="52" t="str">
        <f t="shared" si="117"/>
        <v/>
      </c>
      <c r="Q868" s="44" t="str">
        <f t="shared" ca="1" si="118"/>
        <v/>
      </c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</row>
    <row r="869" spans="1:28" ht="20.100000000000001" customHeight="1">
      <c r="A869" s="41" t="str">
        <f t="shared" ca="1" si="119"/>
        <v/>
      </c>
      <c r="B869" s="33" t="str">
        <f ca="1">IFERROR(IF(AND(N869-TODAY()&gt;0,N869-TODAY()&lt;5),"續簽"&amp;ROW(N869),""),"")</f>
        <v/>
      </c>
      <c r="C869" s="38" t="str">
        <f t="shared" si="112"/>
        <v/>
      </c>
      <c r="E869" s="38" t="str">
        <f t="shared" si="113"/>
        <v/>
      </c>
      <c r="I869" s="49" t="str">
        <f t="shared" ca="1" si="114"/>
        <v/>
      </c>
      <c r="J869" s="49" t="str">
        <f t="shared" ca="1" si="115"/>
        <v/>
      </c>
      <c r="K869" s="49"/>
      <c r="L869" s="49"/>
      <c r="M869" s="49"/>
      <c r="N869" s="43" t="str">
        <f t="shared" si="116"/>
        <v/>
      </c>
      <c r="P869" s="40" t="str">
        <f t="shared" si="117"/>
        <v/>
      </c>
      <c r="Q869" s="38" t="str">
        <f t="shared" ca="1" si="118"/>
        <v/>
      </c>
    </row>
    <row r="870" spans="1:28" ht="20.100000000000001" customHeight="1">
      <c r="A870" s="41" t="str">
        <f t="shared" ca="1" si="119"/>
        <v/>
      </c>
      <c r="B870" s="33" t="str">
        <f ca="1">IFERROR(IF(AND(N870-TODAY()&gt;0,N870-TODAY()&lt;5),"續簽"&amp;ROW(N870),""),"")</f>
        <v/>
      </c>
      <c r="C870" s="44" t="str">
        <f t="shared" si="112"/>
        <v/>
      </c>
      <c r="D870" s="44"/>
      <c r="E870" s="44" t="str">
        <f t="shared" si="113"/>
        <v/>
      </c>
      <c r="F870" s="44"/>
      <c r="G870" s="44"/>
      <c r="H870" s="44"/>
      <c r="I870" s="44" t="str">
        <f t="shared" ca="1" si="114"/>
        <v/>
      </c>
      <c r="J870" s="44" t="str">
        <f t="shared" ca="1" si="115"/>
        <v/>
      </c>
      <c r="K870" s="44"/>
      <c r="L870" s="44"/>
      <c r="M870" s="44"/>
      <c r="N870" s="45" t="str">
        <f t="shared" si="116"/>
        <v/>
      </c>
      <c r="O870" s="51"/>
      <c r="P870" s="52" t="str">
        <f t="shared" si="117"/>
        <v/>
      </c>
      <c r="Q870" s="44" t="str">
        <f t="shared" ca="1" si="118"/>
        <v/>
      </c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</row>
    <row r="871" spans="1:28" ht="20.100000000000001" customHeight="1">
      <c r="A871" s="41" t="str">
        <f t="shared" ca="1" si="119"/>
        <v/>
      </c>
      <c r="B871" s="33" t="str">
        <f ca="1">IFERROR(IF(AND(N871-TODAY()&gt;0,N871-TODAY()&lt;5),"續簽"&amp;ROW(N871),""),"")</f>
        <v/>
      </c>
      <c r="C871" s="38" t="str">
        <f t="shared" si="112"/>
        <v/>
      </c>
      <c r="E871" s="38" t="str">
        <f t="shared" si="113"/>
        <v/>
      </c>
      <c r="I871" s="49" t="str">
        <f t="shared" ca="1" si="114"/>
        <v/>
      </c>
      <c r="J871" s="49" t="str">
        <f t="shared" ca="1" si="115"/>
        <v/>
      </c>
      <c r="K871" s="49"/>
      <c r="L871" s="49"/>
      <c r="M871" s="49"/>
      <c r="N871" s="43" t="str">
        <f t="shared" si="116"/>
        <v/>
      </c>
      <c r="P871" s="40" t="str">
        <f t="shared" si="117"/>
        <v/>
      </c>
      <c r="Q871" s="38" t="str">
        <f t="shared" ca="1" si="118"/>
        <v/>
      </c>
    </row>
    <row r="872" spans="1:28" ht="20.100000000000001" customHeight="1">
      <c r="A872" s="41" t="str">
        <f t="shared" ca="1" si="119"/>
        <v/>
      </c>
      <c r="B872" s="33" t="str">
        <f ca="1">IFERROR(IF(AND(N872-TODAY()&gt;0,N872-TODAY()&lt;5),"續簽"&amp;ROW(N872),""),"")</f>
        <v/>
      </c>
      <c r="C872" s="44" t="str">
        <f t="shared" si="112"/>
        <v/>
      </c>
      <c r="D872" s="44"/>
      <c r="E872" s="44" t="str">
        <f t="shared" si="113"/>
        <v/>
      </c>
      <c r="F872" s="44"/>
      <c r="G872" s="44"/>
      <c r="H872" s="44"/>
      <c r="I872" s="44" t="str">
        <f t="shared" ca="1" si="114"/>
        <v/>
      </c>
      <c r="J872" s="44" t="str">
        <f t="shared" ca="1" si="115"/>
        <v/>
      </c>
      <c r="K872" s="44"/>
      <c r="L872" s="44"/>
      <c r="M872" s="44"/>
      <c r="N872" s="45" t="str">
        <f t="shared" si="116"/>
        <v/>
      </c>
      <c r="O872" s="51"/>
      <c r="P872" s="52" t="str">
        <f t="shared" si="117"/>
        <v/>
      </c>
      <c r="Q872" s="44" t="str">
        <f t="shared" ca="1" si="118"/>
        <v/>
      </c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</row>
    <row r="873" spans="1:28" ht="20.100000000000001" customHeight="1">
      <c r="A873" s="41" t="str">
        <f t="shared" ca="1" si="119"/>
        <v/>
      </c>
      <c r="B873" s="33" t="str">
        <f ca="1">IFERROR(IF(AND(N873-TODAY()&gt;0,N873-TODAY()&lt;5),"續簽"&amp;ROW(N873),""),"")</f>
        <v/>
      </c>
      <c r="C873" s="38" t="str">
        <f t="shared" si="112"/>
        <v/>
      </c>
      <c r="E873" s="38" t="str">
        <f t="shared" si="113"/>
        <v/>
      </c>
      <c r="I873" s="49" t="str">
        <f t="shared" ca="1" si="114"/>
        <v/>
      </c>
      <c r="J873" s="49" t="str">
        <f t="shared" ca="1" si="115"/>
        <v/>
      </c>
      <c r="K873" s="49"/>
      <c r="L873" s="49"/>
      <c r="M873" s="49"/>
      <c r="N873" s="43" t="str">
        <f t="shared" si="116"/>
        <v/>
      </c>
      <c r="P873" s="40" t="str">
        <f t="shared" si="117"/>
        <v/>
      </c>
      <c r="Q873" s="38" t="str">
        <f t="shared" ca="1" si="118"/>
        <v/>
      </c>
    </row>
    <row r="874" spans="1:28" ht="20.100000000000001" customHeight="1">
      <c r="A874" s="41" t="str">
        <f t="shared" ca="1" si="119"/>
        <v/>
      </c>
      <c r="B874" s="33" t="str">
        <f ca="1">IFERROR(IF(AND(N874-TODAY()&gt;0,N874-TODAY()&lt;5),"續簽"&amp;ROW(N874),""),"")</f>
        <v/>
      </c>
      <c r="C874" s="44" t="str">
        <f t="shared" si="112"/>
        <v/>
      </c>
      <c r="D874" s="44"/>
      <c r="E874" s="44" t="str">
        <f t="shared" si="113"/>
        <v/>
      </c>
      <c r="F874" s="44"/>
      <c r="G874" s="44"/>
      <c r="H874" s="44"/>
      <c r="I874" s="44" t="str">
        <f t="shared" ca="1" si="114"/>
        <v/>
      </c>
      <c r="J874" s="44" t="str">
        <f t="shared" ca="1" si="115"/>
        <v/>
      </c>
      <c r="K874" s="44"/>
      <c r="L874" s="44"/>
      <c r="M874" s="44"/>
      <c r="N874" s="45" t="str">
        <f t="shared" si="116"/>
        <v/>
      </c>
      <c r="O874" s="51"/>
      <c r="P874" s="52" t="str">
        <f t="shared" si="117"/>
        <v/>
      </c>
      <c r="Q874" s="44" t="str">
        <f t="shared" ca="1" si="118"/>
        <v/>
      </c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</row>
    <row r="875" spans="1:28" ht="20.100000000000001" customHeight="1">
      <c r="A875" s="41" t="str">
        <f t="shared" ca="1" si="119"/>
        <v/>
      </c>
      <c r="B875" s="33" t="str">
        <f ca="1">IFERROR(IF(AND(N875-TODAY()&gt;0,N875-TODAY()&lt;5),"續簽"&amp;ROW(N875),""),"")</f>
        <v/>
      </c>
      <c r="C875" s="38" t="str">
        <f t="shared" si="112"/>
        <v/>
      </c>
      <c r="E875" s="38" t="str">
        <f t="shared" si="113"/>
        <v/>
      </c>
      <c r="I875" s="49" t="str">
        <f t="shared" ca="1" si="114"/>
        <v/>
      </c>
      <c r="J875" s="49" t="str">
        <f t="shared" ca="1" si="115"/>
        <v/>
      </c>
      <c r="K875" s="49"/>
      <c r="L875" s="49"/>
      <c r="M875" s="49"/>
      <c r="N875" s="43" t="str">
        <f t="shared" si="116"/>
        <v/>
      </c>
      <c r="P875" s="40" t="str">
        <f t="shared" si="117"/>
        <v/>
      </c>
      <c r="Q875" s="38" t="str">
        <f t="shared" ca="1" si="118"/>
        <v/>
      </c>
    </row>
    <row r="876" spans="1:28" ht="20.100000000000001" customHeight="1">
      <c r="A876" s="41" t="str">
        <f t="shared" ca="1" si="119"/>
        <v/>
      </c>
      <c r="B876" s="33" t="str">
        <f ca="1">IFERROR(IF(AND(N876-TODAY()&gt;0,N876-TODAY()&lt;5),"續簽"&amp;ROW(N876),""),"")</f>
        <v/>
      </c>
      <c r="C876" s="44" t="str">
        <f t="shared" si="112"/>
        <v/>
      </c>
      <c r="D876" s="44"/>
      <c r="E876" s="44" t="str">
        <f t="shared" si="113"/>
        <v/>
      </c>
      <c r="F876" s="44"/>
      <c r="G876" s="44"/>
      <c r="H876" s="44"/>
      <c r="I876" s="44" t="str">
        <f t="shared" ca="1" si="114"/>
        <v/>
      </c>
      <c r="J876" s="44" t="str">
        <f t="shared" ca="1" si="115"/>
        <v/>
      </c>
      <c r="K876" s="44"/>
      <c r="L876" s="44"/>
      <c r="M876" s="44"/>
      <c r="N876" s="45" t="str">
        <f t="shared" si="116"/>
        <v/>
      </c>
      <c r="O876" s="51"/>
      <c r="P876" s="52" t="str">
        <f t="shared" si="117"/>
        <v/>
      </c>
      <c r="Q876" s="44" t="str">
        <f t="shared" ca="1" si="118"/>
        <v/>
      </c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</row>
    <row r="877" spans="1:28" ht="20.100000000000001" customHeight="1">
      <c r="A877" s="41" t="str">
        <f t="shared" ca="1" si="119"/>
        <v/>
      </c>
      <c r="B877" s="33" t="str">
        <f ca="1">IFERROR(IF(AND(N877-TODAY()&gt;0,N877-TODAY()&lt;5),"續簽"&amp;ROW(N877),""),"")</f>
        <v/>
      </c>
      <c r="C877" s="38" t="str">
        <f t="shared" si="112"/>
        <v/>
      </c>
      <c r="E877" s="38" t="str">
        <f t="shared" si="113"/>
        <v/>
      </c>
      <c r="I877" s="49" t="str">
        <f t="shared" ca="1" si="114"/>
        <v/>
      </c>
      <c r="J877" s="49" t="str">
        <f t="shared" ca="1" si="115"/>
        <v/>
      </c>
      <c r="K877" s="49"/>
      <c r="L877" s="49"/>
      <c r="M877" s="49"/>
      <c r="N877" s="43" t="str">
        <f t="shared" si="116"/>
        <v/>
      </c>
      <c r="P877" s="40" t="str">
        <f t="shared" si="117"/>
        <v/>
      </c>
      <c r="Q877" s="38" t="str">
        <f t="shared" ca="1" si="118"/>
        <v/>
      </c>
    </row>
    <row r="878" spans="1:28" ht="20.100000000000001" customHeight="1">
      <c r="A878" s="41" t="str">
        <f t="shared" ca="1" si="119"/>
        <v/>
      </c>
      <c r="B878" s="33" t="str">
        <f ca="1">IFERROR(IF(AND(N878-TODAY()&gt;0,N878-TODAY()&lt;5),"續簽"&amp;ROW(N878),""),"")</f>
        <v/>
      </c>
      <c r="C878" s="44" t="str">
        <f t="shared" si="112"/>
        <v/>
      </c>
      <c r="D878" s="44"/>
      <c r="E878" s="44" t="str">
        <f t="shared" si="113"/>
        <v/>
      </c>
      <c r="F878" s="44"/>
      <c r="G878" s="44"/>
      <c r="H878" s="44"/>
      <c r="I878" s="44" t="str">
        <f t="shared" ca="1" si="114"/>
        <v/>
      </c>
      <c r="J878" s="44" t="str">
        <f t="shared" ca="1" si="115"/>
        <v/>
      </c>
      <c r="K878" s="44"/>
      <c r="L878" s="44"/>
      <c r="M878" s="44"/>
      <c r="N878" s="45" t="str">
        <f t="shared" si="116"/>
        <v/>
      </c>
      <c r="O878" s="51"/>
      <c r="P878" s="52" t="str">
        <f t="shared" si="117"/>
        <v/>
      </c>
      <c r="Q878" s="44" t="str">
        <f t="shared" ca="1" si="118"/>
        <v/>
      </c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</row>
    <row r="879" spans="1:28" ht="20.100000000000001" customHeight="1">
      <c r="A879" s="41" t="str">
        <f t="shared" ca="1" si="119"/>
        <v/>
      </c>
      <c r="B879" s="33" t="str">
        <f ca="1">IFERROR(IF(AND(N879-TODAY()&gt;0,N879-TODAY()&lt;5),"續簽"&amp;ROW(N879),""),"")</f>
        <v/>
      </c>
      <c r="C879" s="38" t="str">
        <f t="shared" si="112"/>
        <v/>
      </c>
      <c r="E879" s="38" t="str">
        <f t="shared" si="113"/>
        <v/>
      </c>
      <c r="I879" s="49" t="str">
        <f t="shared" ca="1" si="114"/>
        <v/>
      </c>
      <c r="J879" s="49" t="str">
        <f t="shared" ca="1" si="115"/>
        <v/>
      </c>
      <c r="K879" s="49"/>
      <c r="L879" s="49"/>
      <c r="M879" s="49"/>
      <c r="N879" s="43" t="str">
        <f t="shared" si="116"/>
        <v/>
      </c>
      <c r="P879" s="40" t="str">
        <f t="shared" si="117"/>
        <v/>
      </c>
      <c r="Q879" s="38" t="str">
        <f t="shared" ca="1" si="118"/>
        <v/>
      </c>
    </row>
    <row r="880" spans="1:28" ht="20.100000000000001" customHeight="1">
      <c r="A880" s="41" t="str">
        <f t="shared" ca="1" si="119"/>
        <v/>
      </c>
      <c r="B880" s="33" t="str">
        <f ca="1">IFERROR(IF(AND(N880-TODAY()&gt;0,N880-TODAY()&lt;5),"續簽"&amp;ROW(N880),""),"")</f>
        <v/>
      </c>
      <c r="C880" s="44" t="str">
        <f t="shared" si="112"/>
        <v/>
      </c>
      <c r="D880" s="44"/>
      <c r="E880" s="44" t="str">
        <f t="shared" si="113"/>
        <v/>
      </c>
      <c r="F880" s="44"/>
      <c r="G880" s="44"/>
      <c r="H880" s="44"/>
      <c r="I880" s="44" t="str">
        <f t="shared" ca="1" si="114"/>
        <v/>
      </c>
      <c r="J880" s="44" t="str">
        <f t="shared" ca="1" si="115"/>
        <v/>
      </c>
      <c r="K880" s="44"/>
      <c r="L880" s="44"/>
      <c r="M880" s="44"/>
      <c r="N880" s="45" t="str">
        <f t="shared" si="116"/>
        <v/>
      </c>
      <c r="O880" s="51"/>
      <c r="P880" s="52" t="str">
        <f t="shared" si="117"/>
        <v/>
      </c>
      <c r="Q880" s="44" t="str">
        <f t="shared" ca="1" si="118"/>
        <v/>
      </c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</row>
    <row r="881" spans="1:28" ht="20.100000000000001" customHeight="1">
      <c r="A881" s="41" t="str">
        <f t="shared" ca="1" si="119"/>
        <v/>
      </c>
      <c r="B881" s="33" t="str">
        <f ca="1">IFERROR(IF(AND(N881-TODAY()&gt;0,N881-TODAY()&lt;5),"續簽"&amp;ROW(N881),""),"")</f>
        <v/>
      </c>
      <c r="C881" s="38" t="str">
        <f t="shared" si="112"/>
        <v/>
      </c>
      <c r="E881" s="38" t="str">
        <f t="shared" si="113"/>
        <v/>
      </c>
      <c r="I881" s="49" t="str">
        <f t="shared" ca="1" si="114"/>
        <v/>
      </c>
      <c r="J881" s="49" t="str">
        <f t="shared" ca="1" si="115"/>
        <v/>
      </c>
      <c r="K881" s="49"/>
      <c r="L881" s="49"/>
      <c r="M881" s="49"/>
      <c r="N881" s="43" t="str">
        <f t="shared" si="116"/>
        <v/>
      </c>
      <c r="P881" s="40" t="str">
        <f t="shared" si="117"/>
        <v/>
      </c>
      <c r="Q881" s="38" t="str">
        <f t="shared" ca="1" si="118"/>
        <v/>
      </c>
    </row>
    <row r="882" spans="1:28" ht="20.100000000000001" customHeight="1">
      <c r="A882" s="41" t="str">
        <f t="shared" ca="1" si="119"/>
        <v/>
      </c>
      <c r="B882" s="33" t="str">
        <f ca="1">IFERROR(IF(AND(N882-TODAY()&gt;0,N882-TODAY()&lt;5),"續簽"&amp;ROW(N882),""),"")</f>
        <v/>
      </c>
      <c r="C882" s="44" t="str">
        <f t="shared" si="112"/>
        <v/>
      </c>
      <c r="D882" s="44"/>
      <c r="E882" s="44" t="str">
        <f t="shared" si="113"/>
        <v/>
      </c>
      <c r="F882" s="44"/>
      <c r="G882" s="44"/>
      <c r="H882" s="44"/>
      <c r="I882" s="44" t="str">
        <f t="shared" ca="1" si="114"/>
        <v/>
      </c>
      <c r="J882" s="44" t="str">
        <f t="shared" ca="1" si="115"/>
        <v/>
      </c>
      <c r="K882" s="44"/>
      <c r="L882" s="44"/>
      <c r="M882" s="44"/>
      <c r="N882" s="45" t="str">
        <f t="shared" si="116"/>
        <v/>
      </c>
      <c r="O882" s="51"/>
      <c r="P882" s="52" t="str">
        <f t="shared" si="117"/>
        <v/>
      </c>
      <c r="Q882" s="44" t="str">
        <f t="shared" ca="1" si="118"/>
        <v/>
      </c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</row>
    <row r="883" spans="1:28" ht="20.100000000000001" customHeight="1">
      <c r="A883" s="41" t="str">
        <f t="shared" ca="1" si="119"/>
        <v/>
      </c>
      <c r="B883" s="33" t="str">
        <f ca="1">IFERROR(IF(AND(N883-TODAY()&gt;0,N883-TODAY()&lt;5),"續簽"&amp;ROW(N883),""),"")</f>
        <v/>
      </c>
      <c r="C883" s="38" t="str">
        <f t="shared" si="112"/>
        <v/>
      </c>
      <c r="E883" s="38" t="str">
        <f t="shared" si="113"/>
        <v/>
      </c>
      <c r="I883" s="49" t="str">
        <f t="shared" ca="1" si="114"/>
        <v/>
      </c>
      <c r="J883" s="49" t="str">
        <f t="shared" ca="1" si="115"/>
        <v/>
      </c>
      <c r="K883" s="49"/>
      <c r="L883" s="49"/>
      <c r="M883" s="49"/>
      <c r="N883" s="43" t="str">
        <f t="shared" si="116"/>
        <v/>
      </c>
      <c r="P883" s="40" t="str">
        <f t="shared" si="117"/>
        <v/>
      </c>
      <c r="Q883" s="38" t="str">
        <f t="shared" ca="1" si="118"/>
        <v/>
      </c>
    </row>
    <row r="884" spans="1:28" ht="20.100000000000001" customHeight="1">
      <c r="A884" s="41" t="str">
        <f t="shared" ca="1" si="119"/>
        <v/>
      </c>
      <c r="B884" s="33" t="str">
        <f ca="1">IFERROR(IF(AND(N884-TODAY()&gt;0,N884-TODAY()&lt;5),"續簽"&amp;ROW(N884),""),"")</f>
        <v/>
      </c>
      <c r="C884" s="44" t="str">
        <f t="shared" si="112"/>
        <v/>
      </c>
      <c r="D884" s="44"/>
      <c r="E884" s="44" t="str">
        <f t="shared" si="113"/>
        <v/>
      </c>
      <c r="F884" s="44"/>
      <c r="G884" s="44"/>
      <c r="H884" s="44"/>
      <c r="I884" s="44" t="str">
        <f t="shared" ca="1" si="114"/>
        <v/>
      </c>
      <c r="J884" s="44" t="str">
        <f t="shared" ca="1" si="115"/>
        <v/>
      </c>
      <c r="K884" s="44"/>
      <c r="L884" s="44"/>
      <c r="M884" s="44"/>
      <c r="N884" s="45" t="str">
        <f t="shared" si="116"/>
        <v/>
      </c>
      <c r="O884" s="51"/>
      <c r="P884" s="52" t="str">
        <f t="shared" si="117"/>
        <v/>
      </c>
      <c r="Q884" s="44" t="str">
        <f t="shared" ca="1" si="118"/>
        <v/>
      </c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</row>
    <row r="885" spans="1:28" ht="20.100000000000001" customHeight="1">
      <c r="A885" s="41" t="str">
        <f t="shared" ca="1" si="119"/>
        <v/>
      </c>
      <c r="B885" s="33" t="str">
        <f ca="1">IFERROR(IF(AND(N885-TODAY()&gt;0,N885-TODAY()&lt;5),"續簽"&amp;ROW(N885),""),"")</f>
        <v/>
      </c>
      <c r="C885" s="38" t="str">
        <f t="shared" si="112"/>
        <v/>
      </c>
      <c r="E885" s="38" t="str">
        <f t="shared" si="113"/>
        <v/>
      </c>
      <c r="I885" s="49" t="str">
        <f t="shared" ca="1" si="114"/>
        <v/>
      </c>
      <c r="J885" s="49" t="str">
        <f t="shared" ca="1" si="115"/>
        <v/>
      </c>
      <c r="K885" s="49"/>
      <c r="L885" s="49"/>
      <c r="M885" s="49"/>
      <c r="N885" s="43" t="str">
        <f t="shared" si="116"/>
        <v/>
      </c>
      <c r="P885" s="40" t="str">
        <f t="shared" si="117"/>
        <v/>
      </c>
      <c r="Q885" s="38" t="str">
        <f t="shared" ca="1" si="118"/>
        <v/>
      </c>
    </row>
    <row r="886" spans="1:28" ht="20.100000000000001" customHeight="1">
      <c r="A886" s="41" t="str">
        <f t="shared" ca="1" si="119"/>
        <v/>
      </c>
      <c r="B886" s="33" t="str">
        <f ca="1">IFERROR(IF(AND(N886-TODAY()&gt;0,N886-TODAY()&lt;5),"續簽"&amp;ROW(N886),""),"")</f>
        <v/>
      </c>
      <c r="C886" s="44" t="str">
        <f t="shared" si="112"/>
        <v/>
      </c>
      <c r="D886" s="44"/>
      <c r="E886" s="44" t="str">
        <f t="shared" si="113"/>
        <v/>
      </c>
      <c r="F886" s="44"/>
      <c r="G886" s="44"/>
      <c r="H886" s="44"/>
      <c r="I886" s="44" t="str">
        <f t="shared" ca="1" si="114"/>
        <v/>
      </c>
      <c r="J886" s="44" t="str">
        <f t="shared" ca="1" si="115"/>
        <v/>
      </c>
      <c r="K886" s="44"/>
      <c r="L886" s="44"/>
      <c r="M886" s="44"/>
      <c r="N886" s="45" t="str">
        <f t="shared" si="116"/>
        <v/>
      </c>
      <c r="O886" s="51"/>
      <c r="P886" s="52" t="str">
        <f t="shared" si="117"/>
        <v/>
      </c>
      <c r="Q886" s="44" t="str">
        <f t="shared" ca="1" si="118"/>
        <v/>
      </c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</row>
    <row r="887" spans="1:28" ht="20.100000000000001" customHeight="1">
      <c r="A887" s="41" t="str">
        <f t="shared" ca="1" si="119"/>
        <v/>
      </c>
      <c r="B887" s="33" t="str">
        <f ca="1">IFERROR(IF(AND(N887-TODAY()&gt;0,N887-TODAY()&lt;5),"續簽"&amp;ROW(N887),""),"")</f>
        <v/>
      </c>
      <c r="C887" s="38" t="str">
        <f t="shared" si="112"/>
        <v/>
      </c>
      <c r="E887" s="38" t="str">
        <f t="shared" si="113"/>
        <v/>
      </c>
      <c r="I887" s="49" t="str">
        <f t="shared" ca="1" si="114"/>
        <v/>
      </c>
      <c r="J887" s="49" t="str">
        <f t="shared" ca="1" si="115"/>
        <v/>
      </c>
      <c r="K887" s="49"/>
      <c r="L887" s="49"/>
      <c r="M887" s="49"/>
      <c r="N887" s="43" t="str">
        <f t="shared" si="116"/>
        <v/>
      </c>
      <c r="P887" s="40" t="str">
        <f t="shared" si="117"/>
        <v/>
      </c>
      <c r="Q887" s="38" t="str">
        <f t="shared" ca="1" si="118"/>
        <v/>
      </c>
    </row>
    <row r="888" spans="1:28" ht="20.100000000000001" customHeight="1">
      <c r="A888" s="41" t="str">
        <f t="shared" ca="1" si="119"/>
        <v/>
      </c>
      <c r="B888" s="33" t="str">
        <f ca="1">IFERROR(IF(AND(N888-TODAY()&gt;0,N888-TODAY()&lt;5),"續簽"&amp;ROW(N888),""),"")</f>
        <v/>
      </c>
      <c r="C888" s="44" t="str">
        <f t="shared" si="112"/>
        <v/>
      </c>
      <c r="D888" s="44"/>
      <c r="E888" s="44" t="str">
        <f t="shared" si="113"/>
        <v/>
      </c>
      <c r="F888" s="44"/>
      <c r="G888" s="44"/>
      <c r="H888" s="44"/>
      <c r="I888" s="44" t="str">
        <f t="shared" ca="1" si="114"/>
        <v/>
      </c>
      <c r="J888" s="44" t="str">
        <f t="shared" ca="1" si="115"/>
        <v/>
      </c>
      <c r="K888" s="44"/>
      <c r="L888" s="44"/>
      <c r="M888" s="44"/>
      <c r="N888" s="45" t="str">
        <f t="shared" si="116"/>
        <v/>
      </c>
      <c r="O888" s="51"/>
      <c r="P888" s="52" t="str">
        <f t="shared" si="117"/>
        <v/>
      </c>
      <c r="Q888" s="44" t="str">
        <f t="shared" ca="1" si="118"/>
        <v/>
      </c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</row>
    <row r="889" spans="1:28" ht="20.100000000000001" customHeight="1">
      <c r="A889" s="41" t="str">
        <f t="shared" ca="1" si="119"/>
        <v/>
      </c>
      <c r="B889" s="33" t="str">
        <f ca="1">IFERROR(IF(AND(N889-TODAY()&gt;0,N889-TODAY()&lt;5),"續簽"&amp;ROW(N889),""),"")</f>
        <v/>
      </c>
      <c r="C889" s="38" t="str">
        <f t="shared" si="112"/>
        <v/>
      </c>
      <c r="E889" s="38" t="str">
        <f t="shared" si="113"/>
        <v/>
      </c>
      <c r="I889" s="49" t="str">
        <f t="shared" ca="1" si="114"/>
        <v/>
      </c>
      <c r="J889" s="49" t="str">
        <f t="shared" ca="1" si="115"/>
        <v/>
      </c>
      <c r="K889" s="49"/>
      <c r="L889" s="49"/>
      <c r="M889" s="49"/>
      <c r="N889" s="43" t="str">
        <f t="shared" si="116"/>
        <v/>
      </c>
      <c r="P889" s="40" t="str">
        <f t="shared" si="117"/>
        <v/>
      </c>
      <c r="Q889" s="38" t="str">
        <f t="shared" ca="1" si="118"/>
        <v/>
      </c>
    </row>
    <row r="890" spans="1:28" ht="20.100000000000001" customHeight="1">
      <c r="A890" s="41" t="str">
        <f t="shared" ca="1" si="119"/>
        <v/>
      </c>
      <c r="B890" s="33" t="str">
        <f ca="1">IFERROR(IF(AND(N890-TODAY()&gt;0,N890-TODAY()&lt;5),"續簽"&amp;ROW(N890),""),"")</f>
        <v/>
      </c>
      <c r="C890" s="44" t="str">
        <f t="shared" si="112"/>
        <v/>
      </c>
      <c r="D890" s="44"/>
      <c r="E890" s="44" t="str">
        <f t="shared" si="113"/>
        <v/>
      </c>
      <c r="F890" s="44"/>
      <c r="G890" s="44"/>
      <c r="H890" s="44"/>
      <c r="I890" s="44" t="str">
        <f t="shared" ca="1" si="114"/>
        <v/>
      </c>
      <c r="J890" s="44" t="str">
        <f t="shared" ca="1" si="115"/>
        <v/>
      </c>
      <c r="K890" s="44"/>
      <c r="L890" s="44"/>
      <c r="M890" s="44"/>
      <c r="N890" s="45" t="str">
        <f t="shared" si="116"/>
        <v/>
      </c>
      <c r="O890" s="51"/>
      <c r="P890" s="52" t="str">
        <f t="shared" si="117"/>
        <v/>
      </c>
      <c r="Q890" s="44" t="str">
        <f t="shared" ca="1" si="118"/>
        <v/>
      </c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</row>
    <row r="891" spans="1:28" ht="20.100000000000001" customHeight="1">
      <c r="A891" s="41" t="str">
        <f t="shared" ca="1" si="119"/>
        <v/>
      </c>
      <c r="B891" s="33" t="str">
        <f ca="1">IFERROR(IF(AND(N891-TODAY()&gt;0,N891-TODAY()&lt;5),"續簽"&amp;ROW(N891),""),"")</f>
        <v/>
      </c>
      <c r="C891" s="38" t="str">
        <f t="shared" si="112"/>
        <v/>
      </c>
      <c r="E891" s="38" t="str">
        <f t="shared" si="113"/>
        <v/>
      </c>
      <c r="I891" s="49" t="str">
        <f t="shared" ca="1" si="114"/>
        <v/>
      </c>
      <c r="J891" s="49" t="str">
        <f t="shared" ca="1" si="115"/>
        <v/>
      </c>
      <c r="K891" s="49"/>
      <c r="L891" s="49"/>
      <c r="M891" s="49"/>
      <c r="N891" s="43" t="str">
        <f t="shared" si="116"/>
        <v/>
      </c>
      <c r="P891" s="40" t="str">
        <f t="shared" si="117"/>
        <v/>
      </c>
      <c r="Q891" s="38" t="str">
        <f t="shared" ca="1" si="118"/>
        <v/>
      </c>
    </row>
    <row r="892" spans="1:28" ht="20.100000000000001" customHeight="1">
      <c r="A892" s="41" t="str">
        <f t="shared" ca="1" si="119"/>
        <v/>
      </c>
      <c r="B892" s="33" t="str">
        <f ca="1">IFERROR(IF(AND(N892-TODAY()&gt;0,N892-TODAY()&lt;5),"續簽"&amp;ROW(N892),""),"")</f>
        <v/>
      </c>
      <c r="C892" s="44" t="str">
        <f t="shared" si="112"/>
        <v/>
      </c>
      <c r="D892" s="44"/>
      <c r="E892" s="44" t="str">
        <f t="shared" si="113"/>
        <v/>
      </c>
      <c r="F892" s="44"/>
      <c r="G892" s="44"/>
      <c r="H892" s="44"/>
      <c r="I892" s="44" t="str">
        <f t="shared" ca="1" si="114"/>
        <v/>
      </c>
      <c r="J892" s="44" t="str">
        <f t="shared" ca="1" si="115"/>
        <v/>
      </c>
      <c r="K892" s="44"/>
      <c r="L892" s="44"/>
      <c r="M892" s="44"/>
      <c r="N892" s="45" t="str">
        <f t="shared" si="116"/>
        <v/>
      </c>
      <c r="O892" s="51"/>
      <c r="P892" s="52" t="str">
        <f t="shared" si="117"/>
        <v/>
      </c>
      <c r="Q892" s="44" t="str">
        <f t="shared" ca="1" si="118"/>
        <v/>
      </c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</row>
    <row r="893" spans="1:28" ht="20.100000000000001" customHeight="1">
      <c r="A893" s="41" t="str">
        <f t="shared" ca="1" si="119"/>
        <v/>
      </c>
      <c r="B893" s="33" t="str">
        <f ca="1">IFERROR(IF(AND(N893-TODAY()&gt;0,N893-TODAY()&lt;5),"續簽"&amp;ROW(N893),""),"")</f>
        <v/>
      </c>
      <c r="C893" s="38" t="str">
        <f t="shared" si="112"/>
        <v/>
      </c>
      <c r="E893" s="38" t="str">
        <f t="shared" si="113"/>
        <v/>
      </c>
      <c r="I893" s="49" t="str">
        <f t="shared" ca="1" si="114"/>
        <v/>
      </c>
      <c r="J893" s="49" t="str">
        <f t="shared" ca="1" si="115"/>
        <v/>
      </c>
      <c r="K893" s="49"/>
      <c r="L893" s="49"/>
      <c r="M893" s="49"/>
      <c r="N893" s="43" t="str">
        <f t="shared" si="116"/>
        <v/>
      </c>
      <c r="P893" s="40" t="str">
        <f t="shared" si="117"/>
        <v/>
      </c>
      <c r="Q893" s="38" t="str">
        <f t="shared" ca="1" si="118"/>
        <v/>
      </c>
    </row>
    <row r="894" spans="1:28" ht="20.100000000000001" customHeight="1">
      <c r="A894" s="41" t="str">
        <f t="shared" ca="1" si="119"/>
        <v/>
      </c>
      <c r="B894" s="33" t="str">
        <f ca="1">IFERROR(IF(AND(N894-TODAY()&gt;0,N894-TODAY()&lt;5),"續簽"&amp;ROW(N894),""),"")</f>
        <v/>
      </c>
      <c r="C894" s="44" t="str">
        <f t="shared" si="112"/>
        <v/>
      </c>
      <c r="D894" s="44"/>
      <c r="E894" s="44" t="str">
        <f t="shared" si="113"/>
        <v/>
      </c>
      <c r="F894" s="44"/>
      <c r="G894" s="44"/>
      <c r="H894" s="44"/>
      <c r="I894" s="44" t="str">
        <f t="shared" ca="1" si="114"/>
        <v/>
      </c>
      <c r="J894" s="44" t="str">
        <f t="shared" ca="1" si="115"/>
        <v/>
      </c>
      <c r="K894" s="44"/>
      <c r="L894" s="44"/>
      <c r="M894" s="44"/>
      <c r="N894" s="45" t="str">
        <f t="shared" si="116"/>
        <v/>
      </c>
      <c r="O894" s="51"/>
      <c r="P894" s="52" t="str">
        <f t="shared" si="117"/>
        <v/>
      </c>
      <c r="Q894" s="44" t="str">
        <f t="shared" ca="1" si="118"/>
        <v/>
      </c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</row>
    <row r="895" spans="1:28" ht="20.100000000000001" customHeight="1">
      <c r="A895" s="41" t="str">
        <f t="shared" ca="1" si="119"/>
        <v/>
      </c>
      <c r="B895" s="33" t="str">
        <f ca="1">IFERROR(IF(AND(N895-TODAY()&gt;0,N895-TODAY()&lt;5),"續簽"&amp;ROW(N895),""),"")</f>
        <v/>
      </c>
      <c r="C895" s="38" t="str">
        <f t="shared" si="112"/>
        <v/>
      </c>
      <c r="E895" s="38" t="str">
        <f t="shared" si="113"/>
        <v/>
      </c>
      <c r="I895" s="49" t="str">
        <f t="shared" ca="1" si="114"/>
        <v/>
      </c>
      <c r="J895" s="49" t="str">
        <f t="shared" ca="1" si="115"/>
        <v/>
      </c>
      <c r="K895" s="49"/>
      <c r="L895" s="49"/>
      <c r="M895" s="49"/>
      <c r="N895" s="43" t="str">
        <f t="shared" si="116"/>
        <v/>
      </c>
      <c r="P895" s="40" t="str">
        <f t="shared" si="117"/>
        <v/>
      </c>
      <c r="Q895" s="38" t="str">
        <f t="shared" ca="1" si="118"/>
        <v/>
      </c>
    </row>
    <row r="896" spans="1:28" ht="20.100000000000001" customHeight="1">
      <c r="A896" s="41" t="str">
        <f t="shared" ca="1" si="119"/>
        <v/>
      </c>
      <c r="B896" s="33" t="str">
        <f ca="1">IFERROR(IF(AND(N896-TODAY()&gt;0,N896-TODAY()&lt;5),"續簽"&amp;ROW(N896),""),"")</f>
        <v/>
      </c>
      <c r="C896" s="44" t="str">
        <f t="shared" si="112"/>
        <v/>
      </c>
      <c r="D896" s="44"/>
      <c r="E896" s="44" t="str">
        <f t="shared" si="113"/>
        <v/>
      </c>
      <c r="F896" s="44"/>
      <c r="G896" s="44"/>
      <c r="H896" s="44"/>
      <c r="I896" s="44" t="str">
        <f t="shared" ca="1" si="114"/>
        <v/>
      </c>
      <c r="J896" s="44" t="str">
        <f t="shared" ca="1" si="115"/>
        <v/>
      </c>
      <c r="K896" s="44"/>
      <c r="L896" s="44"/>
      <c r="M896" s="44"/>
      <c r="N896" s="45" t="str">
        <f t="shared" si="116"/>
        <v/>
      </c>
      <c r="O896" s="51"/>
      <c r="P896" s="52" t="str">
        <f t="shared" si="117"/>
        <v/>
      </c>
      <c r="Q896" s="44" t="str">
        <f t="shared" ca="1" si="118"/>
        <v/>
      </c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</row>
    <row r="897" spans="1:28" ht="20.100000000000001" customHeight="1">
      <c r="A897" s="41" t="str">
        <f t="shared" ca="1" si="119"/>
        <v/>
      </c>
      <c r="B897" s="33" t="str">
        <f ca="1">IFERROR(IF(AND(N897-TODAY()&gt;0,N897-TODAY()&lt;5),"續簽"&amp;ROW(N897),""),"")</f>
        <v/>
      </c>
      <c r="C897" s="38" t="str">
        <f t="shared" si="112"/>
        <v/>
      </c>
      <c r="E897" s="38" t="str">
        <f t="shared" si="113"/>
        <v/>
      </c>
      <c r="I897" s="49" t="str">
        <f t="shared" ca="1" si="114"/>
        <v/>
      </c>
      <c r="J897" s="49" t="str">
        <f t="shared" ca="1" si="115"/>
        <v/>
      </c>
      <c r="K897" s="49"/>
      <c r="L897" s="49"/>
      <c r="M897" s="49"/>
      <c r="N897" s="43" t="str">
        <f t="shared" si="116"/>
        <v/>
      </c>
      <c r="P897" s="40" t="str">
        <f t="shared" si="117"/>
        <v/>
      </c>
      <c r="Q897" s="38" t="str">
        <f t="shared" ca="1" si="118"/>
        <v/>
      </c>
    </row>
    <row r="898" spans="1:28" ht="20.100000000000001" customHeight="1">
      <c r="A898" s="41" t="str">
        <f t="shared" ca="1" si="119"/>
        <v/>
      </c>
      <c r="B898" s="33" t="str">
        <f ca="1">IFERROR(IF(AND(N898-TODAY()&gt;0,N898-TODAY()&lt;5),"續簽"&amp;ROW(N898),""),"")</f>
        <v/>
      </c>
      <c r="C898" s="44" t="str">
        <f t="shared" si="112"/>
        <v/>
      </c>
      <c r="D898" s="44"/>
      <c r="E898" s="44" t="str">
        <f t="shared" si="113"/>
        <v/>
      </c>
      <c r="F898" s="44"/>
      <c r="G898" s="44"/>
      <c r="H898" s="44"/>
      <c r="I898" s="44" t="str">
        <f t="shared" ca="1" si="114"/>
        <v/>
      </c>
      <c r="J898" s="44" t="str">
        <f t="shared" ca="1" si="115"/>
        <v/>
      </c>
      <c r="K898" s="44"/>
      <c r="L898" s="44"/>
      <c r="M898" s="44"/>
      <c r="N898" s="45" t="str">
        <f t="shared" si="116"/>
        <v/>
      </c>
      <c r="O898" s="51"/>
      <c r="P898" s="52" t="str">
        <f t="shared" si="117"/>
        <v/>
      </c>
      <c r="Q898" s="44" t="str">
        <f t="shared" ca="1" si="118"/>
        <v/>
      </c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</row>
    <row r="899" spans="1:28" ht="20.100000000000001" customHeight="1">
      <c r="A899" s="41" t="str">
        <f t="shared" ca="1" si="119"/>
        <v/>
      </c>
      <c r="B899" s="33" t="str">
        <f ca="1">IFERROR(IF(AND(N899-TODAY()&gt;0,N899-TODAY()&lt;5),"續簽"&amp;ROW(N899),""),"")</f>
        <v/>
      </c>
      <c r="C899" s="38" t="str">
        <f t="shared" si="112"/>
        <v/>
      </c>
      <c r="E899" s="38" t="str">
        <f t="shared" si="113"/>
        <v/>
      </c>
      <c r="I899" s="49" t="str">
        <f t="shared" ca="1" si="114"/>
        <v/>
      </c>
      <c r="J899" s="49" t="str">
        <f t="shared" ca="1" si="115"/>
        <v/>
      </c>
      <c r="K899" s="49"/>
      <c r="L899" s="49"/>
      <c r="M899" s="49"/>
      <c r="N899" s="43" t="str">
        <f t="shared" si="116"/>
        <v/>
      </c>
      <c r="P899" s="40" t="str">
        <f t="shared" si="117"/>
        <v/>
      </c>
      <c r="Q899" s="38" t="str">
        <f t="shared" ca="1" si="118"/>
        <v/>
      </c>
    </row>
    <row r="900" spans="1:28" ht="20.100000000000001" customHeight="1">
      <c r="A900" s="41" t="str">
        <f t="shared" ca="1" si="119"/>
        <v/>
      </c>
      <c r="B900" s="33" t="str">
        <f ca="1">IFERROR(IF(AND(N900-TODAY()&gt;0,N900-TODAY()&lt;5),"續簽"&amp;ROW(N900),""),"")</f>
        <v/>
      </c>
      <c r="C900" s="44" t="str">
        <f t="shared" si="112"/>
        <v/>
      </c>
      <c r="D900" s="44"/>
      <c r="E900" s="44" t="str">
        <f t="shared" si="113"/>
        <v/>
      </c>
      <c r="F900" s="44"/>
      <c r="G900" s="44"/>
      <c r="H900" s="44"/>
      <c r="I900" s="44" t="str">
        <f t="shared" ca="1" si="114"/>
        <v/>
      </c>
      <c r="J900" s="44" t="str">
        <f t="shared" ca="1" si="115"/>
        <v/>
      </c>
      <c r="K900" s="44"/>
      <c r="L900" s="44"/>
      <c r="M900" s="44"/>
      <c r="N900" s="45" t="str">
        <f t="shared" si="116"/>
        <v/>
      </c>
      <c r="O900" s="51"/>
      <c r="P900" s="52" t="str">
        <f t="shared" si="117"/>
        <v/>
      </c>
      <c r="Q900" s="44" t="str">
        <f t="shared" ca="1" si="118"/>
        <v/>
      </c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</row>
    <row r="901" spans="1:28" ht="20.100000000000001" customHeight="1">
      <c r="A901" s="41" t="str">
        <f t="shared" ca="1" si="119"/>
        <v/>
      </c>
      <c r="B901" s="33" t="str">
        <f ca="1">IFERROR(IF(AND(N901-TODAY()&gt;0,N901-TODAY()&lt;5),"續簽"&amp;ROW(N901),""),"")</f>
        <v/>
      </c>
      <c r="C901" s="38" t="str">
        <f t="shared" si="112"/>
        <v/>
      </c>
      <c r="E901" s="38" t="str">
        <f t="shared" si="113"/>
        <v/>
      </c>
      <c r="I901" s="49" t="str">
        <f t="shared" ca="1" si="114"/>
        <v/>
      </c>
      <c r="J901" s="49" t="str">
        <f t="shared" ca="1" si="115"/>
        <v/>
      </c>
      <c r="K901" s="49"/>
      <c r="L901" s="49"/>
      <c r="M901" s="49"/>
      <c r="N901" s="43" t="str">
        <f t="shared" si="116"/>
        <v/>
      </c>
      <c r="P901" s="40" t="str">
        <f t="shared" si="117"/>
        <v/>
      </c>
      <c r="Q901" s="38" t="str">
        <f t="shared" ca="1" si="118"/>
        <v/>
      </c>
    </row>
    <row r="902" spans="1:28" ht="20.100000000000001" customHeight="1">
      <c r="A902" s="41" t="str">
        <f t="shared" ca="1" si="119"/>
        <v/>
      </c>
      <c r="B902" s="33" t="str">
        <f ca="1">IFERROR(IF(AND(N902-TODAY()&gt;0,N902-TODAY()&lt;5),"續簽"&amp;ROW(N902),""),"")</f>
        <v/>
      </c>
      <c r="C902" s="44" t="str">
        <f t="shared" si="112"/>
        <v/>
      </c>
      <c r="D902" s="44"/>
      <c r="E902" s="44" t="str">
        <f t="shared" si="113"/>
        <v/>
      </c>
      <c r="F902" s="44"/>
      <c r="G902" s="44"/>
      <c r="H902" s="44"/>
      <c r="I902" s="44" t="str">
        <f t="shared" ca="1" si="114"/>
        <v/>
      </c>
      <c r="J902" s="44" t="str">
        <f t="shared" ca="1" si="115"/>
        <v/>
      </c>
      <c r="K902" s="44"/>
      <c r="L902" s="44"/>
      <c r="M902" s="44"/>
      <c r="N902" s="45" t="str">
        <f t="shared" si="116"/>
        <v/>
      </c>
      <c r="O902" s="51"/>
      <c r="P902" s="52" t="str">
        <f t="shared" si="117"/>
        <v/>
      </c>
      <c r="Q902" s="44" t="str">
        <f t="shared" ca="1" si="118"/>
        <v/>
      </c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</row>
    <row r="903" spans="1:28" ht="20.100000000000001" customHeight="1">
      <c r="A903" s="41" t="str">
        <f t="shared" ca="1" si="119"/>
        <v/>
      </c>
      <c r="B903" s="33" t="str">
        <f ca="1">IFERROR(IF(AND(N903-TODAY()&gt;0,N903-TODAY()&lt;5),"續簽"&amp;ROW(N903),""),"")</f>
        <v/>
      </c>
      <c r="C903" s="38" t="str">
        <f t="shared" si="112"/>
        <v/>
      </c>
      <c r="E903" s="38" t="str">
        <f t="shared" si="113"/>
        <v/>
      </c>
      <c r="I903" s="49" t="str">
        <f t="shared" ca="1" si="114"/>
        <v/>
      </c>
      <c r="J903" s="49" t="str">
        <f t="shared" ca="1" si="115"/>
        <v/>
      </c>
      <c r="K903" s="49"/>
      <c r="L903" s="49"/>
      <c r="M903" s="49"/>
      <c r="N903" s="43" t="str">
        <f t="shared" si="116"/>
        <v/>
      </c>
      <c r="P903" s="40" t="str">
        <f t="shared" si="117"/>
        <v/>
      </c>
      <c r="Q903" s="38" t="str">
        <f t="shared" ca="1" si="118"/>
        <v/>
      </c>
    </row>
    <row r="904" spans="1:28" ht="20.100000000000001" customHeight="1">
      <c r="A904" s="41" t="str">
        <f t="shared" ca="1" si="119"/>
        <v/>
      </c>
      <c r="B904" s="33" t="str">
        <f ca="1">IFERROR(IF(AND(N904-TODAY()&gt;0,N904-TODAY()&lt;5),"續簽"&amp;ROW(N904),""),"")</f>
        <v/>
      </c>
      <c r="C904" s="44" t="str">
        <f t="shared" ref="C904:C967" si="120">IF(D904="","",ROW(D904)-2)</f>
        <v/>
      </c>
      <c r="D904" s="44"/>
      <c r="E904" s="44" t="str">
        <f t="shared" ref="E904:E967" si="121">IF(O904="","",IF(MOD(RIGHT(LEFT(O904,17)),2),"男","女"))</f>
        <v/>
      </c>
      <c r="F904" s="44"/>
      <c r="G904" s="44"/>
      <c r="H904" s="44"/>
      <c r="I904" s="44" t="str">
        <f t="shared" ref="I904:I967" ca="1" si="122">IF(H904="","",DATEDIF(H904,TODAY(),"Y"))</f>
        <v/>
      </c>
      <c r="J904" s="44" t="str">
        <f t="shared" ref="J904:J967" ca="1" si="123">IF(H904="","",DATEDIF(H904,TODAY(),"m"))</f>
        <v/>
      </c>
      <c r="K904" s="44"/>
      <c r="L904" s="44"/>
      <c r="M904" s="44"/>
      <c r="N904" s="45" t="str">
        <f t="shared" ref="N904:N967" si="124">IFERROR(IF(M904="无固定期限","",DATE(YEAR(L904)+M904,MONTH(L904),DAY(L904)-1)),"")</f>
        <v/>
      </c>
      <c r="O904" s="51"/>
      <c r="P904" s="52" t="str">
        <f t="shared" ref="P904:P967" si="125">IF(O904="","",VALUE(MID(O904,7,4)&amp;"/"&amp;MID(O904,11,2)&amp;"/"&amp;MID(O904,13,2)))</f>
        <v/>
      </c>
      <c r="Q904" s="44" t="str">
        <f t="shared" ref="Q904:Q967" ca="1" si="126">IF(O904="","",YEAR(TODAY())-MID(O904,7,4))</f>
        <v/>
      </c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</row>
    <row r="905" spans="1:28" ht="20.100000000000001" customHeight="1">
      <c r="A905" s="41" t="str">
        <f t="shared" ca="1" si="119"/>
        <v/>
      </c>
      <c r="B905" s="33" t="str">
        <f ca="1">IFERROR(IF(AND(N905-TODAY()&gt;0,N905-TODAY()&lt;5),"續簽"&amp;ROW(N905),""),"")</f>
        <v/>
      </c>
      <c r="C905" s="38" t="str">
        <f t="shared" si="120"/>
        <v/>
      </c>
      <c r="E905" s="38" t="str">
        <f t="shared" si="121"/>
        <v/>
      </c>
      <c r="I905" s="49" t="str">
        <f t="shared" ca="1" si="122"/>
        <v/>
      </c>
      <c r="J905" s="49" t="str">
        <f t="shared" ca="1" si="123"/>
        <v/>
      </c>
      <c r="K905" s="49"/>
      <c r="L905" s="49"/>
      <c r="M905" s="49"/>
      <c r="N905" s="43" t="str">
        <f t="shared" si="124"/>
        <v/>
      </c>
      <c r="P905" s="40" t="str">
        <f t="shared" si="125"/>
        <v/>
      </c>
      <c r="Q905" s="38" t="str">
        <f t="shared" ca="1" si="126"/>
        <v/>
      </c>
    </row>
    <row r="906" spans="1:28" ht="20.100000000000001" customHeight="1">
      <c r="A906" s="41" t="str">
        <f t="shared" ca="1" si="119"/>
        <v/>
      </c>
      <c r="B906" s="33" t="str">
        <f ca="1">IFERROR(IF(AND(N906-TODAY()&gt;0,N906-TODAY()&lt;5),"續簽"&amp;ROW(N906),""),"")</f>
        <v/>
      </c>
      <c r="C906" s="44" t="str">
        <f t="shared" si="120"/>
        <v/>
      </c>
      <c r="D906" s="44"/>
      <c r="E906" s="44" t="str">
        <f t="shared" si="121"/>
        <v/>
      </c>
      <c r="F906" s="44"/>
      <c r="G906" s="44"/>
      <c r="H906" s="44"/>
      <c r="I906" s="44" t="str">
        <f t="shared" ca="1" si="122"/>
        <v/>
      </c>
      <c r="J906" s="44" t="str">
        <f t="shared" ca="1" si="123"/>
        <v/>
      </c>
      <c r="K906" s="44"/>
      <c r="L906" s="44"/>
      <c r="M906" s="44"/>
      <c r="N906" s="45" t="str">
        <f t="shared" si="124"/>
        <v/>
      </c>
      <c r="O906" s="51"/>
      <c r="P906" s="52" t="str">
        <f t="shared" si="125"/>
        <v/>
      </c>
      <c r="Q906" s="44" t="str">
        <f t="shared" ca="1" si="126"/>
        <v/>
      </c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</row>
    <row r="907" spans="1:28" ht="20.100000000000001" customHeight="1">
      <c r="A907" s="41" t="str">
        <f t="shared" ca="1" si="119"/>
        <v/>
      </c>
      <c r="B907" s="33" t="str">
        <f ca="1">IFERROR(IF(AND(N907-TODAY()&gt;0,N907-TODAY()&lt;5),"續簽"&amp;ROW(N907),""),"")</f>
        <v/>
      </c>
      <c r="C907" s="38" t="str">
        <f t="shared" si="120"/>
        <v/>
      </c>
      <c r="E907" s="38" t="str">
        <f t="shared" si="121"/>
        <v/>
      </c>
      <c r="I907" s="49" t="str">
        <f t="shared" ca="1" si="122"/>
        <v/>
      </c>
      <c r="J907" s="49" t="str">
        <f t="shared" ca="1" si="123"/>
        <v/>
      </c>
      <c r="K907" s="49"/>
      <c r="L907" s="49"/>
      <c r="M907" s="49"/>
      <c r="N907" s="43" t="str">
        <f t="shared" si="124"/>
        <v/>
      </c>
      <c r="P907" s="40" t="str">
        <f t="shared" si="125"/>
        <v/>
      </c>
      <c r="Q907" s="38" t="str">
        <f t="shared" ca="1" si="126"/>
        <v/>
      </c>
    </row>
    <row r="908" spans="1:28" ht="20.100000000000001" customHeight="1">
      <c r="A908" s="41" t="str">
        <f t="shared" ca="1" si="119"/>
        <v/>
      </c>
      <c r="B908" s="33" t="str">
        <f ca="1">IFERROR(IF(AND(N908-TODAY()&gt;0,N908-TODAY()&lt;5),"續簽"&amp;ROW(N908),""),"")</f>
        <v/>
      </c>
      <c r="C908" s="44" t="str">
        <f t="shared" si="120"/>
        <v/>
      </c>
      <c r="D908" s="44"/>
      <c r="E908" s="44" t="str">
        <f t="shared" si="121"/>
        <v/>
      </c>
      <c r="F908" s="44"/>
      <c r="G908" s="44"/>
      <c r="H908" s="44"/>
      <c r="I908" s="44" t="str">
        <f t="shared" ca="1" si="122"/>
        <v/>
      </c>
      <c r="J908" s="44" t="str">
        <f t="shared" ca="1" si="123"/>
        <v/>
      </c>
      <c r="K908" s="44"/>
      <c r="L908" s="44"/>
      <c r="M908" s="44"/>
      <c r="N908" s="45" t="str">
        <f t="shared" si="124"/>
        <v/>
      </c>
      <c r="O908" s="51"/>
      <c r="P908" s="52" t="str">
        <f t="shared" si="125"/>
        <v/>
      </c>
      <c r="Q908" s="44" t="str">
        <f t="shared" ca="1" si="126"/>
        <v/>
      </c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</row>
    <row r="909" spans="1:28" ht="20.100000000000001" customHeight="1">
      <c r="A909" s="41" t="str">
        <f t="shared" ref="A909:A972" ca="1" si="127">IFERROR(IF(MONTH(P909)=MONTH(TODAY()),"生日"&amp;ROW(P909),""),"")</f>
        <v/>
      </c>
      <c r="B909" s="33" t="str">
        <f ca="1">IFERROR(IF(AND(N909-TODAY()&gt;0,N909-TODAY()&lt;5),"續簽"&amp;ROW(N909),""),"")</f>
        <v/>
      </c>
      <c r="C909" s="38" t="str">
        <f t="shared" si="120"/>
        <v/>
      </c>
      <c r="E909" s="38" t="str">
        <f t="shared" si="121"/>
        <v/>
      </c>
      <c r="I909" s="49" t="str">
        <f t="shared" ca="1" si="122"/>
        <v/>
      </c>
      <c r="J909" s="49" t="str">
        <f t="shared" ca="1" si="123"/>
        <v/>
      </c>
      <c r="K909" s="49"/>
      <c r="L909" s="49"/>
      <c r="M909" s="49"/>
      <c r="N909" s="43" t="str">
        <f t="shared" si="124"/>
        <v/>
      </c>
      <c r="P909" s="40" t="str">
        <f t="shared" si="125"/>
        <v/>
      </c>
      <c r="Q909" s="38" t="str">
        <f t="shared" ca="1" si="126"/>
        <v/>
      </c>
    </row>
    <row r="910" spans="1:28" ht="20.100000000000001" customHeight="1">
      <c r="A910" s="41" t="str">
        <f t="shared" ca="1" si="127"/>
        <v/>
      </c>
      <c r="B910" s="33" t="str">
        <f ca="1">IFERROR(IF(AND(N910-TODAY()&gt;0,N910-TODAY()&lt;5),"續簽"&amp;ROW(N910),""),"")</f>
        <v/>
      </c>
      <c r="C910" s="44" t="str">
        <f t="shared" si="120"/>
        <v/>
      </c>
      <c r="D910" s="44"/>
      <c r="E910" s="44" t="str">
        <f t="shared" si="121"/>
        <v/>
      </c>
      <c r="F910" s="44"/>
      <c r="G910" s="44"/>
      <c r="H910" s="44"/>
      <c r="I910" s="44" t="str">
        <f t="shared" ca="1" si="122"/>
        <v/>
      </c>
      <c r="J910" s="44" t="str">
        <f t="shared" ca="1" si="123"/>
        <v/>
      </c>
      <c r="K910" s="44"/>
      <c r="L910" s="44"/>
      <c r="M910" s="44"/>
      <c r="N910" s="45" t="str">
        <f t="shared" si="124"/>
        <v/>
      </c>
      <c r="O910" s="51"/>
      <c r="P910" s="52" t="str">
        <f t="shared" si="125"/>
        <v/>
      </c>
      <c r="Q910" s="44" t="str">
        <f t="shared" ca="1" si="126"/>
        <v/>
      </c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</row>
    <row r="911" spans="1:28" ht="20.100000000000001" customHeight="1">
      <c r="A911" s="41" t="str">
        <f t="shared" ca="1" si="127"/>
        <v/>
      </c>
      <c r="B911" s="33" t="str">
        <f ca="1">IFERROR(IF(AND(N911-TODAY()&gt;0,N911-TODAY()&lt;5),"續簽"&amp;ROW(N911),""),"")</f>
        <v/>
      </c>
      <c r="C911" s="38" t="str">
        <f t="shared" si="120"/>
        <v/>
      </c>
      <c r="E911" s="38" t="str">
        <f t="shared" si="121"/>
        <v/>
      </c>
      <c r="I911" s="49" t="str">
        <f t="shared" ca="1" si="122"/>
        <v/>
      </c>
      <c r="J911" s="49" t="str">
        <f t="shared" ca="1" si="123"/>
        <v/>
      </c>
      <c r="K911" s="49"/>
      <c r="L911" s="49"/>
      <c r="M911" s="49"/>
      <c r="N911" s="43" t="str">
        <f t="shared" si="124"/>
        <v/>
      </c>
      <c r="P911" s="40" t="str">
        <f t="shared" si="125"/>
        <v/>
      </c>
      <c r="Q911" s="38" t="str">
        <f t="shared" ca="1" si="126"/>
        <v/>
      </c>
    </row>
    <row r="912" spans="1:28" ht="20.100000000000001" customHeight="1">
      <c r="A912" s="41" t="str">
        <f t="shared" ca="1" si="127"/>
        <v/>
      </c>
      <c r="B912" s="33" t="str">
        <f ca="1">IFERROR(IF(AND(N912-TODAY()&gt;0,N912-TODAY()&lt;5),"續簽"&amp;ROW(N912),""),"")</f>
        <v/>
      </c>
      <c r="C912" s="44" t="str">
        <f t="shared" si="120"/>
        <v/>
      </c>
      <c r="D912" s="44"/>
      <c r="E912" s="44" t="str">
        <f t="shared" si="121"/>
        <v/>
      </c>
      <c r="F912" s="44"/>
      <c r="G912" s="44"/>
      <c r="H912" s="44"/>
      <c r="I912" s="44" t="str">
        <f t="shared" ca="1" si="122"/>
        <v/>
      </c>
      <c r="J912" s="44" t="str">
        <f t="shared" ca="1" si="123"/>
        <v/>
      </c>
      <c r="K912" s="44"/>
      <c r="L912" s="44"/>
      <c r="M912" s="44"/>
      <c r="N912" s="45" t="str">
        <f t="shared" si="124"/>
        <v/>
      </c>
      <c r="O912" s="51"/>
      <c r="P912" s="52" t="str">
        <f t="shared" si="125"/>
        <v/>
      </c>
      <c r="Q912" s="44" t="str">
        <f t="shared" ca="1" si="126"/>
        <v/>
      </c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</row>
    <row r="913" spans="1:28" ht="20.100000000000001" customHeight="1">
      <c r="A913" s="41" t="str">
        <f t="shared" ca="1" si="127"/>
        <v/>
      </c>
      <c r="B913" s="33" t="str">
        <f ca="1">IFERROR(IF(AND(N913-TODAY()&gt;0,N913-TODAY()&lt;5),"續簽"&amp;ROW(N913),""),"")</f>
        <v/>
      </c>
      <c r="C913" s="38" t="str">
        <f t="shared" si="120"/>
        <v/>
      </c>
      <c r="E913" s="38" t="str">
        <f t="shared" si="121"/>
        <v/>
      </c>
      <c r="I913" s="49" t="str">
        <f t="shared" ca="1" si="122"/>
        <v/>
      </c>
      <c r="J913" s="49" t="str">
        <f t="shared" ca="1" si="123"/>
        <v/>
      </c>
      <c r="K913" s="49"/>
      <c r="L913" s="49"/>
      <c r="M913" s="49"/>
      <c r="N913" s="43" t="str">
        <f t="shared" si="124"/>
        <v/>
      </c>
      <c r="P913" s="40" t="str">
        <f t="shared" si="125"/>
        <v/>
      </c>
      <c r="Q913" s="38" t="str">
        <f t="shared" ca="1" si="126"/>
        <v/>
      </c>
    </row>
    <row r="914" spans="1:28" ht="20.100000000000001" customHeight="1">
      <c r="A914" s="41" t="str">
        <f t="shared" ca="1" si="127"/>
        <v/>
      </c>
      <c r="B914" s="33" t="str">
        <f ca="1">IFERROR(IF(AND(N914-TODAY()&gt;0,N914-TODAY()&lt;5),"續簽"&amp;ROW(N914),""),"")</f>
        <v/>
      </c>
      <c r="C914" s="44" t="str">
        <f t="shared" si="120"/>
        <v/>
      </c>
      <c r="D914" s="44"/>
      <c r="E914" s="44" t="str">
        <f t="shared" si="121"/>
        <v/>
      </c>
      <c r="F914" s="44"/>
      <c r="G914" s="44"/>
      <c r="H914" s="44"/>
      <c r="I914" s="44" t="str">
        <f t="shared" ca="1" si="122"/>
        <v/>
      </c>
      <c r="J914" s="44" t="str">
        <f t="shared" ca="1" si="123"/>
        <v/>
      </c>
      <c r="K914" s="44"/>
      <c r="L914" s="44"/>
      <c r="M914" s="44"/>
      <c r="N914" s="45" t="str">
        <f t="shared" si="124"/>
        <v/>
      </c>
      <c r="O914" s="51"/>
      <c r="P914" s="52" t="str">
        <f t="shared" si="125"/>
        <v/>
      </c>
      <c r="Q914" s="44" t="str">
        <f t="shared" ca="1" si="126"/>
        <v/>
      </c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</row>
    <row r="915" spans="1:28" ht="20.100000000000001" customHeight="1">
      <c r="A915" s="41" t="str">
        <f t="shared" ca="1" si="127"/>
        <v/>
      </c>
      <c r="B915" s="33" t="str">
        <f ca="1">IFERROR(IF(AND(N915-TODAY()&gt;0,N915-TODAY()&lt;5),"續簽"&amp;ROW(N915),""),"")</f>
        <v/>
      </c>
      <c r="C915" s="38" t="str">
        <f t="shared" si="120"/>
        <v/>
      </c>
      <c r="E915" s="38" t="str">
        <f t="shared" si="121"/>
        <v/>
      </c>
      <c r="I915" s="49" t="str">
        <f t="shared" ca="1" si="122"/>
        <v/>
      </c>
      <c r="J915" s="49" t="str">
        <f t="shared" ca="1" si="123"/>
        <v/>
      </c>
      <c r="K915" s="49"/>
      <c r="L915" s="49"/>
      <c r="M915" s="49"/>
      <c r="N915" s="43" t="str">
        <f t="shared" si="124"/>
        <v/>
      </c>
      <c r="P915" s="40" t="str">
        <f t="shared" si="125"/>
        <v/>
      </c>
      <c r="Q915" s="38" t="str">
        <f t="shared" ca="1" si="126"/>
        <v/>
      </c>
    </row>
    <row r="916" spans="1:28" ht="20.100000000000001" customHeight="1">
      <c r="A916" s="41" t="str">
        <f t="shared" ca="1" si="127"/>
        <v/>
      </c>
      <c r="B916" s="33" t="str">
        <f ca="1">IFERROR(IF(AND(N916-TODAY()&gt;0,N916-TODAY()&lt;5),"續簽"&amp;ROW(N916),""),"")</f>
        <v/>
      </c>
      <c r="C916" s="44" t="str">
        <f t="shared" si="120"/>
        <v/>
      </c>
      <c r="D916" s="44"/>
      <c r="E916" s="44" t="str">
        <f t="shared" si="121"/>
        <v/>
      </c>
      <c r="F916" s="44"/>
      <c r="G916" s="44"/>
      <c r="H916" s="44"/>
      <c r="I916" s="44" t="str">
        <f t="shared" ca="1" si="122"/>
        <v/>
      </c>
      <c r="J916" s="44" t="str">
        <f t="shared" ca="1" si="123"/>
        <v/>
      </c>
      <c r="K916" s="44"/>
      <c r="L916" s="44"/>
      <c r="M916" s="44"/>
      <c r="N916" s="45" t="str">
        <f t="shared" si="124"/>
        <v/>
      </c>
      <c r="O916" s="51"/>
      <c r="P916" s="52" t="str">
        <f t="shared" si="125"/>
        <v/>
      </c>
      <c r="Q916" s="44" t="str">
        <f t="shared" ca="1" si="126"/>
        <v/>
      </c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</row>
    <row r="917" spans="1:28" ht="20.100000000000001" customHeight="1">
      <c r="A917" s="41" t="str">
        <f t="shared" ca="1" si="127"/>
        <v/>
      </c>
      <c r="B917" s="33" t="str">
        <f ca="1">IFERROR(IF(AND(N917-TODAY()&gt;0,N917-TODAY()&lt;5),"續簽"&amp;ROW(N917),""),"")</f>
        <v/>
      </c>
      <c r="C917" s="38" t="str">
        <f t="shared" si="120"/>
        <v/>
      </c>
      <c r="E917" s="38" t="str">
        <f t="shared" si="121"/>
        <v/>
      </c>
      <c r="I917" s="49" t="str">
        <f t="shared" ca="1" si="122"/>
        <v/>
      </c>
      <c r="J917" s="49" t="str">
        <f t="shared" ca="1" si="123"/>
        <v/>
      </c>
      <c r="K917" s="49"/>
      <c r="L917" s="49"/>
      <c r="M917" s="49"/>
      <c r="N917" s="43" t="str">
        <f t="shared" si="124"/>
        <v/>
      </c>
      <c r="P917" s="40" t="str">
        <f t="shared" si="125"/>
        <v/>
      </c>
      <c r="Q917" s="38" t="str">
        <f t="shared" ca="1" si="126"/>
        <v/>
      </c>
    </row>
    <row r="918" spans="1:28" ht="20.100000000000001" customHeight="1">
      <c r="A918" s="41" t="str">
        <f t="shared" ca="1" si="127"/>
        <v/>
      </c>
      <c r="B918" s="33" t="str">
        <f ca="1">IFERROR(IF(AND(N918-TODAY()&gt;0,N918-TODAY()&lt;5),"續簽"&amp;ROW(N918),""),"")</f>
        <v/>
      </c>
      <c r="C918" s="44" t="str">
        <f t="shared" si="120"/>
        <v/>
      </c>
      <c r="D918" s="44"/>
      <c r="E918" s="44" t="str">
        <f t="shared" si="121"/>
        <v/>
      </c>
      <c r="F918" s="44"/>
      <c r="G918" s="44"/>
      <c r="H918" s="44"/>
      <c r="I918" s="44" t="str">
        <f t="shared" ca="1" si="122"/>
        <v/>
      </c>
      <c r="J918" s="44" t="str">
        <f t="shared" ca="1" si="123"/>
        <v/>
      </c>
      <c r="K918" s="44"/>
      <c r="L918" s="44"/>
      <c r="M918" s="44"/>
      <c r="N918" s="45" t="str">
        <f t="shared" si="124"/>
        <v/>
      </c>
      <c r="O918" s="51"/>
      <c r="P918" s="52" t="str">
        <f t="shared" si="125"/>
        <v/>
      </c>
      <c r="Q918" s="44" t="str">
        <f t="shared" ca="1" si="126"/>
        <v/>
      </c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</row>
    <row r="919" spans="1:28" ht="20.100000000000001" customHeight="1">
      <c r="A919" s="41" t="str">
        <f t="shared" ca="1" si="127"/>
        <v/>
      </c>
      <c r="B919" s="33" t="str">
        <f ca="1">IFERROR(IF(AND(N919-TODAY()&gt;0,N919-TODAY()&lt;5),"續簽"&amp;ROW(N919),""),"")</f>
        <v/>
      </c>
      <c r="C919" s="38" t="str">
        <f t="shared" si="120"/>
        <v/>
      </c>
      <c r="E919" s="38" t="str">
        <f t="shared" si="121"/>
        <v/>
      </c>
      <c r="I919" s="49" t="str">
        <f t="shared" ca="1" si="122"/>
        <v/>
      </c>
      <c r="J919" s="49" t="str">
        <f t="shared" ca="1" si="123"/>
        <v/>
      </c>
      <c r="K919" s="49"/>
      <c r="L919" s="49"/>
      <c r="M919" s="49"/>
      <c r="N919" s="43" t="str">
        <f t="shared" si="124"/>
        <v/>
      </c>
      <c r="P919" s="40" t="str">
        <f t="shared" si="125"/>
        <v/>
      </c>
      <c r="Q919" s="38" t="str">
        <f t="shared" ca="1" si="126"/>
        <v/>
      </c>
    </row>
    <row r="920" spans="1:28" ht="20.100000000000001" customHeight="1">
      <c r="A920" s="41" t="str">
        <f t="shared" ca="1" si="127"/>
        <v/>
      </c>
      <c r="B920" s="33" t="str">
        <f ca="1">IFERROR(IF(AND(N920-TODAY()&gt;0,N920-TODAY()&lt;5),"續簽"&amp;ROW(N920),""),"")</f>
        <v/>
      </c>
      <c r="C920" s="44" t="str">
        <f t="shared" si="120"/>
        <v/>
      </c>
      <c r="D920" s="44"/>
      <c r="E920" s="44" t="str">
        <f t="shared" si="121"/>
        <v/>
      </c>
      <c r="F920" s="44"/>
      <c r="G920" s="44"/>
      <c r="H920" s="44"/>
      <c r="I920" s="44" t="str">
        <f t="shared" ca="1" si="122"/>
        <v/>
      </c>
      <c r="J920" s="44" t="str">
        <f t="shared" ca="1" si="123"/>
        <v/>
      </c>
      <c r="K920" s="44"/>
      <c r="L920" s="44"/>
      <c r="M920" s="44"/>
      <c r="N920" s="45" t="str">
        <f t="shared" si="124"/>
        <v/>
      </c>
      <c r="O920" s="51"/>
      <c r="P920" s="52" t="str">
        <f t="shared" si="125"/>
        <v/>
      </c>
      <c r="Q920" s="44" t="str">
        <f t="shared" ca="1" si="126"/>
        <v/>
      </c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</row>
    <row r="921" spans="1:28" ht="20.100000000000001" customHeight="1">
      <c r="A921" s="41" t="str">
        <f t="shared" ca="1" si="127"/>
        <v/>
      </c>
      <c r="B921" s="33" t="str">
        <f ca="1">IFERROR(IF(AND(N921-TODAY()&gt;0,N921-TODAY()&lt;5),"續簽"&amp;ROW(N921),""),"")</f>
        <v/>
      </c>
      <c r="C921" s="38" t="str">
        <f t="shared" si="120"/>
        <v/>
      </c>
      <c r="E921" s="38" t="str">
        <f t="shared" si="121"/>
        <v/>
      </c>
      <c r="I921" s="49" t="str">
        <f t="shared" ca="1" si="122"/>
        <v/>
      </c>
      <c r="J921" s="49" t="str">
        <f t="shared" ca="1" si="123"/>
        <v/>
      </c>
      <c r="K921" s="49"/>
      <c r="L921" s="49"/>
      <c r="M921" s="49"/>
      <c r="N921" s="43" t="str">
        <f t="shared" si="124"/>
        <v/>
      </c>
      <c r="P921" s="40" t="str">
        <f t="shared" si="125"/>
        <v/>
      </c>
      <c r="Q921" s="38" t="str">
        <f t="shared" ca="1" si="126"/>
        <v/>
      </c>
    </row>
    <row r="922" spans="1:28" ht="20.100000000000001" customHeight="1">
      <c r="A922" s="41" t="str">
        <f t="shared" ca="1" si="127"/>
        <v/>
      </c>
      <c r="B922" s="33" t="str">
        <f ca="1">IFERROR(IF(AND(N922-TODAY()&gt;0,N922-TODAY()&lt;5),"續簽"&amp;ROW(N922),""),"")</f>
        <v/>
      </c>
      <c r="C922" s="44" t="str">
        <f t="shared" si="120"/>
        <v/>
      </c>
      <c r="D922" s="44"/>
      <c r="E922" s="44" t="str">
        <f t="shared" si="121"/>
        <v/>
      </c>
      <c r="F922" s="44"/>
      <c r="G922" s="44"/>
      <c r="H922" s="44"/>
      <c r="I922" s="44" t="str">
        <f t="shared" ca="1" si="122"/>
        <v/>
      </c>
      <c r="J922" s="44" t="str">
        <f t="shared" ca="1" si="123"/>
        <v/>
      </c>
      <c r="K922" s="44"/>
      <c r="L922" s="44"/>
      <c r="M922" s="44"/>
      <c r="N922" s="45" t="str">
        <f t="shared" si="124"/>
        <v/>
      </c>
      <c r="O922" s="51"/>
      <c r="P922" s="52" t="str">
        <f t="shared" si="125"/>
        <v/>
      </c>
      <c r="Q922" s="44" t="str">
        <f t="shared" ca="1" si="126"/>
        <v/>
      </c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</row>
    <row r="923" spans="1:28" ht="20.100000000000001" customHeight="1">
      <c r="A923" s="41" t="str">
        <f t="shared" ca="1" si="127"/>
        <v/>
      </c>
      <c r="B923" s="33" t="str">
        <f ca="1">IFERROR(IF(AND(N923-TODAY()&gt;0,N923-TODAY()&lt;5),"續簽"&amp;ROW(N923),""),"")</f>
        <v/>
      </c>
      <c r="C923" s="38" t="str">
        <f t="shared" si="120"/>
        <v/>
      </c>
      <c r="E923" s="38" t="str">
        <f t="shared" si="121"/>
        <v/>
      </c>
      <c r="I923" s="49" t="str">
        <f t="shared" ca="1" si="122"/>
        <v/>
      </c>
      <c r="J923" s="49" t="str">
        <f t="shared" ca="1" si="123"/>
        <v/>
      </c>
      <c r="K923" s="49"/>
      <c r="L923" s="49"/>
      <c r="M923" s="49"/>
      <c r="N923" s="43" t="str">
        <f t="shared" si="124"/>
        <v/>
      </c>
      <c r="P923" s="40" t="str">
        <f t="shared" si="125"/>
        <v/>
      </c>
      <c r="Q923" s="38" t="str">
        <f t="shared" ca="1" si="126"/>
        <v/>
      </c>
    </row>
    <row r="924" spans="1:28" ht="20.100000000000001" customHeight="1">
      <c r="A924" s="41" t="str">
        <f t="shared" ca="1" si="127"/>
        <v/>
      </c>
      <c r="B924" s="33" t="str">
        <f ca="1">IFERROR(IF(AND(N924-TODAY()&gt;0,N924-TODAY()&lt;5),"續簽"&amp;ROW(N924),""),"")</f>
        <v/>
      </c>
      <c r="C924" s="44" t="str">
        <f t="shared" si="120"/>
        <v/>
      </c>
      <c r="D924" s="44"/>
      <c r="E924" s="44" t="str">
        <f t="shared" si="121"/>
        <v/>
      </c>
      <c r="F924" s="44"/>
      <c r="G924" s="44"/>
      <c r="H924" s="44"/>
      <c r="I924" s="44" t="str">
        <f t="shared" ca="1" si="122"/>
        <v/>
      </c>
      <c r="J924" s="44" t="str">
        <f t="shared" ca="1" si="123"/>
        <v/>
      </c>
      <c r="K924" s="44"/>
      <c r="L924" s="44"/>
      <c r="M924" s="44"/>
      <c r="N924" s="45" t="str">
        <f t="shared" si="124"/>
        <v/>
      </c>
      <c r="O924" s="51"/>
      <c r="P924" s="52" t="str">
        <f t="shared" si="125"/>
        <v/>
      </c>
      <c r="Q924" s="44" t="str">
        <f t="shared" ca="1" si="126"/>
        <v/>
      </c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</row>
    <row r="925" spans="1:28" ht="20.100000000000001" customHeight="1">
      <c r="A925" s="41" t="str">
        <f t="shared" ca="1" si="127"/>
        <v/>
      </c>
      <c r="B925" s="33" t="str">
        <f ca="1">IFERROR(IF(AND(N925-TODAY()&gt;0,N925-TODAY()&lt;5),"續簽"&amp;ROW(N925),""),"")</f>
        <v/>
      </c>
      <c r="C925" s="38" t="str">
        <f t="shared" si="120"/>
        <v/>
      </c>
      <c r="E925" s="38" t="str">
        <f t="shared" si="121"/>
        <v/>
      </c>
      <c r="I925" s="49" t="str">
        <f t="shared" ca="1" si="122"/>
        <v/>
      </c>
      <c r="J925" s="49" t="str">
        <f t="shared" ca="1" si="123"/>
        <v/>
      </c>
      <c r="K925" s="49"/>
      <c r="L925" s="49"/>
      <c r="M925" s="49"/>
      <c r="N925" s="43" t="str">
        <f t="shared" si="124"/>
        <v/>
      </c>
      <c r="P925" s="40" t="str">
        <f t="shared" si="125"/>
        <v/>
      </c>
      <c r="Q925" s="38" t="str">
        <f t="shared" ca="1" si="126"/>
        <v/>
      </c>
    </row>
    <row r="926" spans="1:28" ht="20.100000000000001" customHeight="1">
      <c r="A926" s="41" t="str">
        <f t="shared" ca="1" si="127"/>
        <v/>
      </c>
      <c r="B926" s="33" t="str">
        <f ca="1">IFERROR(IF(AND(N926-TODAY()&gt;0,N926-TODAY()&lt;5),"續簽"&amp;ROW(N926),""),"")</f>
        <v/>
      </c>
      <c r="C926" s="44" t="str">
        <f t="shared" si="120"/>
        <v/>
      </c>
      <c r="D926" s="44"/>
      <c r="E926" s="44" t="str">
        <f t="shared" si="121"/>
        <v/>
      </c>
      <c r="F926" s="44"/>
      <c r="G926" s="44"/>
      <c r="H926" s="44"/>
      <c r="I926" s="44" t="str">
        <f t="shared" ca="1" si="122"/>
        <v/>
      </c>
      <c r="J926" s="44" t="str">
        <f t="shared" ca="1" si="123"/>
        <v/>
      </c>
      <c r="K926" s="44"/>
      <c r="L926" s="44"/>
      <c r="M926" s="44"/>
      <c r="N926" s="45" t="str">
        <f t="shared" si="124"/>
        <v/>
      </c>
      <c r="O926" s="51"/>
      <c r="P926" s="52" t="str">
        <f t="shared" si="125"/>
        <v/>
      </c>
      <c r="Q926" s="44" t="str">
        <f t="shared" ca="1" si="126"/>
        <v/>
      </c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</row>
    <row r="927" spans="1:28" ht="20.100000000000001" customHeight="1">
      <c r="A927" s="41" t="str">
        <f t="shared" ca="1" si="127"/>
        <v/>
      </c>
      <c r="B927" s="33" t="str">
        <f ca="1">IFERROR(IF(AND(N927-TODAY()&gt;0,N927-TODAY()&lt;5),"續簽"&amp;ROW(N927),""),"")</f>
        <v/>
      </c>
      <c r="C927" s="38" t="str">
        <f t="shared" si="120"/>
        <v/>
      </c>
      <c r="E927" s="38" t="str">
        <f t="shared" si="121"/>
        <v/>
      </c>
      <c r="I927" s="49" t="str">
        <f t="shared" ca="1" si="122"/>
        <v/>
      </c>
      <c r="J927" s="49" t="str">
        <f t="shared" ca="1" si="123"/>
        <v/>
      </c>
      <c r="K927" s="49"/>
      <c r="L927" s="49"/>
      <c r="M927" s="49"/>
      <c r="N927" s="43" t="str">
        <f t="shared" si="124"/>
        <v/>
      </c>
      <c r="P927" s="40" t="str">
        <f t="shared" si="125"/>
        <v/>
      </c>
      <c r="Q927" s="38" t="str">
        <f t="shared" ca="1" si="126"/>
        <v/>
      </c>
    </row>
    <row r="928" spans="1:28" ht="20.100000000000001" customHeight="1">
      <c r="A928" s="41" t="str">
        <f t="shared" ca="1" si="127"/>
        <v/>
      </c>
      <c r="B928" s="33" t="str">
        <f ca="1">IFERROR(IF(AND(N928-TODAY()&gt;0,N928-TODAY()&lt;5),"續簽"&amp;ROW(N928),""),"")</f>
        <v/>
      </c>
      <c r="C928" s="44" t="str">
        <f t="shared" si="120"/>
        <v/>
      </c>
      <c r="D928" s="44"/>
      <c r="E928" s="44" t="str">
        <f t="shared" si="121"/>
        <v/>
      </c>
      <c r="F928" s="44"/>
      <c r="G928" s="44"/>
      <c r="H928" s="44"/>
      <c r="I928" s="44" t="str">
        <f t="shared" ca="1" si="122"/>
        <v/>
      </c>
      <c r="J928" s="44" t="str">
        <f t="shared" ca="1" si="123"/>
        <v/>
      </c>
      <c r="K928" s="44"/>
      <c r="L928" s="44"/>
      <c r="M928" s="44"/>
      <c r="N928" s="45" t="str">
        <f t="shared" si="124"/>
        <v/>
      </c>
      <c r="O928" s="51"/>
      <c r="P928" s="52" t="str">
        <f t="shared" si="125"/>
        <v/>
      </c>
      <c r="Q928" s="44" t="str">
        <f t="shared" ca="1" si="126"/>
        <v/>
      </c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</row>
    <row r="929" spans="1:28" ht="20.100000000000001" customHeight="1">
      <c r="A929" s="41" t="str">
        <f t="shared" ca="1" si="127"/>
        <v/>
      </c>
      <c r="B929" s="33" t="str">
        <f ca="1">IFERROR(IF(AND(N929-TODAY()&gt;0,N929-TODAY()&lt;5),"續簽"&amp;ROW(N929),""),"")</f>
        <v/>
      </c>
      <c r="C929" s="38" t="str">
        <f t="shared" si="120"/>
        <v/>
      </c>
      <c r="E929" s="38" t="str">
        <f t="shared" si="121"/>
        <v/>
      </c>
      <c r="I929" s="49" t="str">
        <f t="shared" ca="1" si="122"/>
        <v/>
      </c>
      <c r="J929" s="49" t="str">
        <f t="shared" ca="1" si="123"/>
        <v/>
      </c>
      <c r="K929" s="49"/>
      <c r="L929" s="49"/>
      <c r="M929" s="49"/>
      <c r="N929" s="43" t="str">
        <f t="shared" si="124"/>
        <v/>
      </c>
      <c r="P929" s="40" t="str">
        <f t="shared" si="125"/>
        <v/>
      </c>
      <c r="Q929" s="38" t="str">
        <f t="shared" ca="1" si="126"/>
        <v/>
      </c>
    </row>
    <row r="930" spans="1:28" ht="20.100000000000001" customHeight="1">
      <c r="A930" s="41" t="str">
        <f t="shared" ca="1" si="127"/>
        <v/>
      </c>
      <c r="B930" s="33" t="str">
        <f ca="1">IFERROR(IF(AND(N930-TODAY()&gt;0,N930-TODAY()&lt;5),"續簽"&amp;ROW(N930),""),"")</f>
        <v/>
      </c>
      <c r="C930" s="44" t="str">
        <f t="shared" si="120"/>
        <v/>
      </c>
      <c r="D930" s="44"/>
      <c r="E930" s="44" t="str">
        <f t="shared" si="121"/>
        <v/>
      </c>
      <c r="F930" s="44"/>
      <c r="G930" s="44"/>
      <c r="H930" s="44"/>
      <c r="I930" s="44" t="str">
        <f t="shared" ca="1" si="122"/>
        <v/>
      </c>
      <c r="J930" s="44" t="str">
        <f t="shared" ca="1" si="123"/>
        <v/>
      </c>
      <c r="K930" s="44"/>
      <c r="L930" s="44"/>
      <c r="M930" s="44"/>
      <c r="N930" s="45" t="str">
        <f t="shared" si="124"/>
        <v/>
      </c>
      <c r="O930" s="51"/>
      <c r="P930" s="52" t="str">
        <f t="shared" si="125"/>
        <v/>
      </c>
      <c r="Q930" s="44" t="str">
        <f t="shared" ca="1" si="126"/>
        <v/>
      </c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</row>
    <row r="931" spans="1:28" ht="20.100000000000001" customHeight="1">
      <c r="A931" s="41" t="str">
        <f t="shared" ca="1" si="127"/>
        <v/>
      </c>
      <c r="B931" s="33" t="str">
        <f ca="1">IFERROR(IF(AND(N931-TODAY()&gt;0,N931-TODAY()&lt;5),"續簽"&amp;ROW(N931),""),"")</f>
        <v/>
      </c>
      <c r="C931" s="38" t="str">
        <f t="shared" si="120"/>
        <v/>
      </c>
      <c r="E931" s="38" t="str">
        <f t="shared" si="121"/>
        <v/>
      </c>
      <c r="I931" s="49" t="str">
        <f t="shared" ca="1" si="122"/>
        <v/>
      </c>
      <c r="J931" s="49" t="str">
        <f t="shared" ca="1" si="123"/>
        <v/>
      </c>
      <c r="K931" s="49"/>
      <c r="L931" s="49"/>
      <c r="M931" s="49"/>
      <c r="N931" s="43" t="str">
        <f t="shared" si="124"/>
        <v/>
      </c>
      <c r="P931" s="40" t="str">
        <f t="shared" si="125"/>
        <v/>
      </c>
      <c r="Q931" s="38" t="str">
        <f t="shared" ca="1" si="126"/>
        <v/>
      </c>
    </row>
    <row r="932" spans="1:28" ht="20.100000000000001" customHeight="1">
      <c r="A932" s="41" t="str">
        <f t="shared" ca="1" si="127"/>
        <v/>
      </c>
      <c r="B932" s="33" t="str">
        <f ca="1">IFERROR(IF(AND(N932-TODAY()&gt;0,N932-TODAY()&lt;5),"續簽"&amp;ROW(N932),""),"")</f>
        <v/>
      </c>
      <c r="C932" s="44" t="str">
        <f t="shared" si="120"/>
        <v/>
      </c>
      <c r="D932" s="44"/>
      <c r="E932" s="44" t="str">
        <f t="shared" si="121"/>
        <v/>
      </c>
      <c r="F932" s="44"/>
      <c r="G932" s="44"/>
      <c r="H932" s="44"/>
      <c r="I932" s="44" t="str">
        <f t="shared" ca="1" si="122"/>
        <v/>
      </c>
      <c r="J932" s="44" t="str">
        <f t="shared" ca="1" si="123"/>
        <v/>
      </c>
      <c r="K932" s="44"/>
      <c r="L932" s="44"/>
      <c r="M932" s="44"/>
      <c r="N932" s="45" t="str">
        <f t="shared" si="124"/>
        <v/>
      </c>
      <c r="O932" s="51"/>
      <c r="P932" s="52" t="str">
        <f t="shared" si="125"/>
        <v/>
      </c>
      <c r="Q932" s="44" t="str">
        <f t="shared" ca="1" si="126"/>
        <v/>
      </c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</row>
    <row r="933" spans="1:28" ht="20.100000000000001" customHeight="1">
      <c r="A933" s="41" t="str">
        <f t="shared" ca="1" si="127"/>
        <v/>
      </c>
      <c r="B933" s="33" t="str">
        <f ca="1">IFERROR(IF(AND(N933-TODAY()&gt;0,N933-TODAY()&lt;5),"續簽"&amp;ROW(N933),""),"")</f>
        <v/>
      </c>
      <c r="C933" s="38" t="str">
        <f t="shared" si="120"/>
        <v/>
      </c>
      <c r="E933" s="38" t="str">
        <f t="shared" si="121"/>
        <v/>
      </c>
      <c r="I933" s="49" t="str">
        <f t="shared" ca="1" si="122"/>
        <v/>
      </c>
      <c r="J933" s="49" t="str">
        <f t="shared" ca="1" si="123"/>
        <v/>
      </c>
      <c r="K933" s="49"/>
      <c r="L933" s="49"/>
      <c r="M933" s="49"/>
      <c r="N933" s="43" t="str">
        <f t="shared" si="124"/>
        <v/>
      </c>
      <c r="P933" s="40" t="str">
        <f t="shared" si="125"/>
        <v/>
      </c>
      <c r="Q933" s="38" t="str">
        <f t="shared" ca="1" si="126"/>
        <v/>
      </c>
    </row>
    <row r="934" spans="1:28" ht="20.100000000000001" customHeight="1">
      <c r="A934" s="41" t="str">
        <f t="shared" ca="1" si="127"/>
        <v/>
      </c>
      <c r="B934" s="33" t="str">
        <f ca="1">IFERROR(IF(AND(N934-TODAY()&gt;0,N934-TODAY()&lt;5),"續簽"&amp;ROW(N934),""),"")</f>
        <v/>
      </c>
      <c r="C934" s="44" t="str">
        <f t="shared" si="120"/>
        <v/>
      </c>
      <c r="D934" s="44"/>
      <c r="E934" s="44" t="str">
        <f t="shared" si="121"/>
        <v/>
      </c>
      <c r="F934" s="44"/>
      <c r="G934" s="44"/>
      <c r="H934" s="44"/>
      <c r="I934" s="44" t="str">
        <f t="shared" ca="1" si="122"/>
        <v/>
      </c>
      <c r="J934" s="44" t="str">
        <f t="shared" ca="1" si="123"/>
        <v/>
      </c>
      <c r="K934" s="44"/>
      <c r="L934" s="44"/>
      <c r="M934" s="44"/>
      <c r="N934" s="45" t="str">
        <f t="shared" si="124"/>
        <v/>
      </c>
      <c r="O934" s="51"/>
      <c r="P934" s="52" t="str">
        <f t="shared" si="125"/>
        <v/>
      </c>
      <c r="Q934" s="44" t="str">
        <f t="shared" ca="1" si="126"/>
        <v/>
      </c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</row>
    <row r="935" spans="1:28" ht="20.100000000000001" customHeight="1">
      <c r="A935" s="41" t="str">
        <f t="shared" ca="1" si="127"/>
        <v/>
      </c>
      <c r="B935" s="33" t="str">
        <f ca="1">IFERROR(IF(AND(N935-TODAY()&gt;0,N935-TODAY()&lt;5),"續簽"&amp;ROW(N935),""),"")</f>
        <v/>
      </c>
      <c r="C935" s="38" t="str">
        <f t="shared" si="120"/>
        <v/>
      </c>
      <c r="E935" s="38" t="str">
        <f t="shared" si="121"/>
        <v/>
      </c>
      <c r="I935" s="49" t="str">
        <f t="shared" ca="1" si="122"/>
        <v/>
      </c>
      <c r="J935" s="49" t="str">
        <f t="shared" ca="1" si="123"/>
        <v/>
      </c>
      <c r="K935" s="49"/>
      <c r="L935" s="49"/>
      <c r="M935" s="49"/>
      <c r="N935" s="43" t="str">
        <f t="shared" si="124"/>
        <v/>
      </c>
      <c r="P935" s="40" t="str">
        <f t="shared" si="125"/>
        <v/>
      </c>
      <c r="Q935" s="38" t="str">
        <f t="shared" ca="1" si="126"/>
        <v/>
      </c>
    </row>
    <row r="936" spans="1:28" ht="20.100000000000001" customHeight="1">
      <c r="A936" s="41" t="str">
        <f t="shared" ca="1" si="127"/>
        <v/>
      </c>
      <c r="B936" s="33" t="str">
        <f ca="1">IFERROR(IF(AND(N936-TODAY()&gt;0,N936-TODAY()&lt;5),"續簽"&amp;ROW(N936),""),"")</f>
        <v/>
      </c>
      <c r="C936" s="44" t="str">
        <f t="shared" si="120"/>
        <v/>
      </c>
      <c r="D936" s="44"/>
      <c r="E936" s="44" t="str">
        <f t="shared" si="121"/>
        <v/>
      </c>
      <c r="F936" s="44"/>
      <c r="G936" s="44"/>
      <c r="H936" s="44"/>
      <c r="I936" s="44" t="str">
        <f t="shared" ca="1" si="122"/>
        <v/>
      </c>
      <c r="J936" s="44" t="str">
        <f t="shared" ca="1" si="123"/>
        <v/>
      </c>
      <c r="K936" s="44"/>
      <c r="L936" s="44"/>
      <c r="M936" s="44"/>
      <c r="N936" s="45" t="str">
        <f t="shared" si="124"/>
        <v/>
      </c>
      <c r="O936" s="51"/>
      <c r="P936" s="52" t="str">
        <f t="shared" si="125"/>
        <v/>
      </c>
      <c r="Q936" s="44" t="str">
        <f t="shared" ca="1" si="126"/>
        <v/>
      </c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</row>
    <row r="937" spans="1:28" ht="20.100000000000001" customHeight="1">
      <c r="A937" s="41" t="str">
        <f t="shared" ca="1" si="127"/>
        <v/>
      </c>
      <c r="B937" s="33" t="str">
        <f ca="1">IFERROR(IF(AND(N937-TODAY()&gt;0,N937-TODAY()&lt;5),"續簽"&amp;ROW(N937),""),"")</f>
        <v/>
      </c>
      <c r="C937" s="38" t="str">
        <f t="shared" si="120"/>
        <v/>
      </c>
      <c r="E937" s="38" t="str">
        <f t="shared" si="121"/>
        <v/>
      </c>
      <c r="I937" s="49" t="str">
        <f t="shared" ca="1" si="122"/>
        <v/>
      </c>
      <c r="J937" s="49" t="str">
        <f t="shared" ca="1" si="123"/>
        <v/>
      </c>
      <c r="K937" s="49"/>
      <c r="L937" s="49"/>
      <c r="M937" s="49"/>
      <c r="N937" s="43" t="str">
        <f t="shared" si="124"/>
        <v/>
      </c>
      <c r="P937" s="40" t="str">
        <f t="shared" si="125"/>
        <v/>
      </c>
      <c r="Q937" s="38" t="str">
        <f t="shared" ca="1" si="126"/>
        <v/>
      </c>
    </row>
    <row r="938" spans="1:28" ht="20.100000000000001" customHeight="1">
      <c r="A938" s="41" t="str">
        <f t="shared" ca="1" si="127"/>
        <v/>
      </c>
      <c r="B938" s="33" t="str">
        <f ca="1">IFERROR(IF(AND(N938-TODAY()&gt;0,N938-TODAY()&lt;5),"續簽"&amp;ROW(N938),""),"")</f>
        <v/>
      </c>
      <c r="C938" s="44" t="str">
        <f t="shared" si="120"/>
        <v/>
      </c>
      <c r="D938" s="44"/>
      <c r="E938" s="44" t="str">
        <f t="shared" si="121"/>
        <v/>
      </c>
      <c r="F938" s="44"/>
      <c r="G938" s="44"/>
      <c r="H938" s="44"/>
      <c r="I938" s="44" t="str">
        <f t="shared" ca="1" si="122"/>
        <v/>
      </c>
      <c r="J938" s="44" t="str">
        <f t="shared" ca="1" si="123"/>
        <v/>
      </c>
      <c r="K938" s="44"/>
      <c r="L938" s="44"/>
      <c r="M938" s="44"/>
      <c r="N938" s="45" t="str">
        <f t="shared" si="124"/>
        <v/>
      </c>
      <c r="O938" s="51"/>
      <c r="P938" s="52" t="str">
        <f t="shared" si="125"/>
        <v/>
      </c>
      <c r="Q938" s="44" t="str">
        <f t="shared" ca="1" si="126"/>
        <v/>
      </c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</row>
    <row r="939" spans="1:28" ht="20.100000000000001" customHeight="1">
      <c r="A939" s="41" t="str">
        <f t="shared" ca="1" si="127"/>
        <v/>
      </c>
      <c r="B939" s="33" t="str">
        <f ca="1">IFERROR(IF(AND(N939-TODAY()&gt;0,N939-TODAY()&lt;5),"續簽"&amp;ROW(N939),""),"")</f>
        <v/>
      </c>
      <c r="C939" s="38" t="str">
        <f t="shared" si="120"/>
        <v/>
      </c>
      <c r="E939" s="38" t="str">
        <f t="shared" si="121"/>
        <v/>
      </c>
      <c r="I939" s="49" t="str">
        <f t="shared" ca="1" si="122"/>
        <v/>
      </c>
      <c r="J939" s="49" t="str">
        <f t="shared" ca="1" si="123"/>
        <v/>
      </c>
      <c r="K939" s="49"/>
      <c r="L939" s="49"/>
      <c r="M939" s="49"/>
      <c r="N939" s="43" t="str">
        <f t="shared" si="124"/>
        <v/>
      </c>
      <c r="P939" s="40" t="str">
        <f t="shared" si="125"/>
        <v/>
      </c>
      <c r="Q939" s="38" t="str">
        <f t="shared" ca="1" si="126"/>
        <v/>
      </c>
    </row>
    <row r="940" spans="1:28" ht="20.100000000000001" customHeight="1">
      <c r="A940" s="41" t="str">
        <f t="shared" ca="1" si="127"/>
        <v/>
      </c>
      <c r="B940" s="33" t="str">
        <f ca="1">IFERROR(IF(AND(N940-TODAY()&gt;0,N940-TODAY()&lt;5),"續簽"&amp;ROW(N940),""),"")</f>
        <v/>
      </c>
      <c r="C940" s="44" t="str">
        <f t="shared" si="120"/>
        <v/>
      </c>
      <c r="D940" s="44"/>
      <c r="E940" s="44" t="str">
        <f t="shared" si="121"/>
        <v/>
      </c>
      <c r="F940" s="44"/>
      <c r="G940" s="44"/>
      <c r="H940" s="44"/>
      <c r="I940" s="44" t="str">
        <f t="shared" ca="1" si="122"/>
        <v/>
      </c>
      <c r="J940" s="44" t="str">
        <f t="shared" ca="1" si="123"/>
        <v/>
      </c>
      <c r="K940" s="44"/>
      <c r="L940" s="44"/>
      <c r="M940" s="44"/>
      <c r="N940" s="45" t="str">
        <f t="shared" si="124"/>
        <v/>
      </c>
      <c r="O940" s="51"/>
      <c r="P940" s="52" t="str">
        <f t="shared" si="125"/>
        <v/>
      </c>
      <c r="Q940" s="44" t="str">
        <f t="shared" ca="1" si="126"/>
        <v/>
      </c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</row>
    <row r="941" spans="1:28" ht="20.100000000000001" customHeight="1">
      <c r="A941" s="41" t="str">
        <f t="shared" ca="1" si="127"/>
        <v/>
      </c>
      <c r="B941" s="33" t="str">
        <f ca="1">IFERROR(IF(AND(N941-TODAY()&gt;0,N941-TODAY()&lt;5),"續簽"&amp;ROW(N941),""),"")</f>
        <v/>
      </c>
      <c r="C941" s="38" t="str">
        <f t="shared" si="120"/>
        <v/>
      </c>
      <c r="E941" s="38" t="str">
        <f t="shared" si="121"/>
        <v/>
      </c>
      <c r="I941" s="49" t="str">
        <f t="shared" ca="1" si="122"/>
        <v/>
      </c>
      <c r="J941" s="49" t="str">
        <f t="shared" ca="1" si="123"/>
        <v/>
      </c>
      <c r="K941" s="49"/>
      <c r="L941" s="49"/>
      <c r="M941" s="49"/>
      <c r="N941" s="43" t="str">
        <f t="shared" si="124"/>
        <v/>
      </c>
      <c r="P941" s="40" t="str">
        <f t="shared" si="125"/>
        <v/>
      </c>
      <c r="Q941" s="38" t="str">
        <f t="shared" ca="1" si="126"/>
        <v/>
      </c>
    </row>
    <row r="942" spans="1:28" ht="20.100000000000001" customHeight="1">
      <c r="A942" s="41" t="str">
        <f t="shared" ca="1" si="127"/>
        <v/>
      </c>
      <c r="B942" s="33" t="str">
        <f ca="1">IFERROR(IF(AND(N942-TODAY()&gt;0,N942-TODAY()&lt;5),"續簽"&amp;ROW(N942),""),"")</f>
        <v/>
      </c>
      <c r="C942" s="44" t="str">
        <f t="shared" si="120"/>
        <v/>
      </c>
      <c r="D942" s="44"/>
      <c r="E942" s="44" t="str">
        <f t="shared" si="121"/>
        <v/>
      </c>
      <c r="F942" s="44"/>
      <c r="G942" s="44"/>
      <c r="H942" s="44"/>
      <c r="I942" s="44" t="str">
        <f t="shared" ca="1" si="122"/>
        <v/>
      </c>
      <c r="J942" s="44" t="str">
        <f t="shared" ca="1" si="123"/>
        <v/>
      </c>
      <c r="K942" s="44"/>
      <c r="L942" s="44"/>
      <c r="M942" s="44"/>
      <c r="N942" s="45" t="str">
        <f t="shared" si="124"/>
        <v/>
      </c>
      <c r="O942" s="51"/>
      <c r="P942" s="52" t="str">
        <f t="shared" si="125"/>
        <v/>
      </c>
      <c r="Q942" s="44" t="str">
        <f t="shared" ca="1" si="126"/>
        <v/>
      </c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</row>
    <row r="943" spans="1:28" ht="20.100000000000001" customHeight="1">
      <c r="A943" s="41" t="str">
        <f t="shared" ca="1" si="127"/>
        <v/>
      </c>
      <c r="B943" s="33" t="str">
        <f ca="1">IFERROR(IF(AND(N943-TODAY()&gt;0,N943-TODAY()&lt;5),"續簽"&amp;ROW(N943),""),"")</f>
        <v/>
      </c>
      <c r="C943" s="38" t="str">
        <f t="shared" si="120"/>
        <v/>
      </c>
      <c r="E943" s="38" t="str">
        <f t="shared" si="121"/>
        <v/>
      </c>
      <c r="I943" s="49" t="str">
        <f t="shared" ca="1" si="122"/>
        <v/>
      </c>
      <c r="J943" s="49" t="str">
        <f t="shared" ca="1" si="123"/>
        <v/>
      </c>
      <c r="K943" s="49"/>
      <c r="L943" s="49"/>
      <c r="M943" s="49"/>
      <c r="N943" s="43" t="str">
        <f t="shared" si="124"/>
        <v/>
      </c>
      <c r="P943" s="40" t="str">
        <f t="shared" si="125"/>
        <v/>
      </c>
      <c r="Q943" s="38" t="str">
        <f t="shared" ca="1" si="126"/>
        <v/>
      </c>
    </row>
    <row r="944" spans="1:28" ht="20.100000000000001" customHeight="1">
      <c r="A944" s="41" t="str">
        <f t="shared" ca="1" si="127"/>
        <v/>
      </c>
      <c r="B944" s="33" t="str">
        <f ca="1">IFERROR(IF(AND(N944-TODAY()&gt;0,N944-TODAY()&lt;5),"續簽"&amp;ROW(N944),""),"")</f>
        <v/>
      </c>
      <c r="C944" s="44" t="str">
        <f t="shared" si="120"/>
        <v/>
      </c>
      <c r="D944" s="44"/>
      <c r="E944" s="44" t="str">
        <f t="shared" si="121"/>
        <v/>
      </c>
      <c r="F944" s="44"/>
      <c r="G944" s="44"/>
      <c r="H944" s="44"/>
      <c r="I944" s="44" t="str">
        <f t="shared" ca="1" si="122"/>
        <v/>
      </c>
      <c r="J944" s="44" t="str">
        <f t="shared" ca="1" si="123"/>
        <v/>
      </c>
      <c r="K944" s="44"/>
      <c r="L944" s="44"/>
      <c r="M944" s="44"/>
      <c r="N944" s="45" t="str">
        <f t="shared" si="124"/>
        <v/>
      </c>
      <c r="O944" s="51"/>
      <c r="P944" s="52" t="str">
        <f t="shared" si="125"/>
        <v/>
      </c>
      <c r="Q944" s="44" t="str">
        <f t="shared" ca="1" si="126"/>
        <v/>
      </c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</row>
    <row r="945" spans="1:28" ht="20.100000000000001" customHeight="1">
      <c r="A945" s="41" t="str">
        <f t="shared" ca="1" si="127"/>
        <v/>
      </c>
      <c r="B945" s="33" t="str">
        <f ca="1">IFERROR(IF(AND(N945-TODAY()&gt;0,N945-TODAY()&lt;5),"續簽"&amp;ROW(N945),""),"")</f>
        <v/>
      </c>
      <c r="C945" s="38" t="str">
        <f t="shared" si="120"/>
        <v/>
      </c>
      <c r="E945" s="38" t="str">
        <f t="shared" si="121"/>
        <v/>
      </c>
      <c r="I945" s="49" t="str">
        <f t="shared" ca="1" si="122"/>
        <v/>
      </c>
      <c r="J945" s="49" t="str">
        <f t="shared" ca="1" si="123"/>
        <v/>
      </c>
      <c r="K945" s="49"/>
      <c r="L945" s="49"/>
      <c r="M945" s="49"/>
      <c r="N945" s="43" t="str">
        <f t="shared" si="124"/>
        <v/>
      </c>
      <c r="P945" s="40" t="str">
        <f t="shared" si="125"/>
        <v/>
      </c>
      <c r="Q945" s="38" t="str">
        <f t="shared" ca="1" si="126"/>
        <v/>
      </c>
    </row>
    <row r="946" spans="1:28" ht="20.100000000000001" customHeight="1">
      <c r="A946" s="41" t="str">
        <f t="shared" ca="1" si="127"/>
        <v/>
      </c>
      <c r="B946" s="33" t="str">
        <f ca="1">IFERROR(IF(AND(N946-TODAY()&gt;0,N946-TODAY()&lt;5),"續簽"&amp;ROW(N946),""),"")</f>
        <v/>
      </c>
      <c r="C946" s="44" t="str">
        <f t="shared" si="120"/>
        <v/>
      </c>
      <c r="D946" s="44"/>
      <c r="E946" s="44" t="str">
        <f t="shared" si="121"/>
        <v/>
      </c>
      <c r="F946" s="44"/>
      <c r="G946" s="44"/>
      <c r="H946" s="44"/>
      <c r="I946" s="44" t="str">
        <f t="shared" ca="1" si="122"/>
        <v/>
      </c>
      <c r="J946" s="44" t="str">
        <f t="shared" ca="1" si="123"/>
        <v/>
      </c>
      <c r="K946" s="44"/>
      <c r="L946" s="44"/>
      <c r="M946" s="44"/>
      <c r="N946" s="45" t="str">
        <f t="shared" si="124"/>
        <v/>
      </c>
      <c r="O946" s="51"/>
      <c r="P946" s="52" t="str">
        <f t="shared" si="125"/>
        <v/>
      </c>
      <c r="Q946" s="44" t="str">
        <f t="shared" ca="1" si="126"/>
        <v/>
      </c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</row>
    <row r="947" spans="1:28" ht="20.100000000000001" customHeight="1">
      <c r="A947" s="41" t="str">
        <f t="shared" ca="1" si="127"/>
        <v/>
      </c>
      <c r="B947" s="33" t="str">
        <f ca="1">IFERROR(IF(AND(N947-TODAY()&gt;0,N947-TODAY()&lt;5),"續簽"&amp;ROW(N947),""),"")</f>
        <v/>
      </c>
      <c r="C947" s="38" t="str">
        <f t="shared" si="120"/>
        <v/>
      </c>
      <c r="E947" s="38" t="str">
        <f t="shared" si="121"/>
        <v/>
      </c>
      <c r="I947" s="49" t="str">
        <f t="shared" ca="1" si="122"/>
        <v/>
      </c>
      <c r="J947" s="49" t="str">
        <f t="shared" ca="1" si="123"/>
        <v/>
      </c>
      <c r="K947" s="49"/>
      <c r="L947" s="49"/>
      <c r="M947" s="49"/>
      <c r="N947" s="43" t="str">
        <f t="shared" si="124"/>
        <v/>
      </c>
      <c r="P947" s="40" t="str">
        <f t="shared" si="125"/>
        <v/>
      </c>
      <c r="Q947" s="38" t="str">
        <f t="shared" ca="1" si="126"/>
        <v/>
      </c>
    </row>
    <row r="948" spans="1:28" ht="20.100000000000001" customHeight="1">
      <c r="A948" s="41" t="str">
        <f t="shared" ca="1" si="127"/>
        <v/>
      </c>
      <c r="B948" s="33" t="str">
        <f ca="1">IFERROR(IF(AND(N948-TODAY()&gt;0,N948-TODAY()&lt;5),"續簽"&amp;ROW(N948),""),"")</f>
        <v/>
      </c>
      <c r="C948" s="44" t="str">
        <f t="shared" si="120"/>
        <v/>
      </c>
      <c r="D948" s="44"/>
      <c r="E948" s="44" t="str">
        <f t="shared" si="121"/>
        <v/>
      </c>
      <c r="F948" s="44"/>
      <c r="G948" s="44"/>
      <c r="H948" s="44"/>
      <c r="I948" s="44" t="str">
        <f t="shared" ca="1" si="122"/>
        <v/>
      </c>
      <c r="J948" s="44" t="str">
        <f t="shared" ca="1" si="123"/>
        <v/>
      </c>
      <c r="K948" s="44"/>
      <c r="L948" s="44"/>
      <c r="M948" s="44"/>
      <c r="N948" s="45" t="str">
        <f t="shared" si="124"/>
        <v/>
      </c>
      <c r="O948" s="51"/>
      <c r="P948" s="52" t="str">
        <f t="shared" si="125"/>
        <v/>
      </c>
      <c r="Q948" s="44" t="str">
        <f t="shared" ca="1" si="126"/>
        <v/>
      </c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</row>
    <row r="949" spans="1:28" ht="20.100000000000001" customHeight="1">
      <c r="A949" s="41" t="str">
        <f t="shared" ca="1" si="127"/>
        <v/>
      </c>
      <c r="B949" s="33" t="str">
        <f ca="1">IFERROR(IF(AND(N949-TODAY()&gt;0,N949-TODAY()&lt;5),"續簽"&amp;ROW(N949),""),"")</f>
        <v/>
      </c>
      <c r="C949" s="38" t="str">
        <f t="shared" si="120"/>
        <v/>
      </c>
      <c r="E949" s="38" t="str">
        <f t="shared" si="121"/>
        <v/>
      </c>
      <c r="I949" s="49" t="str">
        <f t="shared" ca="1" si="122"/>
        <v/>
      </c>
      <c r="J949" s="49" t="str">
        <f t="shared" ca="1" si="123"/>
        <v/>
      </c>
      <c r="K949" s="49"/>
      <c r="L949" s="49"/>
      <c r="M949" s="49"/>
      <c r="N949" s="43" t="str">
        <f t="shared" si="124"/>
        <v/>
      </c>
      <c r="P949" s="40" t="str">
        <f t="shared" si="125"/>
        <v/>
      </c>
      <c r="Q949" s="38" t="str">
        <f t="shared" ca="1" si="126"/>
        <v/>
      </c>
    </row>
    <row r="950" spans="1:28" ht="20.100000000000001" customHeight="1">
      <c r="A950" s="41" t="str">
        <f t="shared" ca="1" si="127"/>
        <v/>
      </c>
      <c r="B950" s="33" t="str">
        <f ca="1">IFERROR(IF(AND(N950-TODAY()&gt;0,N950-TODAY()&lt;5),"續簽"&amp;ROW(N950),""),"")</f>
        <v/>
      </c>
      <c r="C950" s="44" t="str">
        <f t="shared" si="120"/>
        <v/>
      </c>
      <c r="D950" s="44"/>
      <c r="E950" s="44" t="str">
        <f t="shared" si="121"/>
        <v/>
      </c>
      <c r="F950" s="44"/>
      <c r="G950" s="44"/>
      <c r="H950" s="44"/>
      <c r="I950" s="44" t="str">
        <f t="shared" ca="1" si="122"/>
        <v/>
      </c>
      <c r="J950" s="44" t="str">
        <f t="shared" ca="1" si="123"/>
        <v/>
      </c>
      <c r="K950" s="44"/>
      <c r="L950" s="44"/>
      <c r="M950" s="44"/>
      <c r="N950" s="45" t="str">
        <f t="shared" si="124"/>
        <v/>
      </c>
      <c r="O950" s="51"/>
      <c r="P950" s="52" t="str">
        <f t="shared" si="125"/>
        <v/>
      </c>
      <c r="Q950" s="44" t="str">
        <f t="shared" ca="1" si="126"/>
        <v/>
      </c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</row>
    <row r="951" spans="1:28" ht="20.100000000000001" customHeight="1">
      <c r="A951" s="41" t="str">
        <f t="shared" ca="1" si="127"/>
        <v/>
      </c>
      <c r="B951" s="33" t="str">
        <f ca="1">IFERROR(IF(AND(N951-TODAY()&gt;0,N951-TODAY()&lt;5),"續簽"&amp;ROW(N951),""),"")</f>
        <v/>
      </c>
      <c r="C951" s="38" t="str">
        <f t="shared" si="120"/>
        <v/>
      </c>
      <c r="E951" s="38" t="str">
        <f t="shared" si="121"/>
        <v/>
      </c>
      <c r="I951" s="49" t="str">
        <f t="shared" ca="1" si="122"/>
        <v/>
      </c>
      <c r="J951" s="49" t="str">
        <f t="shared" ca="1" si="123"/>
        <v/>
      </c>
      <c r="K951" s="49"/>
      <c r="L951" s="49"/>
      <c r="M951" s="49"/>
      <c r="N951" s="43" t="str">
        <f t="shared" si="124"/>
        <v/>
      </c>
      <c r="P951" s="40" t="str">
        <f t="shared" si="125"/>
        <v/>
      </c>
      <c r="Q951" s="38" t="str">
        <f t="shared" ca="1" si="126"/>
        <v/>
      </c>
    </row>
    <row r="952" spans="1:28" ht="20.100000000000001" customHeight="1">
      <c r="A952" s="41" t="str">
        <f t="shared" ca="1" si="127"/>
        <v/>
      </c>
      <c r="B952" s="33" t="str">
        <f ca="1">IFERROR(IF(AND(N952-TODAY()&gt;0,N952-TODAY()&lt;5),"續簽"&amp;ROW(N952),""),"")</f>
        <v/>
      </c>
      <c r="C952" s="44" t="str">
        <f t="shared" si="120"/>
        <v/>
      </c>
      <c r="D952" s="44"/>
      <c r="E952" s="44" t="str">
        <f t="shared" si="121"/>
        <v/>
      </c>
      <c r="F952" s="44"/>
      <c r="G952" s="44"/>
      <c r="H952" s="44"/>
      <c r="I952" s="44" t="str">
        <f t="shared" ca="1" si="122"/>
        <v/>
      </c>
      <c r="J952" s="44" t="str">
        <f t="shared" ca="1" si="123"/>
        <v/>
      </c>
      <c r="K952" s="44"/>
      <c r="L952" s="44"/>
      <c r="M952" s="44"/>
      <c r="N952" s="45" t="str">
        <f t="shared" si="124"/>
        <v/>
      </c>
      <c r="O952" s="51"/>
      <c r="P952" s="52" t="str">
        <f t="shared" si="125"/>
        <v/>
      </c>
      <c r="Q952" s="44" t="str">
        <f t="shared" ca="1" si="126"/>
        <v/>
      </c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</row>
    <row r="953" spans="1:28" ht="20.100000000000001" customHeight="1">
      <c r="A953" s="41" t="str">
        <f t="shared" ca="1" si="127"/>
        <v/>
      </c>
      <c r="B953" s="33" t="str">
        <f ca="1">IFERROR(IF(AND(N953-TODAY()&gt;0,N953-TODAY()&lt;5),"續簽"&amp;ROW(N953),""),"")</f>
        <v/>
      </c>
      <c r="C953" s="38" t="str">
        <f t="shared" si="120"/>
        <v/>
      </c>
      <c r="E953" s="38" t="str">
        <f t="shared" si="121"/>
        <v/>
      </c>
      <c r="I953" s="49" t="str">
        <f t="shared" ca="1" si="122"/>
        <v/>
      </c>
      <c r="J953" s="49" t="str">
        <f t="shared" ca="1" si="123"/>
        <v/>
      </c>
      <c r="K953" s="49"/>
      <c r="L953" s="49"/>
      <c r="M953" s="49"/>
      <c r="N953" s="43" t="str">
        <f t="shared" si="124"/>
        <v/>
      </c>
      <c r="P953" s="40" t="str">
        <f t="shared" si="125"/>
        <v/>
      </c>
      <c r="Q953" s="38" t="str">
        <f t="shared" ca="1" si="126"/>
        <v/>
      </c>
    </row>
    <row r="954" spans="1:28" ht="20.100000000000001" customHeight="1">
      <c r="A954" s="41" t="str">
        <f t="shared" ca="1" si="127"/>
        <v/>
      </c>
      <c r="B954" s="33" t="str">
        <f ca="1">IFERROR(IF(AND(N954-TODAY()&gt;0,N954-TODAY()&lt;5),"續簽"&amp;ROW(N954),""),"")</f>
        <v/>
      </c>
      <c r="C954" s="44" t="str">
        <f t="shared" si="120"/>
        <v/>
      </c>
      <c r="D954" s="44"/>
      <c r="E954" s="44" t="str">
        <f t="shared" si="121"/>
        <v/>
      </c>
      <c r="F954" s="44"/>
      <c r="G954" s="44"/>
      <c r="H954" s="44"/>
      <c r="I954" s="44" t="str">
        <f t="shared" ca="1" si="122"/>
        <v/>
      </c>
      <c r="J954" s="44" t="str">
        <f t="shared" ca="1" si="123"/>
        <v/>
      </c>
      <c r="K954" s="44"/>
      <c r="L954" s="44"/>
      <c r="M954" s="44"/>
      <c r="N954" s="45" t="str">
        <f t="shared" si="124"/>
        <v/>
      </c>
      <c r="O954" s="51"/>
      <c r="P954" s="52" t="str">
        <f t="shared" si="125"/>
        <v/>
      </c>
      <c r="Q954" s="44" t="str">
        <f t="shared" ca="1" si="126"/>
        <v/>
      </c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</row>
    <row r="955" spans="1:28" ht="20.100000000000001" customHeight="1">
      <c r="A955" s="41" t="str">
        <f t="shared" ca="1" si="127"/>
        <v/>
      </c>
      <c r="B955" s="33" t="str">
        <f ca="1">IFERROR(IF(AND(N955-TODAY()&gt;0,N955-TODAY()&lt;5),"續簽"&amp;ROW(N955),""),"")</f>
        <v/>
      </c>
      <c r="C955" s="38" t="str">
        <f t="shared" si="120"/>
        <v/>
      </c>
      <c r="E955" s="38" t="str">
        <f t="shared" si="121"/>
        <v/>
      </c>
      <c r="I955" s="49" t="str">
        <f t="shared" ca="1" si="122"/>
        <v/>
      </c>
      <c r="J955" s="49" t="str">
        <f t="shared" ca="1" si="123"/>
        <v/>
      </c>
      <c r="K955" s="49"/>
      <c r="L955" s="49"/>
      <c r="M955" s="49"/>
      <c r="N955" s="43" t="str">
        <f t="shared" si="124"/>
        <v/>
      </c>
      <c r="P955" s="40" t="str">
        <f t="shared" si="125"/>
        <v/>
      </c>
      <c r="Q955" s="38" t="str">
        <f t="shared" ca="1" si="126"/>
        <v/>
      </c>
    </row>
    <row r="956" spans="1:28" ht="20.100000000000001" customHeight="1">
      <c r="A956" s="41" t="str">
        <f t="shared" ca="1" si="127"/>
        <v/>
      </c>
      <c r="B956" s="33" t="str">
        <f ca="1">IFERROR(IF(AND(N956-TODAY()&gt;0,N956-TODAY()&lt;5),"續簽"&amp;ROW(N956),""),"")</f>
        <v/>
      </c>
      <c r="C956" s="44" t="str">
        <f t="shared" si="120"/>
        <v/>
      </c>
      <c r="D956" s="44"/>
      <c r="E956" s="44" t="str">
        <f t="shared" si="121"/>
        <v/>
      </c>
      <c r="F956" s="44"/>
      <c r="G956" s="44"/>
      <c r="H956" s="44"/>
      <c r="I956" s="44" t="str">
        <f t="shared" ca="1" si="122"/>
        <v/>
      </c>
      <c r="J956" s="44" t="str">
        <f t="shared" ca="1" si="123"/>
        <v/>
      </c>
      <c r="K956" s="44"/>
      <c r="L956" s="44"/>
      <c r="M956" s="44"/>
      <c r="N956" s="45" t="str">
        <f t="shared" si="124"/>
        <v/>
      </c>
      <c r="O956" s="51"/>
      <c r="P956" s="52" t="str">
        <f t="shared" si="125"/>
        <v/>
      </c>
      <c r="Q956" s="44" t="str">
        <f t="shared" ca="1" si="126"/>
        <v/>
      </c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</row>
    <row r="957" spans="1:28" ht="20.100000000000001" customHeight="1">
      <c r="A957" s="41" t="str">
        <f t="shared" ca="1" si="127"/>
        <v/>
      </c>
      <c r="B957" s="33" t="str">
        <f ca="1">IFERROR(IF(AND(N957-TODAY()&gt;0,N957-TODAY()&lt;5),"續簽"&amp;ROW(N957),""),"")</f>
        <v/>
      </c>
      <c r="C957" s="38" t="str">
        <f t="shared" si="120"/>
        <v/>
      </c>
      <c r="E957" s="38" t="str">
        <f t="shared" si="121"/>
        <v/>
      </c>
      <c r="I957" s="49" t="str">
        <f t="shared" ca="1" si="122"/>
        <v/>
      </c>
      <c r="J957" s="49" t="str">
        <f t="shared" ca="1" si="123"/>
        <v/>
      </c>
      <c r="K957" s="49"/>
      <c r="L957" s="49"/>
      <c r="M957" s="49"/>
      <c r="N957" s="43" t="str">
        <f t="shared" si="124"/>
        <v/>
      </c>
      <c r="P957" s="40" t="str">
        <f t="shared" si="125"/>
        <v/>
      </c>
      <c r="Q957" s="38" t="str">
        <f t="shared" ca="1" si="126"/>
        <v/>
      </c>
    </row>
    <row r="958" spans="1:28" ht="20.100000000000001" customHeight="1">
      <c r="A958" s="41" t="str">
        <f t="shared" ca="1" si="127"/>
        <v/>
      </c>
      <c r="B958" s="33" t="str">
        <f ca="1">IFERROR(IF(AND(N958-TODAY()&gt;0,N958-TODAY()&lt;5),"續簽"&amp;ROW(N958),""),"")</f>
        <v/>
      </c>
      <c r="C958" s="44" t="str">
        <f t="shared" si="120"/>
        <v/>
      </c>
      <c r="D958" s="44"/>
      <c r="E958" s="44" t="str">
        <f t="shared" si="121"/>
        <v/>
      </c>
      <c r="F958" s="44"/>
      <c r="G958" s="44"/>
      <c r="H958" s="44"/>
      <c r="I958" s="44" t="str">
        <f t="shared" ca="1" si="122"/>
        <v/>
      </c>
      <c r="J958" s="44" t="str">
        <f t="shared" ca="1" si="123"/>
        <v/>
      </c>
      <c r="K958" s="44"/>
      <c r="L958" s="44"/>
      <c r="M958" s="44"/>
      <c r="N958" s="45" t="str">
        <f t="shared" si="124"/>
        <v/>
      </c>
      <c r="O958" s="51"/>
      <c r="P958" s="52" t="str">
        <f t="shared" si="125"/>
        <v/>
      </c>
      <c r="Q958" s="44" t="str">
        <f t="shared" ca="1" si="126"/>
        <v/>
      </c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</row>
    <row r="959" spans="1:28" ht="20.100000000000001" customHeight="1">
      <c r="A959" s="41" t="str">
        <f t="shared" ca="1" si="127"/>
        <v/>
      </c>
      <c r="B959" s="33" t="str">
        <f ca="1">IFERROR(IF(AND(N959-TODAY()&gt;0,N959-TODAY()&lt;5),"續簽"&amp;ROW(N959),""),"")</f>
        <v/>
      </c>
      <c r="C959" s="38" t="str">
        <f t="shared" si="120"/>
        <v/>
      </c>
      <c r="E959" s="38" t="str">
        <f t="shared" si="121"/>
        <v/>
      </c>
      <c r="I959" s="49" t="str">
        <f t="shared" ca="1" si="122"/>
        <v/>
      </c>
      <c r="J959" s="49" t="str">
        <f t="shared" ca="1" si="123"/>
        <v/>
      </c>
      <c r="K959" s="49"/>
      <c r="L959" s="49"/>
      <c r="M959" s="49"/>
      <c r="N959" s="43" t="str">
        <f t="shared" si="124"/>
        <v/>
      </c>
      <c r="P959" s="40" t="str">
        <f t="shared" si="125"/>
        <v/>
      </c>
      <c r="Q959" s="38" t="str">
        <f t="shared" ca="1" si="126"/>
        <v/>
      </c>
    </row>
    <row r="960" spans="1:28" ht="20.100000000000001" customHeight="1">
      <c r="A960" s="41" t="str">
        <f t="shared" ca="1" si="127"/>
        <v/>
      </c>
      <c r="B960" s="33" t="str">
        <f ca="1">IFERROR(IF(AND(N960-TODAY()&gt;0,N960-TODAY()&lt;5),"續簽"&amp;ROW(N960),""),"")</f>
        <v/>
      </c>
      <c r="C960" s="44" t="str">
        <f t="shared" si="120"/>
        <v/>
      </c>
      <c r="D960" s="44"/>
      <c r="E960" s="44" t="str">
        <f t="shared" si="121"/>
        <v/>
      </c>
      <c r="F960" s="44"/>
      <c r="G960" s="44"/>
      <c r="H960" s="44"/>
      <c r="I960" s="44" t="str">
        <f t="shared" ca="1" si="122"/>
        <v/>
      </c>
      <c r="J960" s="44" t="str">
        <f t="shared" ca="1" si="123"/>
        <v/>
      </c>
      <c r="K960" s="44"/>
      <c r="L960" s="44"/>
      <c r="M960" s="44"/>
      <c r="N960" s="45" t="str">
        <f t="shared" si="124"/>
        <v/>
      </c>
      <c r="O960" s="51"/>
      <c r="P960" s="52" t="str">
        <f t="shared" si="125"/>
        <v/>
      </c>
      <c r="Q960" s="44" t="str">
        <f t="shared" ca="1" si="126"/>
        <v/>
      </c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</row>
    <row r="961" spans="1:28" ht="20.100000000000001" customHeight="1">
      <c r="A961" s="41" t="str">
        <f t="shared" ca="1" si="127"/>
        <v/>
      </c>
      <c r="B961" s="33" t="str">
        <f ca="1">IFERROR(IF(AND(N961-TODAY()&gt;0,N961-TODAY()&lt;5),"續簽"&amp;ROW(N961),""),"")</f>
        <v/>
      </c>
      <c r="C961" s="38" t="str">
        <f t="shared" si="120"/>
        <v/>
      </c>
      <c r="E961" s="38" t="str">
        <f t="shared" si="121"/>
        <v/>
      </c>
      <c r="I961" s="49" t="str">
        <f t="shared" ca="1" si="122"/>
        <v/>
      </c>
      <c r="J961" s="49" t="str">
        <f t="shared" ca="1" si="123"/>
        <v/>
      </c>
      <c r="K961" s="49"/>
      <c r="L961" s="49"/>
      <c r="M961" s="49"/>
      <c r="N961" s="43" t="str">
        <f t="shared" si="124"/>
        <v/>
      </c>
      <c r="P961" s="40" t="str">
        <f t="shared" si="125"/>
        <v/>
      </c>
      <c r="Q961" s="38" t="str">
        <f t="shared" ca="1" si="126"/>
        <v/>
      </c>
    </row>
    <row r="962" spans="1:28" ht="20.100000000000001" customHeight="1">
      <c r="A962" s="41" t="str">
        <f t="shared" ca="1" si="127"/>
        <v/>
      </c>
      <c r="B962" s="33" t="str">
        <f ca="1">IFERROR(IF(AND(N962-TODAY()&gt;0,N962-TODAY()&lt;5),"續簽"&amp;ROW(N962),""),"")</f>
        <v/>
      </c>
      <c r="C962" s="44" t="str">
        <f t="shared" si="120"/>
        <v/>
      </c>
      <c r="D962" s="44"/>
      <c r="E962" s="44" t="str">
        <f t="shared" si="121"/>
        <v/>
      </c>
      <c r="F962" s="44"/>
      <c r="G962" s="44"/>
      <c r="H962" s="44"/>
      <c r="I962" s="44" t="str">
        <f t="shared" ca="1" si="122"/>
        <v/>
      </c>
      <c r="J962" s="44" t="str">
        <f t="shared" ca="1" si="123"/>
        <v/>
      </c>
      <c r="K962" s="44"/>
      <c r="L962" s="44"/>
      <c r="M962" s="44"/>
      <c r="N962" s="45" t="str">
        <f t="shared" si="124"/>
        <v/>
      </c>
      <c r="O962" s="51"/>
      <c r="P962" s="52" t="str">
        <f t="shared" si="125"/>
        <v/>
      </c>
      <c r="Q962" s="44" t="str">
        <f t="shared" ca="1" si="126"/>
        <v/>
      </c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</row>
    <row r="963" spans="1:28" ht="20.100000000000001" customHeight="1">
      <c r="A963" s="41" t="str">
        <f t="shared" ca="1" si="127"/>
        <v/>
      </c>
      <c r="B963" s="33" t="str">
        <f ca="1">IFERROR(IF(AND(N963-TODAY()&gt;0,N963-TODAY()&lt;5),"續簽"&amp;ROW(N963),""),"")</f>
        <v/>
      </c>
      <c r="C963" s="38" t="str">
        <f t="shared" si="120"/>
        <v/>
      </c>
      <c r="E963" s="38" t="str">
        <f t="shared" si="121"/>
        <v/>
      </c>
      <c r="I963" s="49" t="str">
        <f t="shared" ca="1" si="122"/>
        <v/>
      </c>
      <c r="J963" s="49" t="str">
        <f t="shared" ca="1" si="123"/>
        <v/>
      </c>
      <c r="K963" s="49"/>
      <c r="L963" s="49"/>
      <c r="M963" s="49"/>
      <c r="N963" s="43" t="str">
        <f t="shared" si="124"/>
        <v/>
      </c>
      <c r="P963" s="40" t="str">
        <f t="shared" si="125"/>
        <v/>
      </c>
      <c r="Q963" s="38" t="str">
        <f t="shared" ca="1" si="126"/>
        <v/>
      </c>
    </row>
    <row r="964" spans="1:28" ht="20.100000000000001" customHeight="1">
      <c r="A964" s="41" t="str">
        <f t="shared" ca="1" si="127"/>
        <v/>
      </c>
      <c r="B964" s="33" t="str">
        <f ca="1">IFERROR(IF(AND(N964-TODAY()&gt;0,N964-TODAY()&lt;5),"續簽"&amp;ROW(N964),""),"")</f>
        <v/>
      </c>
      <c r="C964" s="44" t="str">
        <f t="shared" si="120"/>
        <v/>
      </c>
      <c r="D964" s="44"/>
      <c r="E964" s="44" t="str">
        <f t="shared" si="121"/>
        <v/>
      </c>
      <c r="F964" s="44"/>
      <c r="G964" s="44"/>
      <c r="H964" s="44"/>
      <c r="I964" s="44" t="str">
        <f t="shared" ca="1" si="122"/>
        <v/>
      </c>
      <c r="J964" s="44" t="str">
        <f t="shared" ca="1" si="123"/>
        <v/>
      </c>
      <c r="K964" s="44"/>
      <c r="L964" s="44"/>
      <c r="M964" s="44"/>
      <c r="N964" s="45" t="str">
        <f t="shared" si="124"/>
        <v/>
      </c>
      <c r="O964" s="51"/>
      <c r="P964" s="52" t="str">
        <f t="shared" si="125"/>
        <v/>
      </c>
      <c r="Q964" s="44" t="str">
        <f t="shared" ca="1" si="126"/>
        <v/>
      </c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</row>
    <row r="965" spans="1:28" ht="20.100000000000001" customHeight="1">
      <c r="A965" s="41" t="str">
        <f t="shared" ca="1" si="127"/>
        <v/>
      </c>
      <c r="B965" s="33" t="str">
        <f ca="1">IFERROR(IF(AND(N965-TODAY()&gt;0,N965-TODAY()&lt;5),"續簽"&amp;ROW(N965),""),"")</f>
        <v/>
      </c>
      <c r="C965" s="38" t="str">
        <f t="shared" si="120"/>
        <v/>
      </c>
      <c r="E965" s="38" t="str">
        <f t="shared" si="121"/>
        <v/>
      </c>
      <c r="I965" s="49" t="str">
        <f t="shared" ca="1" si="122"/>
        <v/>
      </c>
      <c r="J965" s="49" t="str">
        <f t="shared" ca="1" si="123"/>
        <v/>
      </c>
      <c r="K965" s="49"/>
      <c r="L965" s="49"/>
      <c r="M965" s="49"/>
      <c r="N965" s="43" t="str">
        <f t="shared" si="124"/>
        <v/>
      </c>
      <c r="P965" s="40" t="str">
        <f t="shared" si="125"/>
        <v/>
      </c>
      <c r="Q965" s="38" t="str">
        <f t="shared" ca="1" si="126"/>
        <v/>
      </c>
    </row>
    <row r="966" spans="1:28" ht="20.100000000000001" customHeight="1">
      <c r="A966" s="41" t="str">
        <f t="shared" ca="1" si="127"/>
        <v/>
      </c>
      <c r="B966" s="33" t="str">
        <f ca="1">IFERROR(IF(AND(N966-TODAY()&gt;0,N966-TODAY()&lt;5),"續簽"&amp;ROW(N966),""),"")</f>
        <v/>
      </c>
      <c r="C966" s="44" t="str">
        <f t="shared" si="120"/>
        <v/>
      </c>
      <c r="D966" s="44"/>
      <c r="E966" s="44" t="str">
        <f t="shared" si="121"/>
        <v/>
      </c>
      <c r="F966" s="44"/>
      <c r="G966" s="44"/>
      <c r="H966" s="44"/>
      <c r="I966" s="44" t="str">
        <f t="shared" ca="1" si="122"/>
        <v/>
      </c>
      <c r="J966" s="44" t="str">
        <f t="shared" ca="1" si="123"/>
        <v/>
      </c>
      <c r="K966" s="44"/>
      <c r="L966" s="44"/>
      <c r="M966" s="44"/>
      <c r="N966" s="45" t="str">
        <f t="shared" si="124"/>
        <v/>
      </c>
      <c r="O966" s="51"/>
      <c r="P966" s="52" t="str">
        <f t="shared" si="125"/>
        <v/>
      </c>
      <c r="Q966" s="44" t="str">
        <f t="shared" ca="1" si="126"/>
        <v/>
      </c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</row>
    <row r="967" spans="1:28" ht="20.100000000000001" customHeight="1">
      <c r="A967" s="41" t="str">
        <f t="shared" ca="1" si="127"/>
        <v/>
      </c>
      <c r="B967" s="33" t="str">
        <f ca="1">IFERROR(IF(AND(N967-TODAY()&gt;0,N967-TODAY()&lt;5),"續簽"&amp;ROW(N967),""),"")</f>
        <v/>
      </c>
      <c r="C967" s="38" t="str">
        <f t="shared" si="120"/>
        <v/>
      </c>
      <c r="E967" s="38" t="str">
        <f t="shared" si="121"/>
        <v/>
      </c>
      <c r="I967" s="49" t="str">
        <f t="shared" ca="1" si="122"/>
        <v/>
      </c>
      <c r="J967" s="49" t="str">
        <f t="shared" ca="1" si="123"/>
        <v/>
      </c>
      <c r="K967" s="49"/>
      <c r="L967" s="49"/>
      <c r="M967" s="49"/>
      <c r="N967" s="43" t="str">
        <f t="shared" si="124"/>
        <v/>
      </c>
      <c r="P967" s="40" t="str">
        <f t="shared" si="125"/>
        <v/>
      </c>
      <c r="Q967" s="38" t="str">
        <f t="shared" ca="1" si="126"/>
        <v/>
      </c>
    </row>
    <row r="968" spans="1:28" ht="20.100000000000001" customHeight="1">
      <c r="A968" s="41" t="str">
        <f t="shared" ca="1" si="127"/>
        <v/>
      </c>
      <c r="B968" s="33" t="str">
        <f ca="1">IFERROR(IF(AND(N968-TODAY()&gt;0,N968-TODAY()&lt;5),"續簽"&amp;ROW(N968),""),"")</f>
        <v/>
      </c>
      <c r="C968" s="44" t="str">
        <f t="shared" ref="C968:C1031" si="128">IF(D968="","",ROW(D968)-2)</f>
        <v/>
      </c>
      <c r="D968" s="44"/>
      <c r="E968" s="44" t="str">
        <f t="shared" ref="E968:E1031" si="129">IF(O968="","",IF(MOD(RIGHT(LEFT(O968,17)),2),"男","女"))</f>
        <v/>
      </c>
      <c r="F968" s="44"/>
      <c r="G968" s="44"/>
      <c r="H968" s="44"/>
      <c r="I968" s="44" t="str">
        <f t="shared" ref="I968:I1031" ca="1" si="130">IF(H968="","",DATEDIF(H968,TODAY(),"Y"))</f>
        <v/>
      </c>
      <c r="J968" s="44" t="str">
        <f t="shared" ref="J968:J1031" ca="1" si="131">IF(H968="","",DATEDIF(H968,TODAY(),"m"))</f>
        <v/>
      </c>
      <c r="K968" s="44"/>
      <c r="L968" s="44"/>
      <c r="M968" s="44"/>
      <c r="N968" s="45" t="str">
        <f t="shared" ref="N968:N1031" si="132">IFERROR(IF(M968="无固定期限","",DATE(YEAR(L968)+M968,MONTH(L968),DAY(L968)-1)),"")</f>
        <v/>
      </c>
      <c r="O968" s="51"/>
      <c r="P968" s="52" t="str">
        <f t="shared" ref="P968:P1031" si="133">IF(O968="","",VALUE(MID(O968,7,4)&amp;"/"&amp;MID(O968,11,2)&amp;"/"&amp;MID(O968,13,2)))</f>
        <v/>
      </c>
      <c r="Q968" s="44" t="str">
        <f t="shared" ref="Q968:Q1031" ca="1" si="134">IF(O968="","",YEAR(TODAY())-MID(O968,7,4))</f>
        <v/>
      </c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</row>
    <row r="969" spans="1:28" ht="20.100000000000001" customHeight="1">
      <c r="A969" s="41" t="str">
        <f t="shared" ca="1" si="127"/>
        <v/>
      </c>
      <c r="B969" s="33" t="str">
        <f ca="1">IFERROR(IF(AND(N969-TODAY()&gt;0,N969-TODAY()&lt;5),"續簽"&amp;ROW(N969),""),"")</f>
        <v/>
      </c>
      <c r="C969" s="38" t="str">
        <f t="shared" si="128"/>
        <v/>
      </c>
      <c r="E969" s="38" t="str">
        <f t="shared" si="129"/>
        <v/>
      </c>
      <c r="I969" s="49" t="str">
        <f t="shared" ca="1" si="130"/>
        <v/>
      </c>
      <c r="J969" s="49" t="str">
        <f t="shared" ca="1" si="131"/>
        <v/>
      </c>
      <c r="K969" s="49"/>
      <c r="L969" s="49"/>
      <c r="M969" s="49"/>
      <c r="N969" s="43" t="str">
        <f t="shared" si="132"/>
        <v/>
      </c>
      <c r="P969" s="40" t="str">
        <f t="shared" si="133"/>
        <v/>
      </c>
      <c r="Q969" s="38" t="str">
        <f t="shared" ca="1" si="134"/>
        <v/>
      </c>
    </row>
    <row r="970" spans="1:28" ht="20.100000000000001" customHeight="1">
      <c r="A970" s="41" t="str">
        <f t="shared" ca="1" si="127"/>
        <v/>
      </c>
      <c r="B970" s="33" t="str">
        <f ca="1">IFERROR(IF(AND(N970-TODAY()&gt;0,N970-TODAY()&lt;5),"續簽"&amp;ROW(N970),""),"")</f>
        <v/>
      </c>
      <c r="C970" s="44" t="str">
        <f t="shared" si="128"/>
        <v/>
      </c>
      <c r="D970" s="44"/>
      <c r="E970" s="44" t="str">
        <f t="shared" si="129"/>
        <v/>
      </c>
      <c r="F970" s="44"/>
      <c r="G970" s="44"/>
      <c r="H970" s="44"/>
      <c r="I970" s="44" t="str">
        <f t="shared" ca="1" si="130"/>
        <v/>
      </c>
      <c r="J970" s="44" t="str">
        <f t="shared" ca="1" si="131"/>
        <v/>
      </c>
      <c r="K970" s="44"/>
      <c r="L970" s="44"/>
      <c r="M970" s="44"/>
      <c r="N970" s="45" t="str">
        <f t="shared" si="132"/>
        <v/>
      </c>
      <c r="O970" s="51"/>
      <c r="P970" s="52" t="str">
        <f t="shared" si="133"/>
        <v/>
      </c>
      <c r="Q970" s="44" t="str">
        <f t="shared" ca="1" si="134"/>
        <v/>
      </c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</row>
    <row r="971" spans="1:28" ht="20.100000000000001" customHeight="1">
      <c r="A971" s="41" t="str">
        <f t="shared" ca="1" si="127"/>
        <v/>
      </c>
      <c r="B971" s="33" t="str">
        <f ca="1">IFERROR(IF(AND(N971-TODAY()&gt;0,N971-TODAY()&lt;5),"續簽"&amp;ROW(N971),""),"")</f>
        <v/>
      </c>
      <c r="C971" s="38" t="str">
        <f t="shared" si="128"/>
        <v/>
      </c>
      <c r="E971" s="38" t="str">
        <f t="shared" si="129"/>
        <v/>
      </c>
      <c r="I971" s="49" t="str">
        <f t="shared" ca="1" si="130"/>
        <v/>
      </c>
      <c r="J971" s="49" t="str">
        <f t="shared" ca="1" si="131"/>
        <v/>
      </c>
      <c r="K971" s="49"/>
      <c r="L971" s="49"/>
      <c r="M971" s="49"/>
      <c r="N971" s="43" t="str">
        <f t="shared" si="132"/>
        <v/>
      </c>
      <c r="P971" s="40" t="str">
        <f t="shared" si="133"/>
        <v/>
      </c>
      <c r="Q971" s="38" t="str">
        <f t="shared" ca="1" si="134"/>
        <v/>
      </c>
    </row>
    <row r="972" spans="1:28" ht="20.100000000000001" customHeight="1">
      <c r="A972" s="41" t="str">
        <f t="shared" ca="1" si="127"/>
        <v/>
      </c>
      <c r="B972" s="33" t="str">
        <f ca="1">IFERROR(IF(AND(N972-TODAY()&gt;0,N972-TODAY()&lt;5),"續簽"&amp;ROW(N972),""),"")</f>
        <v/>
      </c>
      <c r="C972" s="44" t="str">
        <f t="shared" si="128"/>
        <v/>
      </c>
      <c r="D972" s="44"/>
      <c r="E972" s="44" t="str">
        <f t="shared" si="129"/>
        <v/>
      </c>
      <c r="F972" s="44"/>
      <c r="G972" s="44"/>
      <c r="H972" s="44"/>
      <c r="I972" s="44" t="str">
        <f t="shared" ca="1" si="130"/>
        <v/>
      </c>
      <c r="J972" s="44" t="str">
        <f t="shared" ca="1" si="131"/>
        <v/>
      </c>
      <c r="K972" s="44"/>
      <c r="L972" s="44"/>
      <c r="M972" s="44"/>
      <c r="N972" s="45" t="str">
        <f t="shared" si="132"/>
        <v/>
      </c>
      <c r="O972" s="51"/>
      <c r="P972" s="52" t="str">
        <f t="shared" si="133"/>
        <v/>
      </c>
      <c r="Q972" s="44" t="str">
        <f t="shared" ca="1" si="134"/>
        <v/>
      </c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</row>
    <row r="973" spans="1:28" ht="20.100000000000001" customHeight="1">
      <c r="A973" s="41" t="str">
        <f t="shared" ref="A973:A1036" ca="1" si="135">IFERROR(IF(MONTH(P973)=MONTH(TODAY()),"生日"&amp;ROW(P973),""),"")</f>
        <v/>
      </c>
      <c r="B973" s="33" t="str">
        <f ca="1">IFERROR(IF(AND(N973-TODAY()&gt;0,N973-TODAY()&lt;5),"續簽"&amp;ROW(N973),""),"")</f>
        <v/>
      </c>
      <c r="C973" s="38" t="str">
        <f t="shared" si="128"/>
        <v/>
      </c>
      <c r="E973" s="38" t="str">
        <f t="shared" si="129"/>
        <v/>
      </c>
      <c r="I973" s="49" t="str">
        <f t="shared" ca="1" si="130"/>
        <v/>
      </c>
      <c r="J973" s="49" t="str">
        <f t="shared" ca="1" si="131"/>
        <v/>
      </c>
      <c r="K973" s="49"/>
      <c r="L973" s="49"/>
      <c r="M973" s="49"/>
      <c r="N973" s="43" t="str">
        <f t="shared" si="132"/>
        <v/>
      </c>
      <c r="P973" s="40" t="str">
        <f t="shared" si="133"/>
        <v/>
      </c>
      <c r="Q973" s="38" t="str">
        <f t="shared" ca="1" si="134"/>
        <v/>
      </c>
    </row>
    <row r="974" spans="1:28" ht="20.100000000000001" customHeight="1">
      <c r="A974" s="41" t="str">
        <f t="shared" ca="1" si="135"/>
        <v/>
      </c>
      <c r="B974" s="33" t="str">
        <f ca="1">IFERROR(IF(AND(N974-TODAY()&gt;0,N974-TODAY()&lt;5),"續簽"&amp;ROW(N974),""),"")</f>
        <v/>
      </c>
      <c r="C974" s="44" t="str">
        <f t="shared" si="128"/>
        <v/>
      </c>
      <c r="D974" s="44"/>
      <c r="E974" s="44" t="str">
        <f t="shared" si="129"/>
        <v/>
      </c>
      <c r="F974" s="44"/>
      <c r="G974" s="44"/>
      <c r="H974" s="44"/>
      <c r="I974" s="44" t="str">
        <f t="shared" ca="1" si="130"/>
        <v/>
      </c>
      <c r="J974" s="44" t="str">
        <f t="shared" ca="1" si="131"/>
        <v/>
      </c>
      <c r="K974" s="44"/>
      <c r="L974" s="44"/>
      <c r="M974" s="44"/>
      <c r="N974" s="45" t="str">
        <f t="shared" si="132"/>
        <v/>
      </c>
      <c r="O974" s="51"/>
      <c r="P974" s="52" t="str">
        <f t="shared" si="133"/>
        <v/>
      </c>
      <c r="Q974" s="44" t="str">
        <f t="shared" ca="1" si="134"/>
        <v/>
      </c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</row>
    <row r="975" spans="1:28" ht="20.100000000000001" customHeight="1">
      <c r="A975" s="41" t="str">
        <f t="shared" ca="1" si="135"/>
        <v/>
      </c>
      <c r="B975" s="33" t="str">
        <f ca="1">IFERROR(IF(AND(N975-TODAY()&gt;0,N975-TODAY()&lt;5),"續簽"&amp;ROW(N975),""),"")</f>
        <v/>
      </c>
      <c r="C975" s="38" t="str">
        <f t="shared" si="128"/>
        <v/>
      </c>
      <c r="E975" s="38" t="str">
        <f t="shared" si="129"/>
        <v/>
      </c>
      <c r="I975" s="49" t="str">
        <f t="shared" ca="1" si="130"/>
        <v/>
      </c>
      <c r="J975" s="49" t="str">
        <f t="shared" ca="1" si="131"/>
        <v/>
      </c>
      <c r="K975" s="49"/>
      <c r="L975" s="49"/>
      <c r="M975" s="49"/>
      <c r="N975" s="43" t="str">
        <f t="shared" si="132"/>
        <v/>
      </c>
      <c r="P975" s="40" t="str">
        <f t="shared" si="133"/>
        <v/>
      </c>
      <c r="Q975" s="38" t="str">
        <f t="shared" ca="1" si="134"/>
        <v/>
      </c>
    </row>
    <row r="976" spans="1:28" ht="20.100000000000001" customHeight="1">
      <c r="A976" s="41" t="str">
        <f t="shared" ca="1" si="135"/>
        <v/>
      </c>
      <c r="B976" s="33" t="str">
        <f ca="1">IFERROR(IF(AND(N976-TODAY()&gt;0,N976-TODAY()&lt;5),"續簽"&amp;ROW(N976),""),"")</f>
        <v/>
      </c>
      <c r="C976" s="44" t="str">
        <f t="shared" si="128"/>
        <v/>
      </c>
      <c r="D976" s="44"/>
      <c r="E976" s="44" t="str">
        <f t="shared" si="129"/>
        <v/>
      </c>
      <c r="F976" s="44"/>
      <c r="G976" s="44"/>
      <c r="H976" s="44"/>
      <c r="I976" s="44" t="str">
        <f t="shared" ca="1" si="130"/>
        <v/>
      </c>
      <c r="J976" s="44" t="str">
        <f t="shared" ca="1" si="131"/>
        <v/>
      </c>
      <c r="K976" s="44"/>
      <c r="L976" s="44"/>
      <c r="M976" s="44"/>
      <c r="N976" s="45" t="str">
        <f t="shared" si="132"/>
        <v/>
      </c>
      <c r="O976" s="51"/>
      <c r="P976" s="52" t="str">
        <f t="shared" si="133"/>
        <v/>
      </c>
      <c r="Q976" s="44" t="str">
        <f t="shared" ca="1" si="134"/>
        <v/>
      </c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</row>
    <row r="977" spans="1:28" ht="20.100000000000001" customHeight="1">
      <c r="A977" s="41" t="str">
        <f t="shared" ca="1" si="135"/>
        <v/>
      </c>
      <c r="B977" s="33" t="str">
        <f ca="1">IFERROR(IF(AND(N977-TODAY()&gt;0,N977-TODAY()&lt;5),"續簽"&amp;ROW(N977),""),"")</f>
        <v/>
      </c>
      <c r="C977" s="38" t="str">
        <f t="shared" si="128"/>
        <v/>
      </c>
      <c r="E977" s="38" t="str">
        <f t="shared" si="129"/>
        <v/>
      </c>
      <c r="I977" s="49" t="str">
        <f t="shared" ca="1" si="130"/>
        <v/>
      </c>
      <c r="J977" s="49" t="str">
        <f t="shared" ca="1" si="131"/>
        <v/>
      </c>
      <c r="K977" s="49"/>
      <c r="L977" s="49"/>
      <c r="M977" s="49"/>
      <c r="N977" s="43" t="str">
        <f t="shared" si="132"/>
        <v/>
      </c>
      <c r="P977" s="40" t="str">
        <f t="shared" si="133"/>
        <v/>
      </c>
      <c r="Q977" s="38" t="str">
        <f t="shared" ca="1" si="134"/>
        <v/>
      </c>
    </row>
    <row r="978" spans="1:28" ht="20.100000000000001" customHeight="1">
      <c r="A978" s="41" t="str">
        <f t="shared" ca="1" si="135"/>
        <v/>
      </c>
      <c r="B978" s="33" t="str">
        <f ca="1">IFERROR(IF(AND(N978-TODAY()&gt;0,N978-TODAY()&lt;5),"續簽"&amp;ROW(N978),""),"")</f>
        <v/>
      </c>
      <c r="C978" s="44" t="str">
        <f t="shared" si="128"/>
        <v/>
      </c>
      <c r="D978" s="44"/>
      <c r="E978" s="44" t="str">
        <f t="shared" si="129"/>
        <v/>
      </c>
      <c r="F978" s="44"/>
      <c r="G978" s="44"/>
      <c r="H978" s="44"/>
      <c r="I978" s="44" t="str">
        <f t="shared" ca="1" si="130"/>
        <v/>
      </c>
      <c r="J978" s="44" t="str">
        <f t="shared" ca="1" si="131"/>
        <v/>
      </c>
      <c r="K978" s="44"/>
      <c r="L978" s="44"/>
      <c r="M978" s="44"/>
      <c r="N978" s="45" t="str">
        <f t="shared" si="132"/>
        <v/>
      </c>
      <c r="O978" s="51"/>
      <c r="P978" s="52" t="str">
        <f t="shared" si="133"/>
        <v/>
      </c>
      <c r="Q978" s="44" t="str">
        <f t="shared" ca="1" si="134"/>
        <v/>
      </c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</row>
    <row r="979" spans="1:28" ht="20.100000000000001" customHeight="1">
      <c r="A979" s="41" t="str">
        <f t="shared" ca="1" si="135"/>
        <v/>
      </c>
      <c r="B979" s="33" t="str">
        <f ca="1">IFERROR(IF(AND(N979-TODAY()&gt;0,N979-TODAY()&lt;5),"續簽"&amp;ROW(N979),""),"")</f>
        <v/>
      </c>
      <c r="C979" s="38" t="str">
        <f t="shared" si="128"/>
        <v/>
      </c>
      <c r="E979" s="38" t="str">
        <f t="shared" si="129"/>
        <v/>
      </c>
      <c r="I979" s="49" t="str">
        <f t="shared" ca="1" si="130"/>
        <v/>
      </c>
      <c r="J979" s="49" t="str">
        <f t="shared" ca="1" si="131"/>
        <v/>
      </c>
      <c r="K979" s="49"/>
      <c r="L979" s="49"/>
      <c r="M979" s="49"/>
      <c r="N979" s="43" t="str">
        <f t="shared" si="132"/>
        <v/>
      </c>
      <c r="P979" s="40" t="str">
        <f t="shared" si="133"/>
        <v/>
      </c>
      <c r="Q979" s="38" t="str">
        <f t="shared" ca="1" si="134"/>
        <v/>
      </c>
    </row>
    <row r="980" spans="1:28" ht="20.100000000000001" customHeight="1">
      <c r="A980" s="41" t="str">
        <f t="shared" ca="1" si="135"/>
        <v/>
      </c>
      <c r="B980" s="33" t="str">
        <f ca="1">IFERROR(IF(AND(N980-TODAY()&gt;0,N980-TODAY()&lt;5),"續簽"&amp;ROW(N980),""),"")</f>
        <v/>
      </c>
      <c r="C980" s="44" t="str">
        <f t="shared" si="128"/>
        <v/>
      </c>
      <c r="D980" s="44"/>
      <c r="E980" s="44" t="str">
        <f t="shared" si="129"/>
        <v/>
      </c>
      <c r="F980" s="44"/>
      <c r="G980" s="44"/>
      <c r="H980" s="44"/>
      <c r="I980" s="44" t="str">
        <f t="shared" ca="1" si="130"/>
        <v/>
      </c>
      <c r="J980" s="44" t="str">
        <f t="shared" ca="1" si="131"/>
        <v/>
      </c>
      <c r="K980" s="44"/>
      <c r="L980" s="44"/>
      <c r="M980" s="44"/>
      <c r="N980" s="45" t="str">
        <f t="shared" si="132"/>
        <v/>
      </c>
      <c r="O980" s="51"/>
      <c r="P980" s="52" t="str">
        <f t="shared" si="133"/>
        <v/>
      </c>
      <c r="Q980" s="44" t="str">
        <f t="shared" ca="1" si="134"/>
        <v/>
      </c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</row>
    <row r="981" spans="1:28" ht="20.100000000000001" customHeight="1">
      <c r="A981" s="41" t="str">
        <f t="shared" ca="1" si="135"/>
        <v/>
      </c>
      <c r="B981" s="33" t="str">
        <f ca="1">IFERROR(IF(AND(N981-TODAY()&gt;0,N981-TODAY()&lt;5),"續簽"&amp;ROW(N981),""),"")</f>
        <v/>
      </c>
      <c r="C981" s="38" t="str">
        <f t="shared" si="128"/>
        <v/>
      </c>
      <c r="E981" s="38" t="str">
        <f t="shared" si="129"/>
        <v/>
      </c>
      <c r="I981" s="49" t="str">
        <f t="shared" ca="1" si="130"/>
        <v/>
      </c>
      <c r="J981" s="49" t="str">
        <f t="shared" ca="1" si="131"/>
        <v/>
      </c>
      <c r="K981" s="49"/>
      <c r="L981" s="49"/>
      <c r="M981" s="49"/>
      <c r="N981" s="43" t="str">
        <f t="shared" si="132"/>
        <v/>
      </c>
      <c r="P981" s="40" t="str">
        <f t="shared" si="133"/>
        <v/>
      </c>
      <c r="Q981" s="38" t="str">
        <f t="shared" ca="1" si="134"/>
        <v/>
      </c>
    </row>
    <row r="982" spans="1:28" ht="20.100000000000001" customHeight="1">
      <c r="A982" s="41" t="str">
        <f t="shared" ca="1" si="135"/>
        <v/>
      </c>
      <c r="B982" s="33" t="str">
        <f ca="1">IFERROR(IF(AND(N982-TODAY()&gt;0,N982-TODAY()&lt;5),"續簽"&amp;ROW(N982),""),"")</f>
        <v/>
      </c>
      <c r="C982" s="44" t="str">
        <f t="shared" si="128"/>
        <v/>
      </c>
      <c r="D982" s="44"/>
      <c r="E982" s="44" t="str">
        <f t="shared" si="129"/>
        <v/>
      </c>
      <c r="F982" s="44"/>
      <c r="G982" s="44"/>
      <c r="H982" s="44"/>
      <c r="I982" s="44" t="str">
        <f t="shared" ca="1" si="130"/>
        <v/>
      </c>
      <c r="J982" s="44" t="str">
        <f t="shared" ca="1" si="131"/>
        <v/>
      </c>
      <c r="K982" s="44"/>
      <c r="L982" s="44"/>
      <c r="M982" s="44"/>
      <c r="N982" s="45" t="str">
        <f t="shared" si="132"/>
        <v/>
      </c>
      <c r="O982" s="51"/>
      <c r="P982" s="52" t="str">
        <f t="shared" si="133"/>
        <v/>
      </c>
      <c r="Q982" s="44" t="str">
        <f t="shared" ca="1" si="134"/>
        <v/>
      </c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</row>
    <row r="983" spans="1:28" ht="20.100000000000001" customHeight="1">
      <c r="A983" s="41" t="str">
        <f t="shared" ca="1" si="135"/>
        <v/>
      </c>
      <c r="B983" s="33" t="str">
        <f ca="1">IFERROR(IF(AND(N983-TODAY()&gt;0,N983-TODAY()&lt;5),"續簽"&amp;ROW(N983),""),"")</f>
        <v/>
      </c>
      <c r="C983" s="38" t="str">
        <f t="shared" si="128"/>
        <v/>
      </c>
      <c r="E983" s="38" t="str">
        <f t="shared" si="129"/>
        <v/>
      </c>
      <c r="I983" s="49" t="str">
        <f t="shared" ca="1" si="130"/>
        <v/>
      </c>
      <c r="J983" s="49" t="str">
        <f t="shared" ca="1" si="131"/>
        <v/>
      </c>
      <c r="K983" s="49"/>
      <c r="L983" s="49"/>
      <c r="M983" s="49"/>
      <c r="N983" s="43" t="str">
        <f t="shared" si="132"/>
        <v/>
      </c>
      <c r="P983" s="40" t="str">
        <f t="shared" si="133"/>
        <v/>
      </c>
      <c r="Q983" s="38" t="str">
        <f t="shared" ca="1" si="134"/>
        <v/>
      </c>
    </row>
    <row r="984" spans="1:28" ht="20.100000000000001" customHeight="1">
      <c r="A984" s="41" t="str">
        <f t="shared" ca="1" si="135"/>
        <v/>
      </c>
      <c r="B984" s="33" t="str">
        <f ca="1">IFERROR(IF(AND(N984-TODAY()&gt;0,N984-TODAY()&lt;5),"續簽"&amp;ROW(N984),""),"")</f>
        <v/>
      </c>
      <c r="C984" s="44" t="str">
        <f t="shared" si="128"/>
        <v/>
      </c>
      <c r="D984" s="44"/>
      <c r="E984" s="44" t="str">
        <f t="shared" si="129"/>
        <v/>
      </c>
      <c r="F984" s="44"/>
      <c r="G984" s="44"/>
      <c r="H984" s="44"/>
      <c r="I984" s="44" t="str">
        <f t="shared" ca="1" si="130"/>
        <v/>
      </c>
      <c r="J984" s="44" t="str">
        <f t="shared" ca="1" si="131"/>
        <v/>
      </c>
      <c r="K984" s="44"/>
      <c r="L984" s="44"/>
      <c r="M984" s="44"/>
      <c r="N984" s="45" t="str">
        <f t="shared" si="132"/>
        <v/>
      </c>
      <c r="O984" s="51"/>
      <c r="P984" s="52" t="str">
        <f t="shared" si="133"/>
        <v/>
      </c>
      <c r="Q984" s="44" t="str">
        <f t="shared" ca="1" si="134"/>
        <v/>
      </c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</row>
    <row r="985" spans="1:28" ht="20.100000000000001" customHeight="1">
      <c r="A985" s="41" t="str">
        <f t="shared" ca="1" si="135"/>
        <v/>
      </c>
      <c r="B985" s="33" t="str">
        <f ca="1">IFERROR(IF(AND(N985-TODAY()&gt;0,N985-TODAY()&lt;5),"續簽"&amp;ROW(N985),""),"")</f>
        <v/>
      </c>
      <c r="C985" s="38" t="str">
        <f t="shared" si="128"/>
        <v/>
      </c>
      <c r="E985" s="38" t="str">
        <f t="shared" si="129"/>
        <v/>
      </c>
      <c r="I985" s="49" t="str">
        <f t="shared" ca="1" si="130"/>
        <v/>
      </c>
      <c r="J985" s="49" t="str">
        <f t="shared" ca="1" si="131"/>
        <v/>
      </c>
      <c r="K985" s="49"/>
      <c r="L985" s="49"/>
      <c r="M985" s="49"/>
      <c r="N985" s="43" t="str">
        <f t="shared" si="132"/>
        <v/>
      </c>
      <c r="P985" s="40" t="str">
        <f t="shared" si="133"/>
        <v/>
      </c>
      <c r="Q985" s="38" t="str">
        <f t="shared" ca="1" si="134"/>
        <v/>
      </c>
    </row>
    <row r="986" spans="1:28" ht="20.100000000000001" customHeight="1">
      <c r="A986" s="41" t="str">
        <f t="shared" ca="1" si="135"/>
        <v/>
      </c>
      <c r="B986" s="33" t="str">
        <f ca="1">IFERROR(IF(AND(N986-TODAY()&gt;0,N986-TODAY()&lt;5),"續簽"&amp;ROW(N986),""),"")</f>
        <v/>
      </c>
      <c r="C986" s="44" t="str">
        <f t="shared" si="128"/>
        <v/>
      </c>
      <c r="D986" s="44"/>
      <c r="E986" s="44" t="str">
        <f t="shared" si="129"/>
        <v/>
      </c>
      <c r="F986" s="44"/>
      <c r="G986" s="44"/>
      <c r="H986" s="44"/>
      <c r="I986" s="44" t="str">
        <f t="shared" ca="1" si="130"/>
        <v/>
      </c>
      <c r="J986" s="44" t="str">
        <f t="shared" ca="1" si="131"/>
        <v/>
      </c>
      <c r="K986" s="44"/>
      <c r="L986" s="44"/>
      <c r="M986" s="44"/>
      <c r="N986" s="45" t="str">
        <f t="shared" si="132"/>
        <v/>
      </c>
      <c r="O986" s="51"/>
      <c r="P986" s="52" t="str">
        <f t="shared" si="133"/>
        <v/>
      </c>
      <c r="Q986" s="44" t="str">
        <f t="shared" ca="1" si="134"/>
        <v/>
      </c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</row>
    <row r="987" spans="1:28" ht="20.100000000000001" customHeight="1">
      <c r="A987" s="41" t="str">
        <f t="shared" ca="1" si="135"/>
        <v/>
      </c>
      <c r="B987" s="33" t="str">
        <f ca="1">IFERROR(IF(AND(N987-TODAY()&gt;0,N987-TODAY()&lt;5),"續簽"&amp;ROW(N987),""),"")</f>
        <v/>
      </c>
      <c r="C987" s="38" t="str">
        <f t="shared" si="128"/>
        <v/>
      </c>
      <c r="E987" s="38" t="str">
        <f t="shared" si="129"/>
        <v/>
      </c>
      <c r="I987" s="49" t="str">
        <f t="shared" ca="1" si="130"/>
        <v/>
      </c>
      <c r="J987" s="49" t="str">
        <f t="shared" ca="1" si="131"/>
        <v/>
      </c>
      <c r="K987" s="49"/>
      <c r="L987" s="49"/>
      <c r="M987" s="49"/>
      <c r="N987" s="43" t="str">
        <f t="shared" si="132"/>
        <v/>
      </c>
      <c r="P987" s="40" t="str">
        <f t="shared" si="133"/>
        <v/>
      </c>
      <c r="Q987" s="38" t="str">
        <f t="shared" ca="1" si="134"/>
        <v/>
      </c>
    </row>
    <row r="988" spans="1:28" ht="20.100000000000001" customHeight="1">
      <c r="A988" s="41" t="str">
        <f t="shared" ca="1" si="135"/>
        <v/>
      </c>
      <c r="B988" s="33" t="str">
        <f ca="1">IFERROR(IF(AND(N988-TODAY()&gt;0,N988-TODAY()&lt;5),"續簽"&amp;ROW(N988),""),"")</f>
        <v/>
      </c>
      <c r="C988" s="44" t="str">
        <f t="shared" si="128"/>
        <v/>
      </c>
      <c r="D988" s="44"/>
      <c r="E988" s="44" t="str">
        <f t="shared" si="129"/>
        <v/>
      </c>
      <c r="F988" s="44"/>
      <c r="G988" s="44"/>
      <c r="H988" s="44"/>
      <c r="I988" s="44" t="str">
        <f t="shared" ca="1" si="130"/>
        <v/>
      </c>
      <c r="J988" s="44" t="str">
        <f t="shared" ca="1" si="131"/>
        <v/>
      </c>
      <c r="K988" s="44"/>
      <c r="L988" s="44"/>
      <c r="M988" s="44"/>
      <c r="N988" s="45" t="str">
        <f t="shared" si="132"/>
        <v/>
      </c>
      <c r="O988" s="51"/>
      <c r="P988" s="52" t="str">
        <f t="shared" si="133"/>
        <v/>
      </c>
      <c r="Q988" s="44" t="str">
        <f t="shared" ca="1" si="134"/>
        <v/>
      </c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</row>
    <row r="989" spans="1:28" ht="20.100000000000001" customHeight="1">
      <c r="A989" s="41" t="str">
        <f t="shared" ca="1" si="135"/>
        <v/>
      </c>
      <c r="B989" s="33" t="str">
        <f ca="1">IFERROR(IF(AND(N989-TODAY()&gt;0,N989-TODAY()&lt;5),"續簽"&amp;ROW(N989),""),"")</f>
        <v/>
      </c>
      <c r="C989" s="38" t="str">
        <f t="shared" si="128"/>
        <v/>
      </c>
      <c r="E989" s="38" t="str">
        <f t="shared" si="129"/>
        <v/>
      </c>
      <c r="I989" s="49" t="str">
        <f t="shared" ca="1" si="130"/>
        <v/>
      </c>
      <c r="J989" s="49" t="str">
        <f t="shared" ca="1" si="131"/>
        <v/>
      </c>
      <c r="K989" s="49"/>
      <c r="L989" s="49"/>
      <c r="M989" s="49"/>
      <c r="N989" s="43" t="str">
        <f t="shared" si="132"/>
        <v/>
      </c>
      <c r="P989" s="40" t="str">
        <f t="shared" si="133"/>
        <v/>
      </c>
      <c r="Q989" s="38" t="str">
        <f t="shared" ca="1" si="134"/>
        <v/>
      </c>
    </row>
    <row r="990" spans="1:28" ht="20.100000000000001" customHeight="1">
      <c r="A990" s="41" t="str">
        <f t="shared" ca="1" si="135"/>
        <v/>
      </c>
      <c r="B990" s="33" t="str">
        <f ca="1">IFERROR(IF(AND(N990-TODAY()&gt;0,N990-TODAY()&lt;5),"續簽"&amp;ROW(N990),""),"")</f>
        <v/>
      </c>
      <c r="C990" s="44" t="str">
        <f t="shared" si="128"/>
        <v/>
      </c>
      <c r="D990" s="44"/>
      <c r="E990" s="44" t="str">
        <f t="shared" si="129"/>
        <v/>
      </c>
      <c r="F990" s="44"/>
      <c r="G990" s="44"/>
      <c r="H990" s="44"/>
      <c r="I990" s="44" t="str">
        <f t="shared" ca="1" si="130"/>
        <v/>
      </c>
      <c r="J990" s="44" t="str">
        <f t="shared" ca="1" si="131"/>
        <v/>
      </c>
      <c r="K990" s="44"/>
      <c r="L990" s="44"/>
      <c r="M990" s="44"/>
      <c r="N990" s="45" t="str">
        <f t="shared" si="132"/>
        <v/>
      </c>
      <c r="O990" s="51"/>
      <c r="P990" s="52" t="str">
        <f t="shared" si="133"/>
        <v/>
      </c>
      <c r="Q990" s="44" t="str">
        <f t="shared" ca="1" si="134"/>
        <v/>
      </c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</row>
    <row r="991" spans="1:28" ht="20.100000000000001" customHeight="1">
      <c r="A991" s="41" t="str">
        <f t="shared" ca="1" si="135"/>
        <v/>
      </c>
      <c r="B991" s="33" t="str">
        <f ca="1">IFERROR(IF(AND(N991-TODAY()&gt;0,N991-TODAY()&lt;5),"續簽"&amp;ROW(N991),""),"")</f>
        <v/>
      </c>
      <c r="C991" s="38" t="str">
        <f t="shared" si="128"/>
        <v/>
      </c>
      <c r="E991" s="38" t="str">
        <f t="shared" si="129"/>
        <v/>
      </c>
      <c r="I991" s="49" t="str">
        <f t="shared" ca="1" si="130"/>
        <v/>
      </c>
      <c r="J991" s="49" t="str">
        <f t="shared" ca="1" si="131"/>
        <v/>
      </c>
      <c r="K991" s="49"/>
      <c r="L991" s="49"/>
      <c r="M991" s="49"/>
      <c r="N991" s="43" t="str">
        <f t="shared" si="132"/>
        <v/>
      </c>
      <c r="P991" s="40" t="str">
        <f t="shared" si="133"/>
        <v/>
      </c>
      <c r="Q991" s="38" t="str">
        <f t="shared" ca="1" si="134"/>
        <v/>
      </c>
    </row>
    <row r="992" spans="1:28" ht="20.100000000000001" customHeight="1">
      <c r="A992" s="41" t="str">
        <f t="shared" ca="1" si="135"/>
        <v/>
      </c>
      <c r="B992" s="33" t="str">
        <f ca="1">IFERROR(IF(AND(N992-TODAY()&gt;0,N992-TODAY()&lt;5),"續簽"&amp;ROW(N992),""),"")</f>
        <v/>
      </c>
      <c r="C992" s="44" t="str">
        <f t="shared" si="128"/>
        <v/>
      </c>
      <c r="D992" s="44"/>
      <c r="E992" s="44" t="str">
        <f t="shared" si="129"/>
        <v/>
      </c>
      <c r="F992" s="44"/>
      <c r="G992" s="44"/>
      <c r="H992" s="44"/>
      <c r="I992" s="44" t="str">
        <f t="shared" ca="1" si="130"/>
        <v/>
      </c>
      <c r="J992" s="44" t="str">
        <f t="shared" ca="1" si="131"/>
        <v/>
      </c>
      <c r="K992" s="44"/>
      <c r="L992" s="44"/>
      <c r="M992" s="44"/>
      <c r="N992" s="45" t="str">
        <f t="shared" si="132"/>
        <v/>
      </c>
      <c r="O992" s="51"/>
      <c r="P992" s="52" t="str">
        <f t="shared" si="133"/>
        <v/>
      </c>
      <c r="Q992" s="44" t="str">
        <f t="shared" ca="1" si="134"/>
        <v/>
      </c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</row>
    <row r="993" spans="1:28" ht="20.100000000000001" customHeight="1">
      <c r="A993" s="41" t="str">
        <f t="shared" ca="1" si="135"/>
        <v/>
      </c>
      <c r="B993" s="33" t="str">
        <f ca="1">IFERROR(IF(AND(N993-TODAY()&gt;0,N993-TODAY()&lt;5),"續簽"&amp;ROW(N993),""),"")</f>
        <v/>
      </c>
      <c r="C993" s="38" t="str">
        <f t="shared" si="128"/>
        <v/>
      </c>
      <c r="E993" s="38" t="str">
        <f t="shared" si="129"/>
        <v/>
      </c>
      <c r="I993" s="49" t="str">
        <f t="shared" ca="1" si="130"/>
        <v/>
      </c>
      <c r="J993" s="49" t="str">
        <f t="shared" ca="1" si="131"/>
        <v/>
      </c>
      <c r="K993" s="49"/>
      <c r="L993" s="49"/>
      <c r="M993" s="49"/>
      <c r="N993" s="43" t="str">
        <f t="shared" si="132"/>
        <v/>
      </c>
      <c r="P993" s="40" t="str">
        <f t="shared" si="133"/>
        <v/>
      </c>
      <c r="Q993" s="38" t="str">
        <f t="shared" ca="1" si="134"/>
        <v/>
      </c>
    </row>
    <row r="994" spans="1:28" ht="20.100000000000001" customHeight="1">
      <c r="A994" s="41" t="str">
        <f t="shared" ca="1" si="135"/>
        <v/>
      </c>
      <c r="B994" s="33" t="str">
        <f ca="1">IFERROR(IF(AND(N994-TODAY()&gt;0,N994-TODAY()&lt;5),"續簽"&amp;ROW(N994),""),"")</f>
        <v/>
      </c>
      <c r="C994" s="44" t="str">
        <f t="shared" si="128"/>
        <v/>
      </c>
      <c r="D994" s="44"/>
      <c r="E994" s="44" t="str">
        <f t="shared" si="129"/>
        <v/>
      </c>
      <c r="F994" s="44"/>
      <c r="G994" s="44"/>
      <c r="H994" s="44"/>
      <c r="I994" s="44" t="str">
        <f t="shared" ca="1" si="130"/>
        <v/>
      </c>
      <c r="J994" s="44" t="str">
        <f t="shared" ca="1" si="131"/>
        <v/>
      </c>
      <c r="K994" s="44"/>
      <c r="L994" s="44"/>
      <c r="M994" s="44"/>
      <c r="N994" s="45" t="str">
        <f t="shared" si="132"/>
        <v/>
      </c>
      <c r="O994" s="51"/>
      <c r="P994" s="52" t="str">
        <f t="shared" si="133"/>
        <v/>
      </c>
      <c r="Q994" s="44" t="str">
        <f t="shared" ca="1" si="134"/>
        <v/>
      </c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</row>
    <row r="995" spans="1:28" ht="20.100000000000001" customHeight="1">
      <c r="A995" s="41" t="str">
        <f t="shared" ca="1" si="135"/>
        <v/>
      </c>
      <c r="B995" s="33" t="str">
        <f ca="1">IFERROR(IF(AND(N995-TODAY()&gt;0,N995-TODAY()&lt;5),"續簽"&amp;ROW(N995),""),"")</f>
        <v/>
      </c>
      <c r="C995" s="38" t="str">
        <f t="shared" si="128"/>
        <v/>
      </c>
      <c r="E995" s="38" t="str">
        <f t="shared" si="129"/>
        <v/>
      </c>
      <c r="I995" s="49" t="str">
        <f t="shared" ca="1" si="130"/>
        <v/>
      </c>
      <c r="J995" s="49" t="str">
        <f t="shared" ca="1" si="131"/>
        <v/>
      </c>
      <c r="K995" s="49"/>
      <c r="L995" s="49"/>
      <c r="M995" s="49"/>
      <c r="N995" s="43" t="str">
        <f t="shared" si="132"/>
        <v/>
      </c>
      <c r="P995" s="40" t="str">
        <f t="shared" si="133"/>
        <v/>
      </c>
      <c r="Q995" s="38" t="str">
        <f t="shared" ca="1" si="134"/>
        <v/>
      </c>
    </row>
    <row r="996" spans="1:28" ht="20.100000000000001" customHeight="1">
      <c r="A996" s="41" t="str">
        <f t="shared" ca="1" si="135"/>
        <v/>
      </c>
      <c r="B996" s="33" t="str">
        <f ca="1">IFERROR(IF(AND(N996-TODAY()&gt;0,N996-TODAY()&lt;5),"續簽"&amp;ROW(N996),""),"")</f>
        <v/>
      </c>
      <c r="C996" s="44" t="str">
        <f t="shared" si="128"/>
        <v/>
      </c>
      <c r="D996" s="44"/>
      <c r="E996" s="44" t="str">
        <f t="shared" si="129"/>
        <v/>
      </c>
      <c r="F996" s="44"/>
      <c r="G996" s="44"/>
      <c r="H996" s="44"/>
      <c r="I996" s="44" t="str">
        <f t="shared" ca="1" si="130"/>
        <v/>
      </c>
      <c r="J996" s="44" t="str">
        <f t="shared" ca="1" si="131"/>
        <v/>
      </c>
      <c r="K996" s="44"/>
      <c r="L996" s="44"/>
      <c r="M996" s="44"/>
      <c r="N996" s="45" t="str">
        <f t="shared" si="132"/>
        <v/>
      </c>
      <c r="O996" s="51"/>
      <c r="P996" s="52" t="str">
        <f t="shared" si="133"/>
        <v/>
      </c>
      <c r="Q996" s="44" t="str">
        <f t="shared" ca="1" si="134"/>
        <v/>
      </c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</row>
    <row r="997" spans="1:28" ht="20.100000000000001" customHeight="1">
      <c r="A997" s="41" t="str">
        <f t="shared" ca="1" si="135"/>
        <v/>
      </c>
      <c r="B997" s="33" t="str">
        <f ca="1">IFERROR(IF(AND(N997-TODAY()&gt;0,N997-TODAY()&lt;5),"續簽"&amp;ROW(N997),""),"")</f>
        <v/>
      </c>
      <c r="C997" s="38" t="str">
        <f t="shared" si="128"/>
        <v/>
      </c>
      <c r="E997" s="38" t="str">
        <f t="shared" si="129"/>
        <v/>
      </c>
      <c r="I997" s="49" t="str">
        <f t="shared" ca="1" si="130"/>
        <v/>
      </c>
      <c r="J997" s="49" t="str">
        <f t="shared" ca="1" si="131"/>
        <v/>
      </c>
      <c r="K997" s="49"/>
      <c r="L997" s="49"/>
      <c r="M997" s="49"/>
      <c r="N997" s="43" t="str">
        <f t="shared" si="132"/>
        <v/>
      </c>
      <c r="P997" s="40" t="str">
        <f t="shared" si="133"/>
        <v/>
      </c>
      <c r="Q997" s="38" t="str">
        <f t="shared" ca="1" si="134"/>
        <v/>
      </c>
    </row>
    <row r="998" spans="1:28" ht="20.100000000000001" customHeight="1">
      <c r="A998" s="41" t="str">
        <f t="shared" ca="1" si="135"/>
        <v/>
      </c>
      <c r="B998" s="33" t="str">
        <f ca="1">IFERROR(IF(AND(N998-TODAY()&gt;0,N998-TODAY()&lt;5),"續簽"&amp;ROW(N998),""),"")</f>
        <v/>
      </c>
      <c r="C998" s="44" t="str">
        <f t="shared" si="128"/>
        <v/>
      </c>
      <c r="D998" s="44"/>
      <c r="E998" s="44" t="str">
        <f t="shared" si="129"/>
        <v/>
      </c>
      <c r="F998" s="44"/>
      <c r="G998" s="44"/>
      <c r="H998" s="44"/>
      <c r="I998" s="44" t="str">
        <f t="shared" ca="1" si="130"/>
        <v/>
      </c>
      <c r="J998" s="44" t="str">
        <f t="shared" ca="1" si="131"/>
        <v/>
      </c>
      <c r="K998" s="44"/>
      <c r="L998" s="44"/>
      <c r="M998" s="44"/>
      <c r="N998" s="45" t="str">
        <f t="shared" si="132"/>
        <v/>
      </c>
      <c r="O998" s="51"/>
      <c r="P998" s="52" t="str">
        <f t="shared" si="133"/>
        <v/>
      </c>
      <c r="Q998" s="44" t="str">
        <f t="shared" ca="1" si="134"/>
        <v/>
      </c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</row>
    <row r="999" spans="1:28" ht="20.100000000000001" customHeight="1">
      <c r="A999" s="41" t="str">
        <f t="shared" ca="1" si="135"/>
        <v/>
      </c>
      <c r="B999" s="33" t="str">
        <f ca="1">IFERROR(IF(AND(N999-TODAY()&gt;0,N999-TODAY()&lt;5),"續簽"&amp;ROW(N999),""),"")</f>
        <v/>
      </c>
      <c r="C999" s="38" t="str">
        <f t="shared" si="128"/>
        <v/>
      </c>
      <c r="E999" s="38" t="str">
        <f t="shared" si="129"/>
        <v/>
      </c>
      <c r="I999" s="49" t="str">
        <f t="shared" ca="1" si="130"/>
        <v/>
      </c>
      <c r="J999" s="49" t="str">
        <f t="shared" ca="1" si="131"/>
        <v/>
      </c>
      <c r="K999" s="49"/>
      <c r="L999" s="49"/>
      <c r="M999" s="49"/>
      <c r="N999" s="43" t="str">
        <f t="shared" si="132"/>
        <v/>
      </c>
      <c r="P999" s="40" t="str">
        <f t="shared" si="133"/>
        <v/>
      </c>
      <c r="Q999" s="38" t="str">
        <f t="shared" ca="1" si="134"/>
        <v/>
      </c>
    </row>
    <row r="1000" spans="1:28" ht="20.100000000000001" customHeight="1">
      <c r="A1000" s="41" t="str">
        <f t="shared" ca="1" si="135"/>
        <v/>
      </c>
      <c r="B1000" s="33" t="str">
        <f ca="1">IFERROR(IF(AND(N1000-TODAY()&gt;0,N1000-TODAY()&lt;5),"續簽"&amp;ROW(N1000),""),"")</f>
        <v/>
      </c>
      <c r="C1000" s="44" t="str">
        <f t="shared" si="128"/>
        <v/>
      </c>
      <c r="D1000" s="44"/>
      <c r="E1000" s="44" t="str">
        <f t="shared" si="129"/>
        <v/>
      </c>
      <c r="F1000" s="44"/>
      <c r="G1000" s="44"/>
      <c r="H1000" s="44"/>
      <c r="I1000" s="44" t="str">
        <f t="shared" ca="1" si="130"/>
        <v/>
      </c>
      <c r="J1000" s="44" t="str">
        <f t="shared" ca="1" si="131"/>
        <v/>
      </c>
      <c r="K1000" s="44"/>
      <c r="L1000" s="44"/>
      <c r="M1000" s="44"/>
      <c r="N1000" s="45" t="str">
        <f t="shared" si="132"/>
        <v/>
      </c>
      <c r="O1000" s="51"/>
      <c r="P1000" s="52" t="str">
        <f t="shared" si="133"/>
        <v/>
      </c>
      <c r="Q1000" s="44" t="str">
        <f t="shared" ca="1" si="134"/>
        <v/>
      </c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</row>
    <row r="1001" spans="1:28" ht="20.100000000000001" customHeight="1">
      <c r="A1001" s="41" t="str">
        <f t="shared" ca="1" si="135"/>
        <v/>
      </c>
      <c r="B1001" s="33" t="str">
        <f ca="1">IFERROR(IF(AND(N1001-TODAY()&gt;0,N1001-TODAY()&lt;5),"續簽"&amp;ROW(N1001),""),"")</f>
        <v/>
      </c>
      <c r="C1001" s="38" t="str">
        <f t="shared" si="128"/>
        <v/>
      </c>
      <c r="E1001" s="38" t="str">
        <f t="shared" si="129"/>
        <v/>
      </c>
      <c r="I1001" s="49" t="str">
        <f t="shared" ca="1" si="130"/>
        <v/>
      </c>
      <c r="J1001" s="49" t="str">
        <f t="shared" ca="1" si="131"/>
        <v/>
      </c>
      <c r="K1001" s="49"/>
      <c r="L1001" s="49"/>
      <c r="M1001" s="49"/>
      <c r="N1001" s="43" t="str">
        <f t="shared" si="132"/>
        <v/>
      </c>
      <c r="P1001" s="40" t="str">
        <f t="shared" si="133"/>
        <v/>
      </c>
      <c r="Q1001" s="38" t="str">
        <f t="shared" ca="1" si="134"/>
        <v/>
      </c>
    </row>
    <row r="1002" spans="1:28" ht="20.100000000000001" customHeight="1">
      <c r="A1002" s="41" t="str">
        <f t="shared" ca="1" si="135"/>
        <v/>
      </c>
      <c r="B1002" s="33" t="str">
        <f ca="1">IFERROR(IF(AND(N1002-TODAY()&gt;0,N1002-TODAY()&lt;5),"續簽"&amp;ROW(N1002),""),"")</f>
        <v/>
      </c>
      <c r="C1002" s="44" t="str">
        <f t="shared" si="128"/>
        <v/>
      </c>
      <c r="D1002" s="44"/>
      <c r="E1002" s="44" t="str">
        <f t="shared" si="129"/>
        <v/>
      </c>
      <c r="F1002" s="44"/>
      <c r="G1002" s="44"/>
      <c r="H1002" s="44"/>
      <c r="I1002" s="44" t="str">
        <f t="shared" ca="1" si="130"/>
        <v/>
      </c>
      <c r="J1002" s="44" t="str">
        <f t="shared" ca="1" si="131"/>
        <v/>
      </c>
      <c r="K1002" s="44"/>
      <c r="L1002" s="44"/>
      <c r="M1002" s="44"/>
      <c r="N1002" s="45" t="str">
        <f t="shared" si="132"/>
        <v/>
      </c>
      <c r="O1002" s="51"/>
      <c r="P1002" s="52" t="str">
        <f t="shared" si="133"/>
        <v/>
      </c>
      <c r="Q1002" s="44" t="str">
        <f t="shared" ca="1" si="134"/>
        <v/>
      </c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</row>
    <row r="1003" spans="1:28" ht="20.100000000000001" customHeight="1">
      <c r="A1003" s="41" t="str">
        <f t="shared" ca="1" si="135"/>
        <v/>
      </c>
      <c r="B1003" s="33" t="str">
        <f ca="1">IFERROR(IF(AND(N1003-TODAY()&gt;0,N1003-TODAY()&lt;5),"續簽"&amp;ROW(N1003),""),"")</f>
        <v/>
      </c>
      <c r="C1003" s="38" t="str">
        <f t="shared" si="128"/>
        <v/>
      </c>
      <c r="E1003" s="38" t="str">
        <f t="shared" si="129"/>
        <v/>
      </c>
      <c r="I1003" s="49" t="str">
        <f t="shared" ca="1" si="130"/>
        <v/>
      </c>
      <c r="J1003" s="49" t="str">
        <f t="shared" ca="1" si="131"/>
        <v/>
      </c>
      <c r="K1003" s="49"/>
      <c r="L1003" s="49"/>
      <c r="M1003" s="49"/>
      <c r="N1003" s="43" t="str">
        <f t="shared" si="132"/>
        <v/>
      </c>
      <c r="P1003" s="40" t="str">
        <f t="shared" si="133"/>
        <v/>
      </c>
      <c r="Q1003" s="38" t="str">
        <f t="shared" ca="1" si="134"/>
        <v/>
      </c>
    </row>
    <row r="1004" spans="1:28" ht="20.100000000000001" customHeight="1">
      <c r="A1004" s="41" t="str">
        <f t="shared" ca="1" si="135"/>
        <v/>
      </c>
      <c r="B1004" s="33" t="str">
        <f ca="1">IFERROR(IF(AND(N1004-TODAY()&gt;0,N1004-TODAY()&lt;5),"續簽"&amp;ROW(N1004),""),"")</f>
        <v/>
      </c>
      <c r="C1004" s="44" t="str">
        <f t="shared" si="128"/>
        <v/>
      </c>
      <c r="D1004" s="44"/>
      <c r="E1004" s="44" t="str">
        <f t="shared" si="129"/>
        <v/>
      </c>
      <c r="F1004" s="44"/>
      <c r="G1004" s="44"/>
      <c r="H1004" s="44"/>
      <c r="I1004" s="44" t="str">
        <f t="shared" ca="1" si="130"/>
        <v/>
      </c>
      <c r="J1004" s="44" t="str">
        <f t="shared" ca="1" si="131"/>
        <v/>
      </c>
      <c r="K1004" s="44"/>
      <c r="L1004" s="44"/>
      <c r="M1004" s="44"/>
      <c r="N1004" s="45" t="str">
        <f t="shared" si="132"/>
        <v/>
      </c>
      <c r="O1004" s="51"/>
      <c r="P1004" s="52" t="str">
        <f t="shared" si="133"/>
        <v/>
      </c>
      <c r="Q1004" s="44" t="str">
        <f t="shared" ca="1" si="134"/>
        <v/>
      </c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</row>
    <row r="1005" spans="1:28" ht="20.100000000000001" customHeight="1">
      <c r="A1005" s="41" t="str">
        <f t="shared" ca="1" si="135"/>
        <v/>
      </c>
      <c r="B1005" s="33" t="str">
        <f ca="1">IFERROR(IF(AND(N1005-TODAY()&gt;0,N1005-TODAY()&lt;5),"續簽"&amp;ROW(N1005),""),"")</f>
        <v/>
      </c>
      <c r="C1005" s="38" t="str">
        <f t="shared" si="128"/>
        <v/>
      </c>
      <c r="E1005" s="38" t="str">
        <f t="shared" si="129"/>
        <v/>
      </c>
      <c r="I1005" s="49" t="str">
        <f t="shared" ca="1" si="130"/>
        <v/>
      </c>
      <c r="J1005" s="49" t="str">
        <f t="shared" ca="1" si="131"/>
        <v/>
      </c>
      <c r="K1005" s="49"/>
      <c r="L1005" s="49"/>
      <c r="M1005" s="49"/>
      <c r="N1005" s="43" t="str">
        <f t="shared" si="132"/>
        <v/>
      </c>
      <c r="P1005" s="40" t="str">
        <f t="shared" si="133"/>
        <v/>
      </c>
      <c r="Q1005" s="38" t="str">
        <f t="shared" ca="1" si="134"/>
        <v/>
      </c>
    </row>
    <row r="1006" spans="1:28" ht="20.100000000000001" customHeight="1">
      <c r="A1006" s="41" t="str">
        <f t="shared" ca="1" si="135"/>
        <v/>
      </c>
      <c r="B1006" s="33" t="str">
        <f ca="1">IFERROR(IF(AND(N1006-TODAY()&gt;0,N1006-TODAY()&lt;5),"續簽"&amp;ROW(N1006),""),"")</f>
        <v/>
      </c>
      <c r="C1006" s="44" t="str">
        <f t="shared" si="128"/>
        <v/>
      </c>
      <c r="D1006" s="44"/>
      <c r="E1006" s="44" t="str">
        <f t="shared" si="129"/>
        <v/>
      </c>
      <c r="F1006" s="44"/>
      <c r="G1006" s="44"/>
      <c r="H1006" s="44"/>
      <c r="I1006" s="44" t="str">
        <f t="shared" ca="1" si="130"/>
        <v/>
      </c>
      <c r="J1006" s="44" t="str">
        <f t="shared" ca="1" si="131"/>
        <v/>
      </c>
      <c r="K1006" s="44"/>
      <c r="L1006" s="44"/>
      <c r="M1006" s="44"/>
      <c r="N1006" s="45" t="str">
        <f t="shared" si="132"/>
        <v/>
      </c>
      <c r="O1006" s="51"/>
      <c r="P1006" s="52" t="str">
        <f t="shared" si="133"/>
        <v/>
      </c>
      <c r="Q1006" s="44" t="str">
        <f t="shared" ca="1" si="134"/>
        <v/>
      </c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</row>
    <row r="1007" spans="1:28" ht="20.100000000000001" customHeight="1">
      <c r="A1007" s="41" t="str">
        <f t="shared" ca="1" si="135"/>
        <v/>
      </c>
      <c r="B1007" s="33" t="str">
        <f ca="1">IFERROR(IF(AND(N1007-TODAY()&gt;0,N1007-TODAY()&lt;5),"續簽"&amp;ROW(N1007),""),"")</f>
        <v/>
      </c>
      <c r="C1007" s="38" t="str">
        <f t="shared" si="128"/>
        <v/>
      </c>
      <c r="E1007" s="38" t="str">
        <f t="shared" si="129"/>
        <v/>
      </c>
      <c r="I1007" s="49" t="str">
        <f t="shared" ca="1" si="130"/>
        <v/>
      </c>
      <c r="J1007" s="49" t="str">
        <f t="shared" ca="1" si="131"/>
        <v/>
      </c>
      <c r="K1007" s="49"/>
      <c r="L1007" s="49"/>
      <c r="M1007" s="49"/>
      <c r="N1007" s="43" t="str">
        <f t="shared" si="132"/>
        <v/>
      </c>
      <c r="P1007" s="40" t="str">
        <f t="shared" si="133"/>
        <v/>
      </c>
      <c r="Q1007" s="38" t="str">
        <f t="shared" ca="1" si="134"/>
        <v/>
      </c>
    </row>
    <row r="1008" spans="1:28" ht="20.100000000000001" customHeight="1">
      <c r="A1008" s="41" t="str">
        <f t="shared" ca="1" si="135"/>
        <v/>
      </c>
      <c r="B1008" s="33" t="str">
        <f ca="1">IFERROR(IF(AND(N1008-TODAY()&gt;0,N1008-TODAY()&lt;5),"續簽"&amp;ROW(N1008),""),"")</f>
        <v/>
      </c>
      <c r="C1008" s="44" t="str">
        <f t="shared" si="128"/>
        <v/>
      </c>
      <c r="D1008" s="44"/>
      <c r="E1008" s="44" t="str">
        <f t="shared" si="129"/>
        <v/>
      </c>
      <c r="F1008" s="44"/>
      <c r="G1008" s="44"/>
      <c r="H1008" s="44"/>
      <c r="I1008" s="44" t="str">
        <f t="shared" ca="1" si="130"/>
        <v/>
      </c>
      <c r="J1008" s="44" t="str">
        <f t="shared" ca="1" si="131"/>
        <v/>
      </c>
      <c r="K1008" s="44"/>
      <c r="L1008" s="44"/>
      <c r="M1008" s="44"/>
      <c r="N1008" s="45" t="str">
        <f t="shared" si="132"/>
        <v/>
      </c>
      <c r="O1008" s="51"/>
      <c r="P1008" s="52" t="str">
        <f t="shared" si="133"/>
        <v/>
      </c>
      <c r="Q1008" s="44" t="str">
        <f t="shared" ca="1" si="134"/>
        <v/>
      </c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</row>
    <row r="1009" spans="1:28" ht="20.100000000000001" customHeight="1">
      <c r="A1009" s="41" t="str">
        <f t="shared" ca="1" si="135"/>
        <v/>
      </c>
      <c r="B1009" s="33" t="str">
        <f ca="1">IFERROR(IF(AND(N1009-TODAY()&gt;0,N1009-TODAY()&lt;5),"續簽"&amp;ROW(N1009),""),"")</f>
        <v/>
      </c>
      <c r="C1009" s="38" t="str">
        <f t="shared" si="128"/>
        <v/>
      </c>
      <c r="E1009" s="38" t="str">
        <f t="shared" si="129"/>
        <v/>
      </c>
      <c r="I1009" s="49" t="str">
        <f t="shared" ca="1" si="130"/>
        <v/>
      </c>
      <c r="J1009" s="49" t="str">
        <f t="shared" ca="1" si="131"/>
        <v/>
      </c>
      <c r="K1009" s="49"/>
      <c r="L1009" s="49"/>
      <c r="M1009" s="49"/>
      <c r="N1009" s="43" t="str">
        <f t="shared" si="132"/>
        <v/>
      </c>
      <c r="P1009" s="40" t="str">
        <f t="shared" si="133"/>
        <v/>
      </c>
      <c r="Q1009" s="38" t="str">
        <f t="shared" ca="1" si="134"/>
        <v/>
      </c>
    </row>
    <row r="1010" spans="1:28" ht="20.100000000000001" customHeight="1">
      <c r="A1010" s="41" t="str">
        <f t="shared" ca="1" si="135"/>
        <v/>
      </c>
      <c r="B1010" s="33" t="str">
        <f ca="1">IFERROR(IF(AND(N1010-TODAY()&gt;0,N1010-TODAY()&lt;5),"續簽"&amp;ROW(N1010),""),"")</f>
        <v/>
      </c>
      <c r="C1010" s="44" t="str">
        <f t="shared" si="128"/>
        <v/>
      </c>
      <c r="D1010" s="44"/>
      <c r="E1010" s="44" t="str">
        <f t="shared" si="129"/>
        <v/>
      </c>
      <c r="F1010" s="44"/>
      <c r="G1010" s="44"/>
      <c r="H1010" s="44"/>
      <c r="I1010" s="44" t="str">
        <f t="shared" ca="1" si="130"/>
        <v/>
      </c>
      <c r="J1010" s="44" t="str">
        <f t="shared" ca="1" si="131"/>
        <v/>
      </c>
      <c r="K1010" s="44"/>
      <c r="L1010" s="44"/>
      <c r="M1010" s="44"/>
      <c r="N1010" s="45" t="str">
        <f t="shared" si="132"/>
        <v/>
      </c>
      <c r="O1010" s="51"/>
      <c r="P1010" s="52" t="str">
        <f t="shared" si="133"/>
        <v/>
      </c>
      <c r="Q1010" s="44" t="str">
        <f t="shared" ca="1" si="134"/>
        <v/>
      </c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</row>
    <row r="1011" spans="1:28" ht="20.100000000000001" customHeight="1">
      <c r="A1011" s="41" t="str">
        <f t="shared" ca="1" si="135"/>
        <v/>
      </c>
      <c r="B1011" s="33" t="str">
        <f ca="1">IFERROR(IF(AND(N1011-TODAY()&gt;0,N1011-TODAY()&lt;5),"續簽"&amp;ROW(N1011),""),"")</f>
        <v/>
      </c>
      <c r="C1011" s="38" t="str">
        <f t="shared" si="128"/>
        <v/>
      </c>
      <c r="E1011" s="38" t="str">
        <f t="shared" si="129"/>
        <v/>
      </c>
      <c r="I1011" s="49" t="str">
        <f t="shared" ca="1" si="130"/>
        <v/>
      </c>
      <c r="J1011" s="49" t="str">
        <f t="shared" ca="1" si="131"/>
        <v/>
      </c>
      <c r="K1011" s="49"/>
      <c r="L1011" s="49"/>
      <c r="M1011" s="49"/>
      <c r="N1011" s="43" t="str">
        <f t="shared" si="132"/>
        <v/>
      </c>
      <c r="P1011" s="40" t="str">
        <f t="shared" si="133"/>
        <v/>
      </c>
      <c r="Q1011" s="38" t="str">
        <f t="shared" ca="1" si="134"/>
        <v/>
      </c>
    </row>
    <row r="1012" spans="1:28" ht="20.100000000000001" customHeight="1">
      <c r="A1012" s="41" t="str">
        <f t="shared" ca="1" si="135"/>
        <v/>
      </c>
      <c r="B1012" s="33" t="str">
        <f ca="1">IFERROR(IF(AND(N1012-TODAY()&gt;0,N1012-TODAY()&lt;5),"續簽"&amp;ROW(N1012),""),"")</f>
        <v/>
      </c>
      <c r="C1012" s="44" t="str">
        <f t="shared" si="128"/>
        <v/>
      </c>
      <c r="D1012" s="44"/>
      <c r="E1012" s="44" t="str">
        <f t="shared" si="129"/>
        <v/>
      </c>
      <c r="F1012" s="44"/>
      <c r="G1012" s="44"/>
      <c r="H1012" s="44"/>
      <c r="I1012" s="44" t="str">
        <f t="shared" ca="1" si="130"/>
        <v/>
      </c>
      <c r="J1012" s="44" t="str">
        <f t="shared" ca="1" si="131"/>
        <v/>
      </c>
      <c r="K1012" s="44"/>
      <c r="L1012" s="44"/>
      <c r="M1012" s="44"/>
      <c r="N1012" s="45" t="str">
        <f t="shared" si="132"/>
        <v/>
      </c>
      <c r="O1012" s="51"/>
      <c r="P1012" s="52" t="str">
        <f t="shared" si="133"/>
        <v/>
      </c>
      <c r="Q1012" s="44" t="str">
        <f t="shared" ca="1" si="134"/>
        <v/>
      </c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</row>
    <row r="1013" spans="1:28" ht="20.100000000000001" customHeight="1">
      <c r="A1013" s="41" t="str">
        <f t="shared" ca="1" si="135"/>
        <v/>
      </c>
      <c r="B1013" s="33" t="str">
        <f ca="1">IFERROR(IF(AND(N1013-TODAY()&gt;0,N1013-TODAY()&lt;5),"續簽"&amp;ROW(N1013),""),"")</f>
        <v/>
      </c>
      <c r="C1013" s="38" t="str">
        <f t="shared" si="128"/>
        <v/>
      </c>
      <c r="E1013" s="38" t="str">
        <f t="shared" si="129"/>
        <v/>
      </c>
      <c r="I1013" s="49" t="str">
        <f t="shared" ca="1" si="130"/>
        <v/>
      </c>
      <c r="J1013" s="49" t="str">
        <f t="shared" ca="1" si="131"/>
        <v/>
      </c>
      <c r="K1013" s="49"/>
      <c r="L1013" s="49"/>
      <c r="M1013" s="49"/>
      <c r="N1013" s="43" t="str">
        <f t="shared" si="132"/>
        <v/>
      </c>
      <c r="P1013" s="40" t="str">
        <f t="shared" si="133"/>
        <v/>
      </c>
      <c r="Q1013" s="38" t="str">
        <f t="shared" ca="1" si="134"/>
        <v/>
      </c>
    </row>
    <row r="1014" spans="1:28" ht="20.100000000000001" customHeight="1">
      <c r="A1014" s="41" t="str">
        <f t="shared" ca="1" si="135"/>
        <v/>
      </c>
      <c r="B1014" s="33" t="str">
        <f ca="1">IFERROR(IF(AND(N1014-TODAY()&gt;0,N1014-TODAY()&lt;5),"續簽"&amp;ROW(N1014),""),"")</f>
        <v/>
      </c>
      <c r="C1014" s="44" t="str">
        <f t="shared" si="128"/>
        <v/>
      </c>
      <c r="D1014" s="44"/>
      <c r="E1014" s="44" t="str">
        <f t="shared" si="129"/>
        <v/>
      </c>
      <c r="F1014" s="44"/>
      <c r="G1014" s="44"/>
      <c r="H1014" s="44"/>
      <c r="I1014" s="44" t="str">
        <f t="shared" ca="1" si="130"/>
        <v/>
      </c>
      <c r="J1014" s="44" t="str">
        <f t="shared" ca="1" si="131"/>
        <v/>
      </c>
      <c r="K1014" s="44"/>
      <c r="L1014" s="44"/>
      <c r="M1014" s="44"/>
      <c r="N1014" s="45" t="str">
        <f t="shared" si="132"/>
        <v/>
      </c>
      <c r="O1014" s="51"/>
      <c r="P1014" s="52" t="str">
        <f t="shared" si="133"/>
        <v/>
      </c>
      <c r="Q1014" s="44" t="str">
        <f t="shared" ca="1" si="134"/>
        <v/>
      </c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</row>
    <row r="1015" spans="1:28" ht="20.100000000000001" customHeight="1">
      <c r="A1015" s="41" t="str">
        <f t="shared" ca="1" si="135"/>
        <v/>
      </c>
      <c r="B1015" s="33" t="str">
        <f ca="1">IFERROR(IF(AND(N1015-TODAY()&gt;0,N1015-TODAY()&lt;5),"續簽"&amp;ROW(N1015),""),"")</f>
        <v/>
      </c>
      <c r="C1015" s="38" t="str">
        <f t="shared" si="128"/>
        <v/>
      </c>
      <c r="E1015" s="38" t="str">
        <f t="shared" si="129"/>
        <v/>
      </c>
      <c r="I1015" s="49" t="str">
        <f t="shared" ca="1" si="130"/>
        <v/>
      </c>
      <c r="J1015" s="49" t="str">
        <f t="shared" ca="1" si="131"/>
        <v/>
      </c>
      <c r="K1015" s="49"/>
      <c r="L1015" s="49"/>
      <c r="M1015" s="49"/>
      <c r="N1015" s="43" t="str">
        <f t="shared" si="132"/>
        <v/>
      </c>
      <c r="P1015" s="40" t="str">
        <f t="shared" si="133"/>
        <v/>
      </c>
      <c r="Q1015" s="38" t="str">
        <f t="shared" ca="1" si="134"/>
        <v/>
      </c>
    </row>
    <row r="1016" spans="1:28" ht="20.100000000000001" customHeight="1">
      <c r="A1016" s="41" t="str">
        <f t="shared" ca="1" si="135"/>
        <v/>
      </c>
      <c r="B1016" s="33" t="str">
        <f ca="1">IFERROR(IF(AND(N1016-TODAY()&gt;0,N1016-TODAY()&lt;5),"續簽"&amp;ROW(N1016),""),"")</f>
        <v/>
      </c>
      <c r="C1016" s="44" t="str">
        <f t="shared" si="128"/>
        <v/>
      </c>
      <c r="D1016" s="44"/>
      <c r="E1016" s="44" t="str">
        <f t="shared" si="129"/>
        <v/>
      </c>
      <c r="F1016" s="44"/>
      <c r="G1016" s="44"/>
      <c r="H1016" s="44"/>
      <c r="I1016" s="44" t="str">
        <f t="shared" ca="1" si="130"/>
        <v/>
      </c>
      <c r="J1016" s="44" t="str">
        <f t="shared" ca="1" si="131"/>
        <v/>
      </c>
      <c r="K1016" s="44"/>
      <c r="L1016" s="44"/>
      <c r="M1016" s="44"/>
      <c r="N1016" s="45" t="str">
        <f t="shared" si="132"/>
        <v/>
      </c>
      <c r="O1016" s="51"/>
      <c r="P1016" s="52" t="str">
        <f t="shared" si="133"/>
        <v/>
      </c>
      <c r="Q1016" s="44" t="str">
        <f t="shared" ca="1" si="134"/>
        <v/>
      </c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</row>
    <row r="1017" spans="1:28" ht="20.100000000000001" customHeight="1">
      <c r="A1017" s="41" t="str">
        <f t="shared" ca="1" si="135"/>
        <v/>
      </c>
      <c r="B1017" s="33" t="str">
        <f ca="1">IFERROR(IF(AND(N1017-TODAY()&gt;0,N1017-TODAY()&lt;5),"續簽"&amp;ROW(N1017),""),"")</f>
        <v/>
      </c>
      <c r="C1017" s="38" t="str">
        <f t="shared" si="128"/>
        <v/>
      </c>
      <c r="E1017" s="38" t="str">
        <f t="shared" si="129"/>
        <v/>
      </c>
      <c r="I1017" s="49" t="str">
        <f t="shared" ca="1" si="130"/>
        <v/>
      </c>
      <c r="J1017" s="49" t="str">
        <f t="shared" ca="1" si="131"/>
        <v/>
      </c>
      <c r="K1017" s="49"/>
      <c r="L1017" s="49"/>
      <c r="M1017" s="49"/>
      <c r="N1017" s="43" t="str">
        <f t="shared" si="132"/>
        <v/>
      </c>
      <c r="P1017" s="40" t="str">
        <f t="shared" si="133"/>
        <v/>
      </c>
      <c r="Q1017" s="38" t="str">
        <f t="shared" ca="1" si="134"/>
        <v/>
      </c>
    </row>
    <row r="1018" spans="1:28" ht="20.100000000000001" customHeight="1">
      <c r="A1018" s="41" t="str">
        <f t="shared" ca="1" si="135"/>
        <v/>
      </c>
      <c r="B1018" s="33" t="str">
        <f ca="1">IFERROR(IF(AND(N1018-TODAY()&gt;0,N1018-TODAY()&lt;5),"續簽"&amp;ROW(N1018),""),"")</f>
        <v/>
      </c>
      <c r="C1018" s="44" t="str">
        <f t="shared" si="128"/>
        <v/>
      </c>
      <c r="D1018" s="44"/>
      <c r="E1018" s="44" t="str">
        <f t="shared" si="129"/>
        <v/>
      </c>
      <c r="F1018" s="44"/>
      <c r="G1018" s="44"/>
      <c r="H1018" s="44"/>
      <c r="I1018" s="44" t="str">
        <f t="shared" ca="1" si="130"/>
        <v/>
      </c>
      <c r="J1018" s="44" t="str">
        <f t="shared" ca="1" si="131"/>
        <v/>
      </c>
      <c r="K1018" s="44"/>
      <c r="L1018" s="44"/>
      <c r="M1018" s="44"/>
      <c r="N1018" s="45" t="str">
        <f t="shared" si="132"/>
        <v/>
      </c>
      <c r="O1018" s="51"/>
      <c r="P1018" s="52" t="str">
        <f t="shared" si="133"/>
        <v/>
      </c>
      <c r="Q1018" s="44" t="str">
        <f t="shared" ca="1" si="134"/>
        <v/>
      </c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</row>
    <row r="1019" spans="1:28" ht="20.100000000000001" customHeight="1">
      <c r="A1019" s="41" t="str">
        <f t="shared" ca="1" si="135"/>
        <v/>
      </c>
      <c r="B1019" s="33" t="str">
        <f ca="1">IFERROR(IF(AND(N1019-TODAY()&gt;0,N1019-TODAY()&lt;5),"續簽"&amp;ROW(N1019),""),"")</f>
        <v/>
      </c>
      <c r="C1019" s="38" t="str">
        <f t="shared" si="128"/>
        <v/>
      </c>
      <c r="E1019" s="38" t="str">
        <f t="shared" si="129"/>
        <v/>
      </c>
      <c r="I1019" s="49" t="str">
        <f t="shared" ca="1" si="130"/>
        <v/>
      </c>
      <c r="J1019" s="49" t="str">
        <f t="shared" ca="1" si="131"/>
        <v/>
      </c>
      <c r="K1019" s="49"/>
      <c r="L1019" s="49"/>
      <c r="M1019" s="49"/>
      <c r="N1019" s="43" t="str">
        <f t="shared" si="132"/>
        <v/>
      </c>
      <c r="P1019" s="40" t="str">
        <f t="shared" si="133"/>
        <v/>
      </c>
      <c r="Q1019" s="38" t="str">
        <f t="shared" ca="1" si="134"/>
        <v/>
      </c>
    </row>
    <row r="1020" spans="1:28" ht="20.100000000000001" customHeight="1">
      <c r="A1020" s="41" t="str">
        <f t="shared" ca="1" si="135"/>
        <v/>
      </c>
      <c r="B1020" s="33" t="str">
        <f ca="1">IFERROR(IF(AND(N1020-TODAY()&gt;0,N1020-TODAY()&lt;5),"續簽"&amp;ROW(N1020),""),"")</f>
        <v/>
      </c>
      <c r="C1020" s="44" t="str">
        <f t="shared" si="128"/>
        <v/>
      </c>
      <c r="D1020" s="44"/>
      <c r="E1020" s="44" t="str">
        <f t="shared" si="129"/>
        <v/>
      </c>
      <c r="F1020" s="44"/>
      <c r="G1020" s="44"/>
      <c r="H1020" s="44"/>
      <c r="I1020" s="44" t="str">
        <f t="shared" ca="1" si="130"/>
        <v/>
      </c>
      <c r="J1020" s="44" t="str">
        <f t="shared" ca="1" si="131"/>
        <v/>
      </c>
      <c r="K1020" s="44"/>
      <c r="L1020" s="44"/>
      <c r="M1020" s="44"/>
      <c r="N1020" s="45" t="str">
        <f t="shared" si="132"/>
        <v/>
      </c>
      <c r="O1020" s="51"/>
      <c r="P1020" s="52" t="str">
        <f t="shared" si="133"/>
        <v/>
      </c>
      <c r="Q1020" s="44" t="str">
        <f t="shared" ca="1" si="134"/>
        <v/>
      </c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</row>
    <row r="1021" spans="1:28" ht="20.100000000000001" customHeight="1">
      <c r="A1021" s="41" t="str">
        <f t="shared" ca="1" si="135"/>
        <v/>
      </c>
      <c r="B1021" s="33" t="str">
        <f ca="1">IFERROR(IF(AND(N1021-TODAY()&gt;0,N1021-TODAY()&lt;5),"續簽"&amp;ROW(N1021),""),"")</f>
        <v/>
      </c>
      <c r="C1021" s="38" t="str">
        <f t="shared" si="128"/>
        <v/>
      </c>
      <c r="E1021" s="38" t="str">
        <f t="shared" si="129"/>
        <v/>
      </c>
      <c r="I1021" s="49" t="str">
        <f t="shared" ca="1" si="130"/>
        <v/>
      </c>
      <c r="J1021" s="49" t="str">
        <f t="shared" ca="1" si="131"/>
        <v/>
      </c>
      <c r="K1021" s="49"/>
      <c r="L1021" s="49"/>
      <c r="M1021" s="49"/>
      <c r="N1021" s="43" t="str">
        <f t="shared" si="132"/>
        <v/>
      </c>
      <c r="P1021" s="40" t="str">
        <f t="shared" si="133"/>
        <v/>
      </c>
      <c r="Q1021" s="38" t="str">
        <f t="shared" ca="1" si="134"/>
        <v/>
      </c>
    </row>
    <row r="1022" spans="1:28" ht="20.100000000000001" customHeight="1">
      <c r="A1022" s="41" t="str">
        <f t="shared" ca="1" si="135"/>
        <v/>
      </c>
      <c r="B1022" s="33" t="str">
        <f ca="1">IFERROR(IF(AND(N1022-TODAY()&gt;0,N1022-TODAY()&lt;5),"續簽"&amp;ROW(N1022),""),"")</f>
        <v/>
      </c>
      <c r="C1022" s="44" t="str">
        <f t="shared" si="128"/>
        <v/>
      </c>
      <c r="D1022" s="44"/>
      <c r="E1022" s="44" t="str">
        <f t="shared" si="129"/>
        <v/>
      </c>
      <c r="F1022" s="44"/>
      <c r="G1022" s="44"/>
      <c r="H1022" s="44"/>
      <c r="I1022" s="44" t="str">
        <f t="shared" ca="1" si="130"/>
        <v/>
      </c>
      <c r="J1022" s="44" t="str">
        <f t="shared" ca="1" si="131"/>
        <v/>
      </c>
      <c r="K1022" s="44"/>
      <c r="L1022" s="44"/>
      <c r="M1022" s="44"/>
      <c r="N1022" s="45" t="str">
        <f t="shared" si="132"/>
        <v/>
      </c>
      <c r="O1022" s="51"/>
      <c r="P1022" s="52" t="str">
        <f t="shared" si="133"/>
        <v/>
      </c>
      <c r="Q1022" s="44" t="str">
        <f t="shared" ca="1" si="134"/>
        <v/>
      </c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</row>
    <row r="1023" spans="1:28" ht="20.100000000000001" customHeight="1">
      <c r="A1023" s="41" t="str">
        <f t="shared" ca="1" si="135"/>
        <v/>
      </c>
      <c r="B1023" s="33" t="str">
        <f ca="1">IFERROR(IF(AND(N1023-TODAY()&gt;0,N1023-TODAY()&lt;5),"續簽"&amp;ROW(N1023),""),"")</f>
        <v/>
      </c>
      <c r="C1023" s="38" t="str">
        <f t="shared" si="128"/>
        <v/>
      </c>
      <c r="E1023" s="38" t="str">
        <f t="shared" si="129"/>
        <v/>
      </c>
      <c r="I1023" s="49" t="str">
        <f t="shared" ca="1" si="130"/>
        <v/>
      </c>
      <c r="J1023" s="49" t="str">
        <f t="shared" ca="1" si="131"/>
        <v/>
      </c>
      <c r="K1023" s="49"/>
      <c r="L1023" s="49"/>
      <c r="M1023" s="49"/>
      <c r="N1023" s="43" t="str">
        <f t="shared" si="132"/>
        <v/>
      </c>
      <c r="P1023" s="40" t="str">
        <f t="shared" si="133"/>
        <v/>
      </c>
      <c r="Q1023" s="38" t="str">
        <f t="shared" ca="1" si="134"/>
        <v/>
      </c>
    </row>
    <row r="1024" spans="1:28" ht="20.100000000000001" customHeight="1">
      <c r="A1024" s="41" t="str">
        <f t="shared" ca="1" si="135"/>
        <v/>
      </c>
      <c r="B1024" s="33" t="str">
        <f ca="1">IFERROR(IF(AND(N1024-TODAY()&gt;0,N1024-TODAY()&lt;5),"續簽"&amp;ROW(N1024),""),"")</f>
        <v/>
      </c>
      <c r="C1024" s="44" t="str">
        <f t="shared" si="128"/>
        <v/>
      </c>
      <c r="D1024" s="44"/>
      <c r="E1024" s="44" t="str">
        <f t="shared" si="129"/>
        <v/>
      </c>
      <c r="F1024" s="44"/>
      <c r="G1024" s="44"/>
      <c r="H1024" s="44"/>
      <c r="I1024" s="44" t="str">
        <f t="shared" ca="1" si="130"/>
        <v/>
      </c>
      <c r="J1024" s="44" t="str">
        <f t="shared" ca="1" si="131"/>
        <v/>
      </c>
      <c r="K1024" s="44"/>
      <c r="L1024" s="44"/>
      <c r="M1024" s="44"/>
      <c r="N1024" s="45" t="str">
        <f t="shared" si="132"/>
        <v/>
      </c>
      <c r="O1024" s="51"/>
      <c r="P1024" s="52" t="str">
        <f t="shared" si="133"/>
        <v/>
      </c>
      <c r="Q1024" s="44" t="str">
        <f t="shared" ca="1" si="134"/>
        <v/>
      </c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</row>
    <row r="1025" spans="1:28" ht="20.100000000000001" customHeight="1">
      <c r="A1025" s="41" t="str">
        <f t="shared" ca="1" si="135"/>
        <v/>
      </c>
      <c r="B1025" s="33" t="str">
        <f ca="1">IFERROR(IF(AND(N1025-TODAY()&gt;0,N1025-TODAY()&lt;5),"續簽"&amp;ROW(N1025),""),"")</f>
        <v/>
      </c>
      <c r="C1025" s="38" t="str">
        <f t="shared" si="128"/>
        <v/>
      </c>
      <c r="E1025" s="38" t="str">
        <f t="shared" si="129"/>
        <v/>
      </c>
      <c r="I1025" s="49" t="str">
        <f t="shared" ca="1" si="130"/>
        <v/>
      </c>
      <c r="J1025" s="49" t="str">
        <f t="shared" ca="1" si="131"/>
        <v/>
      </c>
      <c r="K1025" s="49"/>
      <c r="L1025" s="49"/>
      <c r="M1025" s="49"/>
      <c r="N1025" s="43" t="str">
        <f t="shared" si="132"/>
        <v/>
      </c>
      <c r="P1025" s="40" t="str">
        <f t="shared" si="133"/>
        <v/>
      </c>
      <c r="Q1025" s="38" t="str">
        <f t="shared" ca="1" si="134"/>
        <v/>
      </c>
    </row>
    <row r="1026" spans="1:28" ht="20.100000000000001" customHeight="1">
      <c r="A1026" s="41" t="str">
        <f t="shared" ca="1" si="135"/>
        <v/>
      </c>
      <c r="B1026" s="33" t="str">
        <f ca="1">IFERROR(IF(AND(N1026-TODAY()&gt;0,N1026-TODAY()&lt;5),"續簽"&amp;ROW(N1026),""),"")</f>
        <v/>
      </c>
      <c r="C1026" s="44" t="str">
        <f t="shared" si="128"/>
        <v/>
      </c>
      <c r="D1026" s="44"/>
      <c r="E1026" s="44" t="str">
        <f t="shared" si="129"/>
        <v/>
      </c>
      <c r="F1026" s="44"/>
      <c r="G1026" s="44"/>
      <c r="H1026" s="44"/>
      <c r="I1026" s="44" t="str">
        <f t="shared" ca="1" si="130"/>
        <v/>
      </c>
      <c r="J1026" s="44" t="str">
        <f t="shared" ca="1" si="131"/>
        <v/>
      </c>
      <c r="K1026" s="44"/>
      <c r="L1026" s="44"/>
      <c r="M1026" s="44"/>
      <c r="N1026" s="45" t="str">
        <f t="shared" si="132"/>
        <v/>
      </c>
      <c r="O1026" s="51"/>
      <c r="P1026" s="52" t="str">
        <f t="shared" si="133"/>
        <v/>
      </c>
      <c r="Q1026" s="44" t="str">
        <f t="shared" ca="1" si="134"/>
        <v/>
      </c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</row>
    <row r="1027" spans="1:28" ht="20.100000000000001" customHeight="1">
      <c r="A1027" s="41" t="str">
        <f t="shared" ca="1" si="135"/>
        <v/>
      </c>
      <c r="B1027" s="33" t="str">
        <f ca="1">IFERROR(IF(AND(N1027-TODAY()&gt;0,N1027-TODAY()&lt;5),"續簽"&amp;ROW(N1027),""),"")</f>
        <v/>
      </c>
      <c r="C1027" s="38" t="str">
        <f t="shared" si="128"/>
        <v/>
      </c>
      <c r="E1027" s="38" t="str">
        <f t="shared" si="129"/>
        <v/>
      </c>
      <c r="I1027" s="49" t="str">
        <f t="shared" ca="1" si="130"/>
        <v/>
      </c>
      <c r="J1027" s="49" t="str">
        <f t="shared" ca="1" si="131"/>
        <v/>
      </c>
      <c r="K1027" s="49"/>
      <c r="L1027" s="49"/>
      <c r="M1027" s="49"/>
      <c r="N1027" s="43" t="str">
        <f t="shared" si="132"/>
        <v/>
      </c>
      <c r="P1027" s="40" t="str">
        <f t="shared" si="133"/>
        <v/>
      </c>
      <c r="Q1027" s="38" t="str">
        <f t="shared" ca="1" si="134"/>
        <v/>
      </c>
    </row>
    <row r="1028" spans="1:28" ht="20.100000000000001" customHeight="1">
      <c r="A1028" s="41" t="str">
        <f t="shared" ca="1" si="135"/>
        <v/>
      </c>
      <c r="B1028" s="33" t="str">
        <f ca="1">IFERROR(IF(AND(N1028-TODAY()&gt;0,N1028-TODAY()&lt;5),"續簽"&amp;ROW(N1028),""),"")</f>
        <v/>
      </c>
      <c r="C1028" s="44" t="str">
        <f t="shared" si="128"/>
        <v/>
      </c>
      <c r="D1028" s="44"/>
      <c r="E1028" s="44" t="str">
        <f t="shared" si="129"/>
        <v/>
      </c>
      <c r="F1028" s="44"/>
      <c r="G1028" s="44"/>
      <c r="H1028" s="44"/>
      <c r="I1028" s="44" t="str">
        <f t="shared" ca="1" si="130"/>
        <v/>
      </c>
      <c r="J1028" s="44" t="str">
        <f t="shared" ca="1" si="131"/>
        <v/>
      </c>
      <c r="K1028" s="44"/>
      <c r="L1028" s="44"/>
      <c r="M1028" s="44"/>
      <c r="N1028" s="45" t="str">
        <f t="shared" si="132"/>
        <v/>
      </c>
      <c r="O1028" s="51"/>
      <c r="P1028" s="52" t="str">
        <f t="shared" si="133"/>
        <v/>
      </c>
      <c r="Q1028" s="44" t="str">
        <f t="shared" ca="1" si="134"/>
        <v/>
      </c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</row>
    <row r="1029" spans="1:28" ht="20.100000000000001" customHeight="1">
      <c r="A1029" s="41" t="str">
        <f t="shared" ca="1" si="135"/>
        <v/>
      </c>
      <c r="B1029" s="33" t="str">
        <f ca="1">IFERROR(IF(AND(N1029-TODAY()&gt;0,N1029-TODAY()&lt;5),"續簽"&amp;ROW(N1029),""),"")</f>
        <v/>
      </c>
      <c r="C1029" s="38" t="str">
        <f t="shared" si="128"/>
        <v/>
      </c>
      <c r="E1029" s="38" t="str">
        <f t="shared" si="129"/>
        <v/>
      </c>
      <c r="I1029" s="49" t="str">
        <f t="shared" ca="1" si="130"/>
        <v/>
      </c>
      <c r="J1029" s="49" t="str">
        <f t="shared" ca="1" si="131"/>
        <v/>
      </c>
      <c r="K1029" s="49"/>
      <c r="L1029" s="49"/>
      <c r="M1029" s="49"/>
      <c r="N1029" s="43" t="str">
        <f t="shared" si="132"/>
        <v/>
      </c>
      <c r="P1029" s="40" t="str">
        <f t="shared" si="133"/>
        <v/>
      </c>
      <c r="Q1029" s="38" t="str">
        <f t="shared" ca="1" si="134"/>
        <v/>
      </c>
    </row>
    <row r="1030" spans="1:28" ht="20.100000000000001" customHeight="1">
      <c r="A1030" s="41" t="str">
        <f t="shared" ca="1" si="135"/>
        <v/>
      </c>
      <c r="B1030" s="33" t="str">
        <f ca="1">IFERROR(IF(AND(N1030-TODAY()&gt;0,N1030-TODAY()&lt;5),"續簽"&amp;ROW(N1030),""),"")</f>
        <v/>
      </c>
      <c r="C1030" s="44" t="str">
        <f t="shared" si="128"/>
        <v/>
      </c>
      <c r="D1030" s="44"/>
      <c r="E1030" s="44" t="str">
        <f t="shared" si="129"/>
        <v/>
      </c>
      <c r="F1030" s="44"/>
      <c r="G1030" s="44"/>
      <c r="H1030" s="44"/>
      <c r="I1030" s="44" t="str">
        <f t="shared" ca="1" si="130"/>
        <v/>
      </c>
      <c r="J1030" s="44" t="str">
        <f t="shared" ca="1" si="131"/>
        <v/>
      </c>
      <c r="K1030" s="44"/>
      <c r="L1030" s="44"/>
      <c r="M1030" s="44"/>
      <c r="N1030" s="45" t="str">
        <f t="shared" si="132"/>
        <v/>
      </c>
      <c r="O1030" s="51"/>
      <c r="P1030" s="52" t="str">
        <f t="shared" si="133"/>
        <v/>
      </c>
      <c r="Q1030" s="44" t="str">
        <f t="shared" ca="1" si="134"/>
        <v/>
      </c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</row>
    <row r="1031" spans="1:28" ht="20.100000000000001" customHeight="1">
      <c r="A1031" s="41" t="str">
        <f t="shared" ca="1" si="135"/>
        <v/>
      </c>
      <c r="B1031" s="33" t="str">
        <f ca="1">IFERROR(IF(AND(N1031-TODAY()&gt;0,N1031-TODAY()&lt;5),"續簽"&amp;ROW(N1031),""),"")</f>
        <v/>
      </c>
      <c r="C1031" s="38" t="str">
        <f t="shared" si="128"/>
        <v/>
      </c>
      <c r="E1031" s="38" t="str">
        <f t="shared" si="129"/>
        <v/>
      </c>
      <c r="I1031" s="49" t="str">
        <f t="shared" ca="1" si="130"/>
        <v/>
      </c>
      <c r="J1031" s="49" t="str">
        <f t="shared" ca="1" si="131"/>
        <v/>
      </c>
      <c r="K1031" s="49"/>
      <c r="L1031" s="49"/>
      <c r="M1031" s="49"/>
      <c r="N1031" s="43" t="str">
        <f t="shared" si="132"/>
        <v/>
      </c>
      <c r="P1031" s="40" t="str">
        <f t="shared" si="133"/>
        <v/>
      </c>
      <c r="Q1031" s="38" t="str">
        <f t="shared" ca="1" si="134"/>
        <v/>
      </c>
    </row>
    <row r="1032" spans="1:28" ht="20.100000000000001" customHeight="1">
      <c r="A1032" s="41" t="str">
        <f t="shared" ca="1" si="135"/>
        <v/>
      </c>
      <c r="B1032" s="33" t="str">
        <f ca="1">IFERROR(IF(AND(N1032-TODAY()&gt;0,N1032-TODAY()&lt;5),"續簽"&amp;ROW(N1032),""),"")</f>
        <v/>
      </c>
      <c r="C1032" s="44" t="str">
        <f t="shared" ref="C1032:C1095" si="136">IF(D1032="","",ROW(D1032)-2)</f>
        <v/>
      </c>
      <c r="D1032" s="44"/>
      <c r="E1032" s="44" t="str">
        <f t="shared" ref="E1032:E1095" si="137">IF(O1032="","",IF(MOD(RIGHT(LEFT(O1032,17)),2),"男","女"))</f>
        <v/>
      </c>
      <c r="F1032" s="44"/>
      <c r="G1032" s="44"/>
      <c r="H1032" s="44"/>
      <c r="I1032" s="44" t="str">
        <f t="shared" ref="I1032:I1095" ca="1" si="138">IF(H1032="","",DATEDIF(H1032,TODAY(),"Y"))</f>
        <v/>
      </c>
      <c r="J1032" s="44" t="str">
        <f t="shared" ref="J1032:J1095" ca="1" si="139">IF(H1032="","",DATEDIF(H1032,TODAY(),"m"))</f>
        <v/>
      </c>
      <c r="K1032" s="44"/>
      <c r="L1032" s="44"/>
      <c r="M1032" s="44"/>
      <c r="N1032" s="45" t="str">
        <f t="shared" ref="N1032:N1095" si="140">IFERROR(IF(M1032="无固定期限","",DATE(YEAR(L1032)+M1032,MONTH(L1032),DAY(L1032)-1)),"")</f>
        <v/>
      </c>
      <c r="O1032" s="51"/>
      <c r="P1032" s="52" t="str">
        <f t="shared" ref="P1032:P1095" si="141">IF(O1032="","",VALUE(MID(O1032,7,4)&amp;"/"&amp;MID(O1032,11,2)&amp;"/"&amp;MID(O1032,13,2)))</f>
        <v/>
      </c>
      <c r="Q1032" s="44" t="str">
        <f t="shared" ref="Q1032:Q1095" ca="1" si="142">IF(O1032="","",YEAR(TODAY())-MID(O1032,7,4))</f>
        <v/>
      </c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</row>
    <row r="1033" spans="1:28" ht="20.100000000000001" customHeight="1">
      <c r="A1033" s="41" t="str">
        <f t="shared" ca="1" si="135"/>
        <v/>
      </c>
      <c r="B1033" s="33" t="str">
        <f ca="1">IFERROR(IF(AND(N1033-TODAY()&gt;0,N1033-TODAY()&lt;5),"續簽"&amp;ROW(N1033),""),"")</f>
        <v/>
      </c>
      <c r="C1033" s="38" t="str">
        <f t="shared" si="136"/>
        <v/>
      </c>
      <c r="E1033" s="38" t="str">
        <f t="shared" si="137"/>
        <v/>
      </c>
      <c r="I1033" s="49" t="str">
        <f t="shared" ca="1" si="138"/>
        <v/>
      </c>
      <c r="J1033" s="49" t="str">
        <f t="shared" ca="1" si="139"/>
        <v/>
      </c>
      <c r="K1033" s="49"/>
      <c r="L1033" s="49"/>
      <c r="M1033" s="49"/>
      <c r="N1033" s="43" t="str">
        <f t="shared" si="140"/>
        <v/>
      </c>
      <c r="P1033" s="40" t="str">
        <f t="shared" si="141"/>
        <v/>
      </c>
      <c r="Q1033" s="38" t="str">
        <f t="shared" ca="1" si="142"/>
        <v/>
      </c>
    </row>
    <row r="1034" spans="1:28" ht="20.100000000000001" customHeight="1">
      <c r="A1034" s="41" t="str">
        <f t="shared" ca="1" si="135"/>
        <v/>
      </c>
      <c r="B1034" s="33" t="str">
        <f ca="1">IFERROR(IF(AND(N1034-TODAY()&gt;0,N1034-TODAY()&lt;5),"續簽"&amp;ROW(N1034),""),"")</f>
        <v/>
      </c>
      <c r="C1034" s="44" t="str">
        <f t="shared" si="136"/>
        <v/>
      </c>
      <c r="D1034" s="44"/>
      <c r="E1034" s="44" t="str">
        <f t="shared" si="137"/>
        <v/>
      </c>
      <c r="F1034" s="44"/>
      <c r="G1034" s="44"/>
      <c r="H1034" s="44"/>
      <c r="I1034" s="44" t="str">
        <f t="shared" ca="1" si="138"/>
        <v/>
      </c>
      <c r="J1034" s="44" t="str">
        <f t="shared" ca="1" si="139"/>
        <v/>
      </c>
      <c r="K1034" s="44"/>
      <c r="L1034" s="44"/>
      <c r="M1034" s="44"/>
      <c r="N1034" s="45" t="str">
        <f t="shared" si="140"/>
        <v/>
      </c>
      <c r="O1034" s="51"/>
      <c r="P1034" s="52" t="str">
        <f t="shared" si="141"/>
        <v/>
      </c>
      <c r="Q1034" s="44" t="str">
        <f t="shared" ca="1" si="142"/>
        <v/>
      </c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</row>
    <row r="1035" spans="1:28" ht="20.100000000000001" customHeight="1">
      <c r="A1035" s="41" t="str">
        <f t="shared" ca="1" si="135"/>
        <v/>
      </c>
      <c r="B1035" s="33" t="str">
        <f ca="1">IFERROR(IF(AND(N1035-TODAY()&gt;0,N1035-TODAY()&lt;5),"續簽"&amp;ROW(N1035),""),"")</f>
        <v/>
      </c>
      <c r="C1035" s="38" t="str">
        <f t="shared" si="136"/>
        <v/>
      </c>
      <c r="E1035" s="38" t="str">
        <f t="shared" si="137"/>
        <v/>
      </c>
      <c r="I1035" s="49" t="str">
        <f t="shared" ca="1" si="138"/>
        <v/>
      </c>
      <c r="J1035" s="49" t="str">
        <f t="shared" ca="1" si="139"/>
        <v/>
      </c>
      <c r="K1035" s="49"/>
      <c r="L1035" s="49"/>
      <c r="M1035" s="49"/>
      <c r="N1035" s="43" t="str">
        <f t="shared" si="140"/>
        <v/>
      </c>
      <c r="P1035" s="40" t="str">
        <f t="shared" si="141"/>
        <v/>
      </c>
      <c r="Q1035" s="38" t="str">
        <f t="shared" ca="1" si="142"/>
        <v/>
      </c>
    </row>
    <row r="1036" spans="1:28" ht="20.100000000000001" customHeight="1">
      <c r="A1036" s="41" t="str">
        <f t="shared" ca="1" si="135"/>
        <v/>
      </c>
      <c r="B1036" s="33" t="str">
        <f ca="1">IFERROR(IF(AND(N1036-TODAY()&gt;0,N1036-TODAY()&lt;5),"續簽"&amp;ROW(N1036),""),"")</f>
        <v/>
      </c>
      <c r="C1036" s="44" t="str">
        <f t="shared" si="136"/>
        <v/>
      </c>
      <c r="D1036" s="44"/>
      <c r="E1036" s="44" t="str">
        <f t="shared" si="137"/>
        <v/>
      </c>
      <c r="F1036" s="44"/>
      <c r="G1036" s="44"/>
      <c r="H1036" s="44"/>
      <c r="I1036" s="44" t="str">
        <f t="shared" ca="1" si="138"/>
        <v/>
      </c>
      <c r="J1036" s="44" t="str">
        <f t="shared" ca="1" si="139"/>
        <v/>
      </c>
      <c r="K1036" s="44"/>
      <c r="L1036" s="44"/>
      <c r="M1036" s="44"/>
      <c r="N1036" s="45" t="str">
        <f t="shared" si="140"/>
        <v/>
      </c>
      <c r="O1036" s="51"/>
      <c r="P1036" s="52" t="str">
        <f t="shared" si="141"/>
        <v/>
      </c>
      <c r="Q1036" s="44" t="str">
        <f t="shared" ca="1" si="142"/>
        <v/>
      </c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</row>
    <row r="1037" spans="1:28" ht="20.100000000000001" customHeight="1">
      <c r="A1037" s="41" t="str">
        <f t="shared" ref="A1037:A1100" ca="1" si="143">IFERROR(IF(MONTH(P1037)=MONTH(TODAY()),"生日"&amp;ROW(P1037),""),"")</f>
        <v/>
      </c>
      <c r="B1037" s="33" t="str">
        <f ca="1">IFERROR(IF(AND(N1037-TODAY()&gt;0,N1037-TODAY()&lt;5),"續簽"&amp;ROW(N1037),""),"")</f>
        <v/>
      </c>
      <c r="C1037" s="38" t="str">
        <f t="shared" si="136"/>
        <v/>
      </c>
      <c r="E1037" s="38" t="str">
        <f t="shared" si="137"/>
        <v/>
      </c>
      <c r="I1037" s="49" t="str">
        <f t="shared" ca="1" si="138"/>
        <v/>
      </c>
      <c r="J1037" s="49" t="str">
        <f t="shared" ca="1" si="139"/>
        <v/>
      </c>
      <c r="K1037" s="49"/>
      <c r="L1037" s="49"/>
      <c r="M1037" s="49"/>
      <c r="N1037" s="43" t="str">
        <f t="shared" si="140"/>
        <v/>
      </c>
      <c r="P1037" s="40" t="str">
        <f t="shared" si="141"/>
        <v/>
      </c>
      <c r="Q1037" s="38" t="str">
        <f t="shared" ca="1" si="142"/>
        <v/>
      </c>
    </row>
    <row r="1038" spans="1:28" ht="20.100000000000001" customHeight="1">
      <c r="A1038" s="41" t="str">
        <f t="shared" ca="1" si="143"/>
        <v/>
      </c>
      <c r="B1038" s="33" t="str">
        <f ca="1">IFERROR(IF(AND(N1038-TODAY()&gt;0,N1038-TODAY()&lt;5),"續簽"&amp;ROW(N1038),""),"")</f>
        <v/>
      </c>
      <c r="C1038" s="44" t="str">
        <f t="shared" si="136"/>
        <v/>
      </c>
      <c r="D1038" s="44"/>
      <c r="E1038" s="44" t="str">
        <f t="shared" si="137"/>
        <v/>
      </c>
      <c r="F1038" s="44"/>
      <c r="G1038" s="44"/>
      <c r="H1038" s="44"/>
      <c r="I1038" s="44" t="str">
        <f t="shared" ca="1" si="138"/>
        <v/>
      </c>
      <c r="J1038" s="44" t="str">
        <f t="shared" ca="1" si="139"/>
        <v/>
      </c>
      <c r="K1038" s="44"/>
      <c r="L1038" s="44"/>
      <c r="M1038" s="44"/>
      <c r="N1038" s="45" t="str">
        <f t="shared" si="140"/>
        <v/>
      </c>
      <c r="O1038" s="51"/>
      <c r="P1038" s="52" t="str">
        <f t="shared" si="141"/>
        <v/>
      </c>
      <c r="Q1038" s="44" t="str">
        <f t="shared" ca="1" si="142"/>
        <v/>
      </c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</row>
    <row r="1039" spans="1:28" ht="20.100000000000001" customHeight="1">
      <c r="A1039" s="41" t="str">
        <f t="shared" ca="1" si="143"/>
        <v/>
      </c>
      <c r="B1039" s="33" t="str">
        <f ca="1">IFERROR(IF(AND(N1039-TODAY()&gt;0,N1039-TODAY()&lt;5),"續簽"&amp;ROW(N1039),""),"")</f>
        <v/>
      </c>
      <c r="C1039" s="38" t="str">
        <f t="shared" si="136"/>
        <v/>
      </c>
      <c r="E1039" s="38" t="str">
        <f t="shared" si="137"/>
        <v/>
      </c>
      <c r="I1039" s="49" t="str">
        <f t="shared" ca="1" si="138"/>
        <v/>
      </c>
      <c r="J1039" s="49" t="str">
        <f t="shared" ca="1" si="139"/>
        <v/>
      </c>
      <c r="K1039" s="49"/>
      <c r="L1039" s="49"/>
      <c r="M1039" s="49"/>
      <c r="N1039" s="43" t="str">
        <f t="shared" si="140"/>
        <v/>
      </c>
      <c r="P1039" s="40" t="str">
        <f t="shared" si="141"/>
        <v/>
      </c>
      <c r="Q1039" s="38" t="str">
        <f t="shared" ca="1" si="142"/>
        <v/>
      </c>
    </row>
    <row r="1040" spans="1:28" ht="20.100000000000001" customHeight="1">
      <c r="A1040" s="41" t="str">
        <f t="shared" ca="1" si="143"/>
        <v/>
      </c>
      <c r="B1040" s="33" t="str">
        <f ca="1">IFERROR(IF(AND(N1040-TODAY()&gt;0,N1040-TODAY()&lt;5),"續簽"&amp;ROW(N1040),""),"")</f>
        <v/>
      </c>
      <c r="C1040" s="44" t="str">
        <f t="shared" si="136"/>
        <v/>
      </c>
      <c r="D1040" s="44"/>
      <c r="E1040" s="44" t="str">
        <f t="shared" si="137"/>
        <v/>
      </c>
      <c r="F1040" s="44"/>
      <c r="G1040" s="44"/>
      <c r="H1040" s="44"/>
      <c r="I1040" s="44" t="str">
        <f t="shared" ca="1" si="138"/>
        <v/>
      </c>
      <c r="J1040" s="44" t="str">
        <f t="shared" ca="1" si="139"/>
        <v/>
      </c>
      <c r="K1040" s="44"/>
      <c r="L1040" s="44"/>
      <c r="M1040" s="44"/>
      <c r="N1040" s="45" t="str">
        <f t="shared" si="140"/>
        <v/>
      </c>
      <c r="O1040" s="51"/>
      <c r="P1040" s="52" t="str">
        <f t="shared" si="141"/>
        <v/>
      </c>
      <c r="Q1040" s="44" t="str">
        <f t="shared" ca="1" si="142"/>
        <v/>
      </c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</row>
    <row r="1041" spans="1:28" ht="20.100000000000001" customHeight="1">
      <c r="A1041" s="41" t="str">
        <f t="shared" ca="1" si="143"/>
        <v/>
      </c>
      <c r="B1041" s="33" t="str">
        <f ca="1">IFERROR(IF(AND(N1041-TODAY()&gt;0,N1041-TODAY()&lt;5),"續簽"&amp;ROW(N1041),""),"")</f>
        <v/>
      </c>
      <c r="C1041" s="38" t="str">
        <f t="shared" si="136"/>
        <v/>
      </c>
      <c r="E1041" s="38" t="str">
        <f t="shared" si="137"/>
        <v/>
      </c>
      <c r="I1041" s="49" t="str">
        <f t="shared" ca="1" si="138"/>
        <v/>
      </c>
      <c r="J1041" s="49" t="str">
        <f t="shared" ca="1" si="139"/>
        <v/>
      </c>
      <c r="K1041" s="49"/>
      <c r="L1041" s="49"/>
      <c r="M1041" s="49"/>
      <c r="N1041" s="43" t="str">
        <f t="shared" si="140"/>
        <v/>
      </c>
      <c r="P1041" s="40" t="str">
        <f t="shared" si="141"/>
        <v/>
      </c>
      <c r="Q1041" s="38" t="str">
        <f t="shared" ca="1" si="142"/>
        <v/>
      </c>
    </row>
    <row r="1042" spans="1:28" ht="20.100000000000001" customHeight="1">
      <c r="A1042" s="41" t="str">
        <f t="shared" ca="1" si="143"/>
        <v/>
      </c>
      <c r="B1042" s="33" t="str">
        <f ca="1">IFERROR(IF(AND(N1042-TODAY()&gt;0,N1042-TODAY()&lt;5),"續簽"&amp;ROW(N1042),""),"")</f>
        <v/>
      </c>
      <c r="C1042" s="44" t="str">
        <f t="shared" si="136"/>
        <v/>
      </c>
      <c r="D1042" s="44"/>
      <c r="E1042" s="44" t="str">
        <f t="shared" si="137"/>
        <v/>
      </c>
      <c r="F1042" s="44"/>
      <c r="G1042" s="44"/>
      <c r="H1042" s="44"/>
      <c r="I1042" s="44" t="str">
        <f t="shared" ca="1" si="138"/>
        <v/>
      </c>
      <c r="J1042" s="44" t="str">
        <f t="shared" ca="1" si="139"/>
        <v/>
      </c>
      <c r="K1042" s="44"/>
      <c r="L1042" s="44"/>
      <c r="M1042" s="44"/>
      <c r="N1042" s="45" t="str">
        <f t="shared" si="140"/>
        <v/>
      </c>
      <c r="O1042" s="51"/>
      <c r="P1042" s="52" t="str">
        <f t="shared" si="141"/>
        <v/>
      </c>
      <c r="Q1042" s="44" t="str">
        <f t="shared" ca="1" si="142"/>
        <v/>
      </c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</row>
    <row r="1043" spans="1:28" ht="20.100000000000001" customHeight="1">
      <c r="A1043" s="41" t="str">
        <f t="shared" ca="1" si="143"/>
        <v/>
      </c>
      <c r="B1043" s="33" t="str">
        <f ca="1">IFERROR(IF(AND(N1043-TODAY()&gt;0,N1043-TODAY()&lt;5),"續簽"&amp;ROW(N1043),""),"")</f>
        <v/>
      </c>
      <c r="C1043" s="38" t="str">
        <f t="shared" si="136"/>
        <v/>
      </c>
      <c r="E1043" s="38" t="str">
        <f t="shared" si="137"/>
        <v/>
      </c>
      <c r="I1043" s="49" t="str">
        <f t="shared" ca="1" si="138"/>
        <v/>
      </c>
      <c r="J1043" s="49" t="str">
        <f t="shared" ca="1" si="139"/>
        <v/>
      </c>
      <c r="K1043" s="49"/>
      <c r="L1043" s="49"/>
      <c r="M1043" s="49"/>
      <c r="N1043" s="43" t="str">
        <f t="shared" si="140"/>
        <v/>
      </c>
      <c r="P1043" s="40" t="str">
        <f t="shared" si="141"/>
        <v/>
      </c>
      <c r="Q1043" s="38" t="str">
        <f t="shared" ca="1" si="142"/>
        <v/>
      </c>
    </row>
    <row r="1044" spans="1:28" ht="20.100000000000001" customHeight="1">
      <c r="A1044" s="41" t="str">
        <f t="shared" ca="1" si="143"/>
        <v/>
      </c>
      <c r="B1044" s="33" t="str">
        <f ca="1">IFERROR(IF(AND(N1044-TODAY()&gt;0,N1044-TODAY()&lt;5),"續簽"&amp;ROW(N1044),""),"")</f>
        <v/>
      </c>
      <c r="C1044" s="44" t="str">
        <f t="shared" si="136"/>
        <v/>
      </c>
      <c r="D1044" s="44"/>
      <c r="E1044" s="44" t="str">
        <f t="shared" si="137"/>
        <v/>
      </c>
      <c r="F1044" s="44"/>
      <c r="G1044" s="44"/>
      <c r="H1044" s="44"/>
      <c r="I1044" s="44" t="str">
        <f t="shared" ca="1" si="138"/>
        <v/>
      </c>
      <c r="J1044" s="44" t="str">
        <f t="shared" ca="1" si="139"/>
        <v/>
      </c>
      <c r="K1044" s="44"/>
      <c r="L1044" s="44"/>
      <c r="M1044" s="44"/>
      <c r="N1044" s="45" t="str">
        <f t="shared" si="140"/>
        <v/>
      </c>
      <c r="O1044" s="51"/>
      <c r="P1044" s="52" t="str">
        <f t="shared" si="141"/>
        <v/>
      </c>
      <c r="Q1044" s="44" t="str">
        <f t="shared" ca="1" si="142"/>
        <v/>
      </c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</row>
    <row r="1045" spans="1:28" ht="20.100000000000001" customHeight="1">
      <c r="A1045" s="41" t="str">
        <f t="shared" ca="1" si="143"/>
        <v/>
      </c>
      <c r="B1045" s="33" t="str">
        <f ca="1">IFERROR(IF(AND(N1045-TODAY()&gt;0,N1045-TODAY()&lt;5),"續簽"&amp;ROW(N1045),""),"")</f>
        <v/>
      </c>
      <c r="C1045" s="38" t="str">
        <f t="shared" si="136"/>
        <v/>
      </c>
      <c r="E1045" s="38" t="str">
        <f t="shared" si="137"/>
        <v/>
      </c>
      <c r="I1045" s="49" t="str">
        <f t="shared" ca="1" si="138"/>
        <v/>
      </c>
      <c r="J1045" s="49" t="str">
        <f t="shared" ca="1" si="139"/>
        <v/>
      </c>
      <c r="K1045" s="49"/>
      <c r="L1045" s="49"/>
      <c r="M1045" s="49"/>
      <c r="N1045" s="43" t="str">
        <f t="shared" si="140"/>
        <v/>
      </c>
      <c r="P1045" s="40" t="str">
        <f t="shared" si="141"/>
        <v/>
      </c>
      <c r="Q1045" s="38" t="str">
        <f t="shared" ca="1" si="142"/>
        <v/>
      </c>
    </row>
    <row r="1046" spans="1:28" ht="20.100000000000001" customHeight="1">
      <c r="A1046" s="41" t="str">
        <f t="shared" ca="1" si="143"/>
        <v/>
      </c>
      <c r="B1046" s="33" t="str">
        <f ca="1">IFERROR(IF(AND(N1046-TODAY()&gt;0,N1046-TODAY()&lt;5),"續簽"&amp;ROW(N1046),""),"")</f>
        <v/>
      </c>
      <c r="C1046" s="44" t="str">
        <f t="shared" si="136"/>
        <v/>
      </c>
      <c r="D1046" s="44"/>
      <c r="E1046" s="44" t="str">
        <f t="shared" si="137"/>
        <v/>
      </c>
      <c r="F1046" s="44"/>
      <c r="G1046" s="44"/>
      <c r="H1046" s="44"/>
      <c r="I1046" s="44" t="str">
        <f t="shared" ca="1" si="138"/>
        <v/>
      </c>
      <c r="J1046" s="44" t="str">
        <f t="shared" ca="1" si="139"/>
        <v/>
      </c>
      <c r="K1046" s="44"/>
      <c r="L1046" s="44"/>
      <c r="M1046" s="44"/>
      <c r="N1046" s="45" t="str">
        <f t="shared" si="140"/>
        <v/>
      </c>
      <c r="O1046" s="51"/>
      <c r="P1046" s="52" t="str">
        <f t="shared" si="141"/>
        <v/>
      </c>
      <c r="Q1046" s="44" t="str">
        <f t="shared" ca="1" si="142"/>
        <v/>
      </c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</row>
    <row r="1047" spans="1:28" ht="20.100000000000001" customHeight="1">
      <c r="A1047" s="41" t="str">
        <f t="shared" ca="1" si="143"/>
        <v/>
      </c>
      <c r="B1047" s="33" t="str">
        <f ca="1">IFERROR(IF(AND(N1047-TODAY()&gt;0,N1047-TODAY()&lt;5),"續簽"&amp;ROW(N1047),""),"")</f>
        <v/>
      </c>
      <c r="C1047" s="38" t="str">
        <f t="shared" si="136"/>
        <v/>
      </c>
      <c r="E1047" s="38" t="str">
        <f t="shared" si="137"/>
        <v/>
      </c>
      <c r="I1047" s="49" t="str">
        <f t="shared" ca="1" si="138"/>
        <v/>
      </c>
      <c r="J1047" s="49" t="str">
        <f t="shared" ca="1" si="139"/>
        <v/>
      </c>
      <c r="K1047" s="49"/>
      <c r="L1047" s="49"/>
      <c r="M1047" s="49"/>
      <c r="N1047" s="43" t="str">
        <f t="shared" si="140"/>
        <v/>
      </c>
      <c r="P1047" s="40" t="str">
        <f t="shared" si="141"/>
        <v/>
      </c>
      <c r="Q1047" s="38" t="str">
        <f t="shared" ca="1" si="142"/>
        <v/>
      </c>
    </row>
    <row r="1048" spans="1:28" ht="20.100000000000001" customHeight="1">
      <c r="A1048" s="41" t="str">
        <f t="shared" ca="1" si="143"/>
        <v/>
      </c>
      <c r="B1048" s="33" t="str">
        <f ca="1">IFERROR(IF(AND(N1048-TODAY()&gt;0,N1048-TODAY()&lt;5),"續簽"&amp;ROW(N1048),""),"")</f>
        <v/>
      </c>
      <c r="C1048" s="44" t="str">
        <f t="shared" si="136"/>
        <v/>
      </c>
      <c r="D1048" s="44"/>
      <c r="E1048" s="44" t="str">
        <f t="shared" si="137"/>
        <v/>
      </c>
      <c r="F1048" s="44"/>
      <c r="G1048" s="44"/>
      <c r="H1048" s="44"/>
      <c r="I1048" s="44" t="str">
        <f t="shared" ca="1" si="138"/>
        <v/>
      </c>
      <c r="J1048" s="44" t="str">
        <f t="shared" ca="1" si="139"/>
        <v/>
      </c>
      <c r="K1048" s="44"/>
      <c r="L1048" s="44"/>
      <c r="M1048" s="44"/>
      <c r="N1048" s="45" t="str">
        <f t="shared" si="140"/>
        <v/>
      </c>
      <c r="O1048" s="51"/>
      <c r="P1048" s="52" t="str">
        <f t="shared" si="141"/>
        <v/>
      </c>
      <c r="Q1048" s="44" t="str">
        <f t="shared" ca="1" si="142"/>
        <v/>
      </c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</row>
    <row r="1049" spans="1:28" ht="20.100000000000001" customHeight="1">
      <c r="A1049" s="41" t="str">
        <f t="shared" ca="1" si="143"/>
        <v/>
      </c>
      <c r="B1049" s="33" t="str">
        <f ca="1">IFERROR(IF(AND(N1049-TODAY()&gt;0,N1049-TODAY()&lt;5),"續簽"&amp;ROW(N1049),""),"")</f>
        <v/>
      </c>
      <c r="C1049" s="38" t="str">
        <f t="shared" si="136"/>
        <v/>
      </c>
      <c r="E1049" s="38" t="str">
        <f t="shared" si="137"/>
        <v/>
      </c>
      <c r="I1049" s="49" t="str">
        <f t="shared" ca="1" si="138"/>
        <v/>
      </c>
      <c r="J1049" s="49" t="str">
        <f t="shared" ca="1" si="139"/>
        <v/>
      </c>
      <c r="K1049" s="49"/>
      <c r="L1049" s="49"/>
      <c r="M1049" s="49"/>
      <c r="N1049" s="43" t="str">
        <f t="shared" si="140"/>
        <v/>
      </c>
      <c r="P1049" s="40" t="str">
        <f t="shared" si="141"/>
        <v/>
      </c>
      <c r="Q1049" s="38" t="str">
        <f t="shared" ca="1" si="142"/>
        <v/>
      </c>
    </row>
    <row r="1050" spans="1:28" ht="20.100000000000001" customHeight="1">
      <c r="A1050" s="41" t="str">
        <f t="shared" ca="1" si="143"/>
        <v/>
      </c>
      <c r="B1050" s="33" t="str">
        <f ca="1">IFERROR(IF(AND(N1050-TODAY()&gt;0,N1050-TODAY()&lt;5),"續簽"&amp;ROW(N1050),""),"")</f>
        <v/>
      </c>
      <c r="C1050" s="44" t="str">
        <f t="shared" si="136"/>
        <v/>
      </c>
      <c r="D1050" s="44"/>
      <c r="E1050" s="44" t="str">
        <f t="shared" si="137"/>
        <v/>
      </c>
      <c r="F1050" s="44"/>
      <c r="G1050" s="44"/>
      <c r="H1050" s="44"/>
      <c r="I1050" s="44" t="str">
        <f t="shared" ca="1" si="138"/>
        <v/>
      </c>
      <c r="J1050" s="44" t="str">
        <f t="shared" ca="1" si="139"/>
        <v/>
      </c>
      <c r="K1050" s="44"/>
      <c r="L1050" s="44"/>
      <c r="M1050" s="44"/>
      <c r="N1050" s="45" t="str">
        <f t="shared" si="140"/>
        <v/>
      </c>
      <c r="O1050" s="51"/>
      <c r="P1050" s="52" t="str">
        <f t="shared" si="141"/>
        <v/>
      </c>
      <c r="Q1050" s="44" t="str">
        <f t="shared" ca="1" si="142"/>
        <v/>
      </c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</row>
    <row r="1051" spans="1:28" ht="20.100000000000001" customHeight="1">
      <c r="A1051" s="41" t="str">
        <f t="shared" ca="1" si="143"/>
        <v/>
      </c>
      <c r="B1051" s="33" t="str">
        <f ca="1">IFERROR(IF(AND(N1051-TODAY()&gt;0,N1051-TODAY()&lt;5),"續簽"&amp;ROW(N1051),""),"")</f>
        <v/>
      </c>
      <c r="C1051" s="38" t="str">
        <f t="shared" si="136"/>
        <v/>
      </c>
      <c r="E1051" s="38" t="str">
        <f t="shared" si="137"/>
        <v/>
      </c>
      <c r="I1051" s="49" t="str">
        <f t="shared" ca="1" si="138"/>
        <v/>
      </c>
      <c r="J1051" s="49" t="str">
        <f t="shared" ca="1" si="139"/>
        <v/>
      </c>
      <c r="K1051" s="49"/>
      <c r="L1051" s="49"/>
      <c r="M1051" s="49"/>
      <c r="N1051" s="43" t="str">
        <f t="shared" si="140"/>
        <v/>
      </c>
      <c r="P1051" s="40" t="str">
        <f t="shared" si="141"/>
        <v/>
      </c>
      <c r="Q1051" s="38" t="str">
        <f t="shared" ca="1" si="142"/>
        <v/>
      </c>
    </row>
    <row r="1052" spans="1:28" ht="20.100000000000001" customHeight="1">
      <c r="A1052" s="41" t="str">
        <f t="shared" ca="1" si="143"/>
        <v/>
      </c>
      <c r="B1052" s="33" t="str">
        <f ca="1">IFERROR(IF(AND(N1052-TODAY()&gt;0,N1052-TODAY()&lt;5),"續簽"&amp;ROW(N1052),""),"")</f>
        <v/>
      </c>
      <c r="C1052" s="44" t="str">
        <f t="shared" si="136"/>
        <v/>
      </c>
      <c r="D1052" s="44"/>
      <c r="E1052" s="44" t="str">
        <f t="shared" si="137"/>
        <v/>
      </c>
      <c r="F1052" s="44"/>
      <c r="G1052" s="44"/>
      <c r="H1052" s="44"/>
      <c r="I1052" s="44" t="str">
        <f t="shared" ca="1" si="138"/>
        <v/>
      </c>
      <c r="J1052" s="44" t="str">
        <f t="shared" ca="1" si="139"/>
        <v/>
      </c>
      <c r="K1052" s="44"/>
      <c r="L1052" s="44"/>
      <c r="M1052" s="44"/>
      <c r="N1052" s="45" t="str">
        <f t="shared" si="140"/>
        <v/>
      </c>
      <c r="O1052" s="51"/>
      <c r="P1052" s="52" t="str">
        <f t="shared" si="141"/>
        <v/>
      </c>
      <c r="Q1052" s="44" t="str">
        <f t="shared" ca="1" si="142"/>
        <v/>
      </c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</row>
    <row r="1053" spans="1:28" ht="20.100000000000001" customHeight="1">
      <c r="A1053" s="41" t="str">
        <f t="shared" ca="1" si="143"/>
        <v/>
      </c>
      <c r="B1053" s="33" t="str">
        <f ca="1">IFERROR(IF(AND(N1053-TODAY()&gt;0,N1053-TODAY()&lt;5),"續簽"&amp;ROW(N1053),""),"")</f>
        <v/>
      </c>
      <c r="C1053" s="38" t="str">
        <f t="shared" si="136"/>
        <v/>
      </c>
      <c r="E1053" s="38" t="str">
        <f t="shared" si="137"/>
        <v/>
      </c>
      <c r="I1053" s="49" t="str">
        <f t="shared" ca="1" si="138"/>
        <v/>
      </c>
      <c r="J1053" s="49" t="str">
        <f t="shared" ca="1" si="139"/>
        <v/>
      </c>
      <c r="K1053" s="49"/>
      <c r="L1053" s="49"/>
      <c r="M1053" s="49"/>
      <c r="N1053" s="43" t="str">
        <f t="shared" si="140"/>
        <v/>
      </c>
      <c r="P1053" s="40" t="str">
        <f t="shared" si="141"/>
        <v/>
      </c>
      <c r="Q1053" s="38" t="str">
        <f t="shared" ca="1" si="142"/>
        <v/>
      </c>
    </row>
    <row r="1054" spans="1:28" ht="20.100000000000001" customHeight="1">
      <c r="A1054" s="41" t="str">
        <f t="shared" ca="1" si="143"/>
        <v/>
      </c>
      <c r="B1054" s="33" t="str">
        <f ca="1">IFERROR(IF(AND(N1054-TODAY()&gt;0,N1054-TODAY()&lt;5),"續簽"&amp;ROW(N1054),""),"")</f>
        <v/>
      </c>
      <c r="C1054" s="44" t="str">
        <f t="shared" si="136"/>
        <v/>
      </c>
      <c r="D1054" s="44"/>
      <c r="E1054" s="44" t="str">
        <f t="shared" si="137"/>
        <v/>
      </c>
      <c r="F1054" s="44"/>
      <c r="G1054" s="44"/>
      <c r="H1054" s="44"/>
      <c r="I1054" s="44" t="str">
        <f t="shared" ca="1" si="138"/>
        <v/>
      </c>
      <c r="J1054" s="44" t="str">
        <f t="shared" ca="1" si="139"/>
        <v/>
      </c>
      <c r="K1054" s="44"/>
      <c r="L1054" s="44"/>
      <c r="M1054" s="44"/>
      <c r="N1054" s="45" t="str">
        <f t="shared" si="140"/>
        <v/>
      </c>
      <c r="O1054" s="51"/>
      <c r="P1054" s="52" t="str">
        <f t="shared" si="141"/>
        <v/>
      </c>
      <c r="Q1054" s="44" t="str">
        <f t="shared" ca="1" si="142"/>
        <v/>
      </c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</row>
    <row r="1055" spans="1:28" ht="20.100000000000001" customHeight="1">
      <c r="A1055" s="41" t="str">
        <f t="shared" ca="1" si="143"/>
        <v/>
      </c>
      <c r="B1055" s="33" t="str">
        <f ca="1">IFERROR(IF(AND(N1055-TODAY()&gt;0,N1055-TODAY()&lt;5),"續簽"&amp;ROW(N1055),""),"")</f>
        <v/>
      </c>
      <c r="C1055" s="38" t="str">
        <f t="shared" si="136"/>
        <v/>
      </c>
      <c r="E1055" s="38" t="str">
        <f t="shared" si="137"/>
        <v/>
      </c>
      <c r="I1055" s="49" t="str">
        <f t="shared" ca="1" si="138"/>
        <v/>
      </c>
      <c r="J1055" s="49" t="str">
        <f t="shared" ca="1" si="139"/>
        <v/>
      </c>
      <c r="K1055" s="49"/>
      <c r="L1055" s="49"/>
      <c r="M1055" s="49"/>
      <c r="N1055" s="43" t="str">
        <f t="shared" si="140"/>
        <v/>
      </c>
      <c r="P1055" s="40" t="str">
        <f t="shared" si="141"/>
        <v/>
      </c>
      <c r="Q1055" s="38" t="str">
        <f t="shared" ca="1" si="142"/>
        <v/>
      </c>
    </row>
    <row r="1056" spans="1:28" ht="20.100000000000001" customHeight="1">
      <c r="A1056" s="41" t="str">
        <f t="shared" ca="1" si="143"/>
        <v/>
      </c>
      <c r="B1056" s="33" t="str">
        <f ca="1">IFERROR(IF(AND(N1056-TODAY()&gt;0,N1056-TODAY()&lt;5),"續簽"&amp;ROW(N1056),""),"")</f>
        <v/>
      </c>
      <c r="C1056" s="44" t="str">
        <f t="shared" si="136"/>
        <v/>
      </c>
      <c r="D1056" s="44"/>
      <c r="E1056" s="44" t="str">
        <f t="shared" si="137"/>
        <v/>
      </c>
      <c r="F1056" s="44"/>
      <c r="G1056" s="44"/>
      <c r="H1056" s="44"/>
      <c r="I1056" s="44" t="str">
        <f t="shared" ca="1" si="138"/>
        <v/>
      </c>
      <c r="J1056" s="44" t="str">
        <f t="shared" ca="1" si="139"/>
        <v/>
      </c>
      <c r="K1056" s="44"/>
      <c r="L1056" s="44"/>
      <c r="M1056" s="44"/>
      <c r="N1056" s="45" t="str">
        <f t="shared" si="140"/>
        <v/>
      </c>
      <c r="O1056" s="51"/>
      <c r="P1056" s="52" t="str">
        <f t="shared" si="141"/>
        <v/>
      </c>
      <c r="Q1056" s="44" t="str">
        <f t="shared" ca="1" si="142"/>
        <v/>
      </c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</row>
    <row r="1057" spans="1:28" ht="20.100000000000001" customHeight="1">
      <c r="A1057" s="41" t="str">
        <f t="shared" ca="1" si="143"/>
        <v/>
      </c>
      <c r="B1057" s="33" t="str">
        <f ca="1">IFERROR(IF(AND(N1057-TODAY()&gt;0,N1057-TODAY()&lt;5),"續簽"&amp;ROW(N1057),""),"")</f>
        <v/>
      </c>
      <c r="C1057" s="38" t="str">
        <f t="shared" si="136"/>
        <v/>
      </c>
      <c r="E1057" s="38" t="str">
        <f t="shared" si="137"/>
        <v/>
      </c>
      <c r="I1057" s="49" t="str">
        <f t="shared" ca="1" si="138"/>
        <v/>
      </c>
      <c r="J1057" s="49" t="str">
        <f t="shared" ca="1" si="139"/>
        <v/>
      </c>
      <c r="K1057" s="49"/>
      <c r="L1057" s="49"/>
      <c r="M1057" s="49"/>
      <c r="N1057" s="43" t="str">
        <f t="shared" si="140"/>
        <v/>
      </c>
      <c r="P1057" s="40" t="str">
        <f t="shared" si="141"/>
        <v/>
      </c>
      <c r="Q1057" s="38" t="str">
        <f t="shared" ca="1" si="142"/>
        <v/>
      </c>
    </row>
    <row r="1058" spans="1:28" ht="20.100000000000001" customHeight="1">
      <c r="A1058" s="41" t="str">
        <f t="shared" ca="1" si="143"/>
        <v/>
      </c>
      <c r="B1058" s="33" t="str">
        <f ca="1">IFERROR(IF(AND(N1058-TODAY()&gt;0,N1058-TODAY()&lt;5),"續簽"&amp;ROW(N1058),""),"")</f>
        <v/>
      </c>
      <c r="C1058" s="44" t="str">
        <f t="shared" si="136"/>
        <v/>
      </c>
      <c r="D1058" s="44"/>
      <c r="E1058" s="44" t="str">
        <f t="shared" si="137"/>
        <v/>
      </c>
      <c r="F1058" s="44"/>
      <c r="G1058" s="44"/>
      <c r="H1058" s="44"/>
      <c r="I1058" s="44" t="str">
        <f t="shared" ca="1" si="138"/>
        <v/>
      </c>
      <c r="J1058" s="44" t="str">
        <f t="shared" ca="1" si="139"/>
        <v/>
      </c>
      <c r="K1058" s="44"/>
      <c r="L1058" s="44"/>
      <c r="M1058" s="44"/>
      <c r="N1058" s="45" t="str">
        <f t="shared" si="140"/>
        <v/>
      </c>
      <c r="O1058" s="51"/>
      <c r="P1058" s="52" t="str">
        <f t="shared" si="141"/>
        <v/>
      </c>
      <c r="Q1058" s="44" t="str">
        <f t="shared" ca="1" si="142"/>
        <v/>
      </c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</row>
    <row r="1059" spans="1:28" ht="20.100000000000001" customHeight="1">
      <c r="A1059" s="41" t="str">
        <f t="shared" ca="1" si="143"/>
        <v/>
      </c>
      <c r="B1059" s="33" t="str">
        <f ca="1">IFERROR(IF(AND(N1059-TODAY()&gt;0,N1059-TODAY()&lt;5),"續簽"&amp;ROW(N1059),""),"")</f>
        <v/>
      </c>
      <c r="C1059" s="38" t="str">
        <f t="shared" si="136"/>
        <v/>
      </c>
      <c r="E1059" s="38" t="str">
        <f t="shared" si="137"/>
        <v/>
      </c>
      <c r="I1059" s="49" t="str">
        <f t="shared" ca="1" si="138"/>
        <v/>
      </c>
      <c r="J1059" s="49" t="str">
        <f t="shared" ca="1" si="139"/>
        <v/>
      </c>
      <c r="K1059" s="49"/>
      <c r="L1059" s="49"/>
      <c r="M1059" s="49"/>
      <c r="N1059" s="43" t="str">
        <f t="shared" si="140"/>
        <v/>
      </c>
      <c r="P1059" s="40" t="str">
        <f t="shared" si="141"/>
        <v/>
      </c>
      <c r="Q1059" s="38" t="str">
        <f t="shared" ca="1" si="142"/>
        <v/>
      </c>
    </row>
    <row r="1060" spans="1:28" ht="20.100000000000001" customHeight="1">
      <c r="A1060" s="41" t="str">
        <f t="shared" ca="1" si="143"/>
        <v/>
      </c>
      <c r="B1060" s="33" t="str">
        <f ca="1">IFERROR(IF(AND(N1060-TODAY()&gt;0,N1060-TODAY()&lt;5),"續簽"&amp;ROW(N1060),""),"")</f>
        <v/>
      </c>
      <c r="C1060" s="44" t="str">
        <f t="shared" si="136"/>
        <v/>
      </c>
      <c r="D1060" s="44"/>
      <c r="E1060" s="44" t="str">
        <f t="shared" si="137"/>
        <v/>
      </c>
      <c r="F1060" s="44"/>
      <c r="G1060" s="44"/>
      <c r="H1060" s="44"/>
      <c r="I1060" s="44" t="str">
        <f t="shared" ca="1" si="138"/>
        <v/>
      </c>
      <c r="J1060" s="44" t="str">
        <f t="shared" ca="1" si="139"/>
        <v/>
      </c>
      <c r="K1060" s="44"/>
      <c r="L1060" s="44"/>
      <c r="M1060" s="44"/>
      <c r="N1060" s="45" t="str">
        <f t="shared" si="140"/>
        <v/>
      </c>
      <c r="O1060" s="51"/>
      <c r="P1060" s="52" t="str">
        <f t="shared" si="141"/>
        <v/>
      </c>
      <c r="Q1060" s="44" t="str">
        <f t="shared" ca="1" si="142"/>
        <v/>
      </c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</row>
    <row r="1061" spans="1:28" ht="20.100000000000001" customHeight="1">
      <c r="A1061" s="41" t="str">
        <f t="shared" ca="1" si="143"/>
        <v/>
      </c>
      <c r="B1061" s="33" t="str">
        <f ca="1">IFERROR(IF(AND(N1061-TODAY()&gt;0,N1061-TODAY()&lt;5),"續簽"&amp;ROW(N1061),""),"")</f>
        <v/>
      </c>
      <c r="C1061" s="38" t="str">
        <f t="shared" si="136"/>
        <v/>
      </c>
      <c r="E1061" s="38" t="str">
        <f t="shared" si="137"/>
        <v/>
      </c>
      <c r="I1061" s="49" t="str">
        <f t="shared" ca="1" si="138"/>
        <v/>
      </c>
      <c r="J1061" s="49" t="str">
        <f t="shared" ca="1" si="139"/>
        <v/>
      </c>
      <c r="K1061" s="49"/>
      <c r="L1061" s="49"/>
      <c r="M1061" s="49"/>
      <c r="N1061" s="43" t="str">
        <f t="shared" si="140"/>
        <v/>
      </c>
      <c r="P1061" s="40" t="str">
        <f t="shared" si="141"/>
        <v/>
      </c>
      <c r="Q1061" s="38" t="str">
        <f t="shared" ca="1" si="142"/>
        <v/>
      </c>
    </row>
    <row r="1062" spans="1:28" ht="20.100000000000001" customHeight="1">
      <c r="A1062" s="41" t="str">
        <f t="shared" ca="1" si="143"/>
        <v/>
      </c>
      <c r="B1062" s="33" t="str">
        <f ca="1">IFERROR(IF(AND(N1062-TODAY()&gt;0,N1062-TODAY()&lt;5),"續簽"&amp;ROW(N1062),""),"")</f>
        <v/>
      </c>
      <c r="C1062" s="44" t="str">
        <f t="shared" si="136"/>
        <v/>
      </c>
      <c r="D1062" s="44"/>
      <c r="E1062" s="44" t="str">
        <f t="shared" si="137"/>
        <v/>
      </c>
      <c r="F1062" s="44"/>
      <c r="G1062" s="44"/>
      <c r="H1062" s="44"/>
      <c r="I1062" s="44" t="str">
        <f t="shared" ca="1" si="138"/>
        <v/>
      </c>
      <c r="J1062" s="44" t="str">
        <f t="shared" ca="1" si="139"/>
        <v/>
      </c>
      <c r="K1062" s="44"/>
      <c r="L1062" s="44"/>
      <c r="M1062" s="44"/>
      <c r="N1062" s="45" t="str">
        <f t="shared" si="140"/>
        <v/>
      </c>
      <c r="O1062" s="51"/>
      <c r="P1062" s="52" t="str">
        <f t="shared" si="141"/>
        <v/>
      </c>
      <c r="Q1062" s="44" t="str">
        <f t="shared" ca="1" si="142"/>
        <v/>
      </c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</row>
    <row r="1063" spans="1:28" ht="20.100000000000001" customHeight="1">
      <c r="A1063" s="41" t="str">
        <f t="shared" ca="1" si="143"/>
        <v/>
      </c>
      <c r="B1063" s="33" t="str">
        <f ca="1">IFERROR(IF(AND(N1063-TODAY()&gt;0,N1063-TODAY()&lt;5),"續簽"&amp;ROW(N1063),""),"")</f>
        <v/>
      </c>
      <c r="C1063" s="38" t="str">
        <f t="shared" si="136"/>
        <v/>
      </c>
      <c r="E1063" s="38" t="str">
        <f t="shared" si="137"/>
        <v/>
      </c>
      <c r="I1063" s="49" t="str">
        <f t="shared" ca="1" si="138"/>
        <v/>
      </c>
      <c r="J1063" s="49" t="str">
        <f t="shared" ca="1" si="139"/>
        <v/>
      </c>
      <c r="K1063" s="49"/>
      <c r="L1063" s="49"/>
      <c r="M1063" s="49"/>
      <c r="N1063" s="43" t="str">
        <f t="shared" si="140"/>
        <v/>
      </c>
      <c r="P1063" s="40" t="str">
        <f t="shared" si="141"/>
        <v/>
      </c>
      <c r="Q1063" s="38" t="str">
        <f t="shared" ca="1" si="142"/>
        <v/>
      </c>
    </row>
    <row r="1064" spans="1:28" ht="20.100000000000001" customHeight="1">
      <c r="A1064" s="41" t="str">
        <f t="shared" ca="1" si="143"/>
        <v/>
      </c>
      <c r="B1064" s="33" t="str">
        <f ca="1">IFERROR(IF(AND(N1064-TODAY()&gt;0,N1064-TODAY()&lt;5),"續簽"&amp;ROW(N1064),""),"")</f>
        <v/>
      </c>
      <c r="C1064" s="44" t="str">
        <f t="shared" si="136"/>
        <v/>
      </c>
      <c r="D1064" s="44"/>
      <c r="E1064" s="44" t="str">
        <f t="shared" si="137"/>
        <v/>
      </c>
      <c r="F1064" s="44"/>
      <c r="G1064" s="44"/>
      <c r="H1064" s="44"/>
      <c r="I1064" s="44" t="str">
        <f t="shared" ca="1" si="138"/>
        <v/>
      </c>
      <c r="J1064" s="44" t="str">
        <f t="shared" ca="1" si="139"/>
        <v/>
      </c>
      <c r="K1064" s="44"/>
      <c r="L1064" s="44"/>
      <c r="M1064" s="44"/>
      <c r="N1064" s="45" t="str">
        <f t="shared" si="140"/>
        <v/>
      </c>
      <c r="O1064" s="51"/>
      <c r="P1064" s="52" t="str">
        <f t="shared" si="141"/>
        <v/>
      </c>
      <c r="Q1064" s="44" t="str">
        <f t="shared" ca="1" si="142"/>
        <v/>
      </c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</row>
    <row r="1065" spans="1:28" ht="20.100000000000001" customHeight="1">
      <c r="A1065" s="41" t="str">
        <f t="shared" ca="1" si="143"/>
        <v/>
      </c>
      <c r="B1065" s="33" t="str">
        <f ca="1">IFERROR(IF(AND(N1065-TODAY()&gt;0,N1065-TODAY()&lt;5),"續簽"&amp;ROW(N1065),""),"")</f>
        <v/>
      </c>
      <c r="C1065" s="38" t="str">
        <f t="shared" si="136"/>
        <v/>
      </c>
      <c r="E1065" s="38" t="str">
        <f t="shared" si="137"/>
        <v/>
      </c>
      <c r="I1065" s="49" t="str">
        <f t="shared" ca="1" si="138"/>
        <v/>
      </c>
      <c r="J1065" s="49" t="str">
        <f t="shared" ca="1" si="139"/>
        <v/>
      </c>
      <c r="K1065" s="49"/>
      <c r="L1065" s="49"/>
      <c r="M1065" s="49"/>
      <c r="N1065" s="43" t="str">
        <f t="shared" si="140"/>
        <v/>
      </c>
      <c r="P1065" s="40" t="str">
        <f t="shared" si="141"/>
        <v/>
      </c>
      <c r="Q1065" s="38" t="str">
        <f t="shared" ca="1" si="142"/>
        <v/>
      </c>
    </row>
    <row r="1066" spans="1:28" ht="20.100000000000001" customHeight="1">
      <c r="A1066" s="41" t="str">
        <f t="shared" ca="1" si="143"/>
        <v/>
      </c>
      <c r="B1066" s="33" t="str">
        <f ca="1">IFERROR(IF(AND(N1066-TODAY()&gt;0,N1066-TODAY()&lt;5),"續簽"&amp;ROW(N1066),""),"")</f>
        <v/>
      </c>
      <c r="C1066" s="44" t="str">
        <f t="shared" si="136"/>
        <v/>
      </c>
      <c r="D1066" s="44"/>
      <c r="E1066" s="44" t="str">
        <f t="shared" si="137"/>
        <v/>
      </c>
      <c r="F1066" s="44"/>
      <c r="G1066" s="44"/>
      <c r="H1066" s="44"/>
      <c r="I1066" s="44" t="str">
        <f t="shared" ca="1" si="138"/>
        <v/>
      </c>
      <c r="J1066" s="44" t="str">
        <f t="shared" ca="1" si="139"/>
        <v/>
      </c>
      <c r="K1066" s="44"/>
      <c r="L1066" s="44"/>
      <c r="M1066" s="44"/>
      <c r="N1066" s="45" t="str">
        <f t="shared" si="140"/>
        <v/>
      </c>
      <c r="O1066" s="51"/>
      <c r="P1066" s="52" t="str">
        <f t="shared" si="141"/>
        <v/>
      </c>
      <c r="Q1066" s="44" t="str">
        <f t="shared" ca="1" si="142"/>
        <v/>
      </c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</row>
    <row r="1067" spans="1:28" ht="20.100000000000001" customHeight="1">
      <c r="A1067" s="41" t="str">
        <f t="shared" ca="1" si="143"/>
        <v/>
      </c>
      <c r="B1067" s="33" t="str">
        <f ca="1">IFERROR(IF(AND(N1067-TODAY()&gt;0,N1067-TODAY()&lt;5),"續簽"&amp;ROW(N1067),""),"")</f>
        <v/>
      </c>
      <c r="C1067" s="38" t="str">
        <f t="shared" si="136"/>
        <v/>
      </c>
      <c r="E1067" s="38" t="str">
        <f t="shared" si="137"/>
        <v/>
      </c>
      <c r="I1067" s="49" t="str">
        <f t="shared" ca="1" si="138"/>
        <v/>
      </c>
      <c r="J1067" s="49" t="str">
        <f t="shared" ca="1" si="139"/>
        <v/>
      </c>
      <c r="K1067" s="49"/>
      <c r="L1067" s="49"/>
      <c r="M1067" s="49"/>
      <c r="N1067" s="43" t="str">
        <f t="shared" si="140"/>
        <v/>
      </c>
      <c r="P1067" s="40" t="str">
        <f t="shared" si="141"/>
        <v/>
      </c>
      <c r="Q1067" s="38" t="str">
        <f t="shared" ca="1" si="142"/>
        <v/>
      </c>
    </row>
    <row r="1068" spans="1:28" ht="20.100000000000001" customHeight="1">
      <c r="A1068" s="41" t="str">
        <f t="shared" ca="1" si="143"/>
        <v/>
      </c>
      <c r="B1068" s="33" t="str">
        <f ca="1">IFERROR(IF(AND(N1068-TODAY()&gt;0,N1068-TODAY()&lt;5),"續簽"&amp;ROW(N1068),""),"")</f>
        <v/>
      </c>
      <c r="C1068" s="44" t="str">
        <f t="shared" si="136"/>
        <v/>
      </c>
      <c r="D1068" s="44"/>
      <c r="E1068" s="44" t="str">
        <f t="shared" si="137"/>
        <v/>
      </c>
      <c r="F1068" s="44"/>
      <c r="G1068" s="44"/>
      <c r="H1068" s="44"/>
      <c r="I1068" s="44" t="str">
        <f t="shared" ca="1" si="138"/>
        <v/>
      </c>
      <c r="J1068" s="44" t="str">
        <f t="shared" ca="1" si="139"/>
        <v/>
      </c>
      <c r="K1068" s="44"/>
      <c r="L1068" s="44"/>
      <c r="M1068" s="44"/>
      <c r="N1068" s="45" t="str">
        <f t="shared" si="140"/>
        <v/>
      </c>
      <c r="O1068" s="51"/>
      <c r="P1068" s="52" t="str">
        <f t="shared" si="141"/>
        <v/>
      </c>
      <c r="Q1068" s="44" t="str">
        <f t="shared" ca="1" si="142"/>
        <v/>
      </c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</row>
    <row r="1069" spans="1:28" ht="20.100000000000001" customHeight="1">
      <c r="A1069" s="41" t="str">
        <f t="shared" ca="1" si="143"/>
        <v/>
      </c>
      <c r="B1069" s="33" t="str">
        <f ca="1">IFERROR(IF(AND(N1069-TODAY()&gt;0,N1069-TODAY()&lt;5),"續簽"&amp;ROW(N1069),""),"")</f>
        <v/>
      </c>
      <c r="C1069" s="38" t="str">
        <f t="shared" si="136"/>
        <v/>
      </c>
      <c r="E1069" s="38" t="str">
        <f t="shared" si="137"/>
        <v/>
      </c>
      <c r="I1069" s="49" t="str">
        <f t="shared" ca="1" si="138"/>
        <v/>
      </c>
      <c r="J1069" s="49" t="str">
        <f t="shared" ca="1" si="139"/>
        <v/>
      </c>
      <c r="K1069" s="49"/>
      <c r="L1069" s="49"/>
      <c r="M1069" s="49"/>
      <c r="N1069" s="43" t="str">
        <f t="shared" si="140"/>
        <v/>
      </c>
      <c r="P1069" s="40" t="str">
        <f t="shared" si="141"/>
        <v/>
      </c>
      <c r="Q1069" s="38" t="str">
        <f t="shared" ca="1" si="142"/>
        <v/>
      </c>
    </row>
    <row r="1070" spans="1:28" ht="20.100000000000001" customHeight="1">
      <c r="A1070" s="41" t="str">
        <f t="shared" ca="1" si="143"/>
        <v/>
      </c>
      <c r="B1070" s="33" t="str">
        <f ca="1">IFERROR(IF(AND(N1070-TODAY()&gt;0,N1070-TODAY()&lt;5),"續簽"&amp;ROW(N1070),""),"")</f>
        <v/>
      </c>
      <c r="C1070" s="44" t="str">
        <f t="shared" si="136"/>
        <v/>
      </c>
      <c r="D1070" s="44"/>
      <c r="E1070" s="44" t="str">
        <f t="shared" si="137"/>
        <v/>
      </c>
      <c r="F1070" s="44"/>
      <c r="G1070" s="44"/>
      <c r="H1070" s="44"/>
      <c r="I1070" s="44" t="str">
        <f t="shared" ca="1" si="138"/>
        <v/>
      </c>
      <c r="J1070" s="44" t="str">
        <f t="shared" ca="1" si="139"/>
        <v/>
      </c>
      <c r="K1070" s="44"/>
      <c r="L1070" s="44"/>
      <c r="M1070" s="44"/>
      <c r="N1070" s="45" t="str">
        <f t="shared" si="140"/>
        <v/>
      </c>
      <c r="O1070" s="51"/>
      <c r="P1070" s="52" t="str">
        <f t="shared" si="141"/>
        <v/>
      </c>
      <c r="Q1070" s="44" t="str">
        <f t="shared" ca="1" si="142"/>
        <v/>
      </c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</row>
    <row r="1071" spans="1:28" ht="20.100000000000001" customHeight="1">
      <c r="A1071" s="41" t="str">
        <f t="shared" ca="1" si="143"/>
        <v/>
      </c>
      <c r="B1071" s="33" t="str">
        <f ca="1">IFERROR(IF(AND(N1071-TODAY()&gt;0,N1071-TODAY()&lt;5),"續簽"&amp;ROW(N1071),""),"")</f>
        <v/>
      </c>
      <c r="C1071" s="38" t="str">
        <f t="shared" si="136"/>
        <v/>
      </c>
      <c r="E1071" s="38" t="str">
        <f t="shared" si="137"/>
        <v/>
      </c>
      <c r="I1071" s="49" t="str">
        <f t="shared" ca="1" si="138"/>
        <v/>
      </c>
      <c r="J1071" s="49" t="str">
        <f t="shared" ca="1" si="139"/>
        <v/>
      </c>
      <c r="K1071" s="49"/>
      <c r="L1071" s="49"/>
      <c r="M1071" s="49"/>
      <c r="N1071" s="43" t="str">
        <f t="shared" si="140"/>
        <v/>
      </c>
      <c r="P1071" s="40" t="str">
        <f t="shared" si="141"/>
        <v/>
      </c>
      <c r="Q1071" s="38" t="str">
        <f t="shared" ca="1" si="142"/>
        <v/>
      </c>
    </row>
    <row r="1072" spans="1:28" ht="20.100000000000001" customHeight="1">
      <c r="A1072" s="41" t="str">
        <f t="shared" ca="1" si="143"/>
        <v/>
      </c>
      <c r="B1072" s="33" t="str">
        <f ca="1">IFERROR(IF(AND(N1072-TODAY()&gt;0,N1072-TODAY()&lt;5),"續簽"&amp;ROW(N1072),""),"")</f>
        <v/>
      </c>
      <c r="C1072" s="44" t="str">
        <f t="shared" si="136"/>
        <v/>
      </c>
      <c r="D1072" s="44"/>
      <c r="E1072" s="44" t="str">
        <f t="shared" si="137"/>
        <v/>
      </c>
      <c r="F1072" s="44"/>
      <c r="G1072" s="44"/>
      <c r="H1072" s="44"/>
      <c r="I1072" s="44" t="str">
        <f t="shared" ca="1" si="138"/>
        <v/>
      </c>
      <c r="J1072" s="44" t="str">
        <f t="shared" ca="1" si="139"/>
        <v/>
      </c>
      <c r="K1072" s="44"/>
      <c r="L1072" s="44"/>
      <c r="M1072" s="44"/>
      <c r="N1072" s="45" t="str">
        <f t="shared" si="140"/>
        <v/>
      </c>
      <c r="O1072" s="51"/>
      <c r="P1072" s="52" t="str">
        <f t="shared" si="141"/>
        <v/>
      </c>
      <c r="Q1072" s="44" t="str">
        <f t="shared" ca="1" si="142"/>
        <v/>
      </c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</row>
    <row r="1073" spans="1:28" ht="20.100000000000001" customHeight="1">
      <c r="A1073" s="41" t="str">
        <f t="shared" ca="1" si="143"/>
        <v/>
      </c>
      <c r="B1073" s="33" t="str">
        <f ca="1">IFERROR(IF(AND(N1073-TODAY()&gt;0,N1073-TODAY()&lt;5),"續簽"&amp;ROW(N1073),""),"")</f>
        <v/>
      </c>
      <c r="C1073" s="38" t="str">
        <f t="shared" si="136"/>
        <v/>
      </c>
      <c r="E1073" s="38" t="str">
        <f t="shared" si="137"/>
        <v/>
      </c>
      <c r="I1073" s="49" t="str">
        <f t="shared" ca="1" si="138"/>
        <v/>
      </c>
      <c r="J1073" s="49" t="str">
        <f t="shared" ca="1" si="139"/>
        <v/>
      </c>
      <c r="K1073" s="49"/>
      <c r="L1073" s="49"/>
      <c r="M1073" s="49"/>
      <c r="N1073" s="43" t="str">
        <f t="shared" si="140"/>
        <v/>
      </c>
      <c r="P1073" s="40" t="str">
        <f t="shared" si="141"/>
        <v/>
      </c>
      <c r="Q1073" s="38" t="str">
        <f t="shared" ca="1" si="142"/>
        <v/>
      </c>
    </row>
    <row r="1074" spans="1:28" ht="20.100000000000001" customHeight="1">
      <c r="A1074" s="41" t="str">
        <f t="shared" ca="1" si="143"/>
        <v/>
      </c>
      <c r="B1074" s="33" t="str">
        <f ca="1">IFERROR(IF(AND(N1074-TODAY()&gt;0,N1074-TODAY()&lt;5),"續簽"&amp;ROW(N1074),""),"")</f>
        <v/>
      </c>
      <c r="C1074" s="44" t="str">
        <f t="shared" si="136"/>
        <v/>
      </c>
      <c r="D1074" s="44"/>
      <c r="E1074" s="44" t="str">
        <f t="shared" si="137"/>
        <v/>
      </c>
      <c r="F1074" s="44"/>
      <c r="G1074" s="44"/>
      <c r="H1074" s="44"/>
      <c r="I1074" s="44" t="str">
        <f t="shared" ca="1" si="138"/>
        <v/>
      </c>
      <c r="J1074" s="44" t="str">
        <f t="shared" ca="1" si="139"/>
        <v/>
      </c>
      <c r="K1074" s="44"/>
      <c r="L1074" s="44"/>
      <c r="M1074" s="44"/>
      <c r="N1074" s="45" t="str">
        <f t="shared" si="140"/>
        <v/>
      </c>
      <c r="O1074" s="51"/>
      <c r="P1074" s="52" t="str">
        <f t="shared" si="141"/>
        <v/>
      </c>
      <c r="Q1074" s="44" t="str">
        <f t="shared" ca="1" si="142"/>
        <v/>
      </c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</row>
    <row r="1075" spans="1:28" ht="20.100000000000001" customHeight="1">
      <c r="A1075" s="41" t="str">
        <f t="shared" ca="1" si="143"/>
        <v/>
      </c>
      <c r="B1075" s="33" t="str">
        <f ca="1">IFERROR(IF(AND(N1075-TODAY()&gt;0,N1075-TODAY()&lt;5),"續簽"&amp;ROW(N1075),""),"")</f>
        <v/>
      </c>
      <c r="C1075" s="38" t="str">
        <f t="shared" si="136"/>
        <v/>
      </c>
      <c r="E1075" s="38" t="str">
        <f t="shared" si="137"/>
        <v/>
      </c>
      <c r="I1075" s="49" t="str">
        <f t="shared" ca="1" si="138"/>
        <v/>
      </c>
      <c r="J1075" s="49" t="str">
        <f t="shared" ca="1" si="139"/>
        <v/>
      </c>
      <c r="K1075" s="49"/>
      <c r="L1075" s="49"/>
      <c r="M1075" s="49"/>
      <c r="N1075" s="43" t="str">
        <f t="shared" si="140"/>
        <v/>
      </c>
      <c r="P1075" s="40" t="str">
        <f t="shared" si="141"/>
        <v/>
      </c>
      <c r="Q1075" s="38" t="str">
        <f t="shared" ca="1" si="142"/>
        <v/>
      </c>
    </row>
    <row r="1076" spans="1:28" ht="20.100000000000001" customHeight="1">
      <c r="A1076" s="41" t="str">
        <f t="shared" ca="1" si="143"/>
        <v/>
      </c>
      <c r="B1076" s="33" t="str">
        <f ca="1">IFERROR(IF(AND(N1076-TODAY()&gt;0,N1076-TODAY()&lt;5),"續簽"&amp;ROW(N1076),""),"")</f>
        <v/>
      </c>
      <c r="C1076" s="44" t="str">
        <f t="shared" si="136"/>
        <v/>
      </c>
      <c r="D1076" s="44"/>
      <c r="E1076" s="44" t="str">
        <f t="shared" si="137"/>
        <v/>
      </c>
      <c r="F1076" s="44"/>
      <c r="G1076" s="44"/>
      <c r="H1076" s="44"/>
      <c r="I1076" s="44" t="str">
        <f t="shared" ca="1" si="138"/>
        <v/>
      </c>
      <c r="J1076" s="44" t="str">
        <f t="shared" ca="1" si="139"/>
        <v/>
      </c>
      <c r="K1076" s="44"/>
      <c r="L1076" s="44"/>
      <c r="M1076" s="44"/>
      <c r="N1076" s="45" t="str">
        <f t="shared" si="140"/>
        <v/>
      </c>
      <c r="O1076" s="51"/>
      <c r="P1076" s="52" t="str">
        <f t="shared" si="141"/>
        <v/>
      </c>
      <c r="Q1076" s="44" t="str">
        <f t="shared" ca="1" si="142"/>
        <v/>
      </c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</row>
    <row r="1077" spans="1:28" ht="20.100000000000001" customHeight="1">
      <c r="A1077" s="41" t="str">
        <f t="shared" ca="1" si="143"/>
        <v/>
      </c>
      <c r="B1077" s="33" t="str">
        <f ca="1">IFERROR(IF(AND(N1077-TODAY()&gt;0,N1077-TODAY()&lt;5),"續簽"&amp;ROW(N1077),""),"")</f>
        <v/>
      </c>
      <c r="C1077" s="38" t="str">
        <f t="shared" si="136"/>
        <v/>
      </c>
      <c r="E1077" s="38" t="str">
        <f t="shared" si="137"/>
        <v/>
      </c>
      <c r="I1077" s="49" t="str">
        <f t="shared" ca="1" si="138"/>
        <v/>
      </c>
      <c r="J1077" s="49" t="str">
        <f t="shared" ca="1" si="139"/>
        <v/>
      </c>
      <c r="K1077" s="49"/>
      <c r="L1077" s="49"/>
      <c r="M1077" s="49"/>
      <c r="N1077" s="43" t="str">
        <f t="shared" si="140"/>
        <v/>
      </c>
      <c r="P1077" s="40" t="str">
        <f t="shared" si="141"/>
        <v/>
      </c>
      <c r="Q1077" s="38" t="str">
        <f t="shared" ca="1" si="142"/>
        <v/>
      </c>
    </row>
    <row r="1078" spans="1:28" ht="20.100000000000001" customHeight="1">
      <c r="A1078" s="41" t="str">
        <f t="shared" ca="1" si="143"/>
        <v/>
      </c>
      <c r="B1078" s="33" t="str">
        <f ca="1">IFERROR(IF(AND(N1078-TODAY()&gt;0,N1078-TODAY()&lt;5),"續簽"&amp;ROW(N1078),""),"")</f>
        <v/>
      </c>
      <c r="C1078" s="44" t="str">
        <f t="shared" si="136"/>
        <v/>
      </c>
      <c r="D1078" s="44"/>
      <c r="E1078" s="44" t="str">
        <f t="shared" si="137"/>
        <v/>
      </c>
      <c r="F1078" s="44"/>
      <c r="G1078" s="44"/>
      <c r="H1078" s="44"/>
      <c r="I1078" s="44" t="str">
        <f t="shared" ca="1" si="138"/>
        <v/>
      </c>
      <c r="J1078" s="44" t="str">
        <f t="shared" ca="1" si="139"/>
        <v/>
      </c>
      <c r="K1078" s="44"/>
      <c r="L1078" s="44"/>
      <c r="M1078" s="44"/>
      <c r="N1078" s="45" t="str">
        <f t="shared" si="140"/>
        <v/>
      </c>
      <c r="O1078" s="51"/>
      <c r="P1078" s="52" t="str">
        <f t="shared" si="141"/>
        <v/>
      </c>
      <c r="Q1078" s="44" t="str">
        <f t="shared" ca="1" si="142"/>
        <v/>
      </c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</row>
    <row r="1079" spans="1:28" ht="20.100000000000001" customHeight="1">
      <c r="A1079" s="41" t="str">
        <f t="shared" ca="1" si="143"/>
        <v/>
      </c>
      <c r="B1079" s="33" t="str">
        <f ca="1">IFERROR(IF(AND(N1079-TODAY()&gt;0,N1079-TODAY()&lt;5),"續簽"&amp;ROW(N1079),""),"")</f>
        <v/>
      </c>
      <c r="C1079" s="38" t="str">
        <f t="shared" si="136"/>
        <v/>
      </c>
      <c r="E1079" s="38" t="str">
        <f t="shared" si="137"/>
        <v/>
      </c>
      <c r="I1079" s="49" t="str">
        <f t="shared" ca="1" si="138"/>
        <v/>
      </c>
      <c r="J1079" s="49" t="str">
        <f t="shared" ca="1" si="139"/>
        <v/>
      </c>
      <c r="K1079" s="49"/>
      <c r="L1079" s="49"/>
      <c r="M1079" s="49"/>
      <c r="N1079" s="43" t="str">
        <f t="shared" si="140"/>
        <v/>
      </c>
      <c r="P1079" s="40" t="str">
        <f t="shared" si="141"/>
        <v/>
      </c>
      <c r="Q1079" s="38" t="str">
        <f t="shared" ca="1" si="142"/>
        <v/>
      </c>
    </row>
    <row r="1080" spans="1:28" ht="20.100000000000001" customHeight="1">
      <c r="A1080" s="41" t="str">
        <f t="shared" ca="1" si="143"/>
        <v/>
      </c>
      <c r="B1080" s="33" t="str">
        <f ca="1">IFERROR(IF(AND(N1080-TODAY()&gt;0,N1080-TODAY()&lt;5),"續簽"&amp;ROW(N1080),""),"")</f>
        <v/>
      </c>
      <c r="C1080" s="44" t="str">
        <f t="shared" si="136"/>
        <v/>
      </c>
      <c r="D1080" s="44"/>
      <c r="E1080" s="44" t="str">
        <f t="shared" si="137"/>
        <v/>
      </c>
      <c r="F1080" s="44"/>
      <c r="G1080" s="44"/>
      <c r="H1080" s="44"/>
      <c r="I1080" s="44" t="str">
        <f t="shared" ca="1" si="138"/>
        <v/>
      </c>
      <c r="J1080" s="44" t="str">
        <f t="shared" ca="1" si="139"/>
        <v/>
      </c>
      <c r="K1080" s="44"/>
      <c r="L1080" s="44"/>
      <c r="M1080" s="44"/>
      <c r="N1080" s="45" t="str">
        <f t="shared" si="140"/>
        <v/>
      </c>
      <c r="O1080" s="51"/>
      <c r="P1080" s="52" t="str">
        <f t="shared" si="141"/>
        <v/>
      </c>
      <c r="Q1080" s="44" t="str">
        <f t="shared" ca="1" si="142"/>
        <v/>
      </c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</row>
    <row r="1081" spans="1:28" ht="20.100000000000001" customHeight="1">
      <c r="A1081" s="41" t="str">
        <f t="shared" ca="1" si="143"/>
        <v/>
      </c>
      <c r="B1081" s="33" t="str">
        <f ca="1">IFERROR(IF(AND(N1081-TODAY()&gt;0,N1081-TODAY()&lt;5),"續簽"&amp;ROW(N1081),""),"")</f>
        <v/>
      </c>
      <c r="C1081" s="38" t="str">
        <f t="shared" si="136"/>
        <v/>
      </c>
      <c r="E1081" s="38" t="str">
        <f t="shared" si="137"/>
        <v/>
      </c>
      <c r="I1081" s="49" t="str">
        <f t="shared" ca="1" si="138"/>
        <v/>
      </c>
      <c r="J1081" s="49" t="str">
        <f t="shared" ca="1" si="139"/>
        <v/>
      </c>
      <c r="K1081" s="49"/>
      <c r="L1081" s="49"/>
      <c r="M1081" s="49"/>
      <c r="N1081" s="43" t="str">
        <f t="shared" si="140"/>
        <v/>
      </c>
      <c r="P1081" s="40" t="str">
        <f t="shared" si="141"/>
        <v/>
      </c>
      <c r="Q1081" s="38" t="str">
        <f t="shared" ca="1" si="142"/>
        <v/>
      </c>
    </row>
    <row r="1082" spans="1:28" ht="20.100000000000001" customHeight="1">
      <c r="A1082" s="41" t="str">
        <f t="shared" ca="1" si="143"/>
        <v/>
      </c>
      <c r="B1082" s="33" t="str">
        <f ca="1">IFERROR(IF(AND(N1082-TODAY()&gt;0,N1082-TODAY()&lt;5),"續簽"&amp;ROW(N1082),""),"")</f>
        <v/>
      </c>
      <c r="C1082" s="44" t="str">
        <f t="shared" si="136"/>
        <v/>
      </c>
      <c r="D1082" s="44"/>
      <c r="E1082" s="44" t="str">
        <f t="shared" si="137"/>
        <v/>
      </c>
      <c r="F1082" s="44"/>
      <c r="G1082" s="44"/>
      <c r="H1082" s="44"/>
      <c r="I1082" s="44" t="str">
        <f t="shared" ca="1" si="138"/>
        <v/>
      </c>
      <c r="J1082" s="44" t="str">
        <f t="shared" ca="1" si="139"/>
        <v/>
      </c>
      <c r="K1082" s="44"/>
      <c r="L1082" s="44"/>
      <c r="M1082" s="44"/>
      <c r="N1082" s="45" t="str">
        <f t="shared" si="140"/>
        <v/>
      </c>
      <c r="O1082" s="51"/>
      <c r="P1082" s="52" t="str">
        <f t="shared" si="141"/>
        <v/>
      </c>
      <c r="Q1082" s="44" t="str">
        <f t="shared" ca="1" si="142"/>
        <v/>
      </c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</row>
    <row r="1083" spans="1:28" ht="20.100000000000001" customHeight="1">
      <c r="A1083" s="41" t="str">
        <f t="shared" ca="1" si="143"/>
        <v/>
      </c>
      <c r="B1083" s="33" t="str">
        <f ca="1">IFERROR(IF(AND(N1083-TODAY()&gt;0,N1083-TODAY()&lt;5),"續簽"&amp;ROW(N1083),""),"")</f>
        <v/>
      </c>
      <c r="C1083" s="38" t="str">
        <f t="shared" si="136"/>
        <v/>
      </c>
      <c r="E1083" s="38" t="str">
        <f t="shared" si="137"/>
        <v/>
      </c>
      <c r="I1083" s="49" t="str">
        <f t="shared" ca="1" si="138"/>
        <v/>
      </c>
      <c r="J1083" s="49" t="str">
        <f t="shared" ca="1" si="139"/>
        <v/>
      </c>
      <c r="K1083" s="49"/>
      <c r="L1083" s="49"/>
      <c r="M1083" s="49"/>
      <c r="N1083" s="43" t="str">
        <f t="shared" si="140"/>
        <v/>
      </c>
      <c r="P1083" s="40" t="str">
        <f t="shared" si="141"/>
        <v/>
      </c>
      <c r="Q1083" s="38" t="str">
        <f t="shared" ca="1" si="142"/>
        <v/>
      </c>
    </row>
    <row r="1084" spans="1:28" ht="20.100000000000001" customHeight="1">
      <c r="A1084" s="41" t="str">
        <f t="shared" ca="1" si="143"/>
        <v/>
      </c>
      <c r="B1084" s="33" t="str">
        <f ca="1">IFERROR(IF(AND(N1084-TODAY()&gt;0,N1084-TODAY()&lt;5),"續簽"&amp;ROW(N1084),""),"")</f>
        <v/>
      </c>
      <c r="C1084" s="44" t="str">
        <f t="shared" si="136"/>
        <v/>
      </c>
      <c r="D1084" s="44"/>
      <c r="E1084" s="44" t="str">
        <f t="shared" si="137"/>
        <v/>
      </c>
      <c r="F1084" s="44"/>
      <c r="G1084" s="44"/>
      <c r="H1084" s="44"/>
      <c r="I1084" s="44" t="str">
        <f t="shared" ca="1" si="138"/>
        <v/>
      </c>
      <c r="J1084" s="44" t="str">
        <f t="shared" ca="1" si="139"/>
        <v/>
      </c>
      <c r="K1084" s="44"/>
      <c r="L1084" s="44"/>
      <c r="M1084" s="44"/>
      <c r="N1084" s="45" t="str">
        <f t="shared" si="140"/>
        <v/>
      </c>
      <c r="O1084" s="51"/>
      <c r="P1084" s="52" t="str">
        <f t="shared" si="141"/>
        <v/>
      </c>
      <c r="Q1084" s="44" t="str">
        <f t="shared" ca="1" si="142"/>
        <v/>
      </c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</row>
    <row r="1085" spans="1:28" ht="20.100000000000001" customHeight="1">
      <c r="A1085" s="41" t="str">
        <f t="shared" ca="1" si="143"/>
        <v/>
      </c>
      <c r="B1085" s="33" t="str">
        <f ca="1">IFERROR(IF(AND(N1085-TODAY()&gt;0,N1085-TODAY()&lt;5),"續簽"&amp;ROW(N1085),""),"")</f>
        <v/>
      </c>
      <c r="C1085" s="38" t="str">
        <f t="shared" si="136"/>
        <v/>
      </c>
      <c r="E1085" s="38" t="str">
        <f t="shared" si="137"/>
        <v/>
      </c>
      <c r="I1085" s="49" t="str">
        <f t="shared" ca="1" si="138"/>
        <v/>
      </c>
      <c r="J1085" s="49" t="str">
        <f t="shared" ca="1" si="139"/>
        <v/>
      </c>
      <c r="K1085" s="49"/>
      <c r="L1085" s="49"/>
      <c r="M1085" s="49"/>
      <c r="N1085" s="43" t="str">
        <f t="shared" si="140"/>
        <v/>
      </c>
      <c r="P1085" s="40" t="str">
        <f t="shared" si="141"/>
        <v/>
      </c>
      <c r="Q1085" s="38" t="str">
        <f t="shared" ca="1" si="142"/>
        <v/>
      </c>
    </row>
    <row r="1086" spans="1:28" ht="20.100000000000001" customHeight="1">
      <c r="A1086" s="41" t="str">
        <f t="shared" ca="1" si="143"/>
        <v/>
      </c>
      <c r="B1086" s="33" t="str">
        <f ca="1">IFERROR(IF(AND(N1086-TODAY()&gt;0,N1086-TODAY()&lt;5),"續簽"&amp;ROW(N1086),""),"")</f>
        <v/>
      </c>
      <c r="C1086" s="44" t="str">
        <f t="shared" si="136"/>
        <v/>
      </c>
      <c r="D1086" s="44"/>
      <c r="E1086" s="44" t="str">
        <f t="shared" si="137"/>
        <v/>
      </c>
      <c r="F1086" s="44"/>
      <c r="G1086" s="44"/>
      <c r="H1086" s="44"/>
      <c r="I1086" s="44" t="str">
        <f t="shared" ca="1" si="138"/>
        <v/>
      </c>
      <c r="J1086" s="44" t="str">
        <f t="shared" ca="1" si="139"/>
        <v/>
      </c>
      <c r="K1086" s="44"/>
      <c r="L1086" s="44"/>
      <c r="M1086" s="44"/>
      <c r="N1086" s="45" t="str">
        <f t="shared" si="140"/>
        <v/>
      </c>
      <c r="O1086" s="51"/>
      <c r="P1086" s="52" t="str">
        <f t="shared" si="141"/>
        <v/>
      </c>
      <c r="Q1086" s="44" t="str">
        <f t="shared" ca="1" si="142"/>
        <v/>
      </c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</row>
    <row r="1087" spans="1:28" ht="20.100000000000001" customHeight="1">
      <c r="A1087" s="41" t="str">
        <f t="shared" ca="1" si="143"/>
        <v/>
      </c>
      <c r="B1087" s="33" t="str">
        <f ca="1">IFERROR(IF(AND(N1087-TODAY()&gt;0,N1087-TODAY()&lt;5),"續簽"&amp;ROW(N1087),""),"")</f>
        <v/>
      </c>
      <c r="C1087" s="38" t="str">
        <f t="shared" si="136"/>
        <v/>
      </c>
      <c r="E1087" s="38" t="str">
        <f t="shared" si="137"/>
        <v/>
      </c>
      <c r="I1087" s="49" t="str">
        <f t="shared" ca="1" si="138"/>
        <v/>
      </c>
      <c r="J1087" s="49" t="str">
        <f t="shared" ca="1" si="139"/>
        <v/>
      </c>
      <c r="K1087" s="49"/>
      <c r="L1087" s="49"/>
      <c r="M1087" s="49"/>
      <c r="N1087" s="43" t="str">
        <f t="shared" si="140"/>
        <v/>
      </c>
      <c r="P1087" s="40" t="str">
        <f t="shared" si="141"/>
        <v/>
      </c>
      <c r="Q1087" s="38" t="str">
        <f t="shared" ca="1" si="142"/>
        <v/>
      </c>
    </row>
    <row r="1088" spans="1:28" ht="20.100000000000001" customHeight="1">
      <c r="A1088" s="41" t="str">
        <f t="shared" ca="1" si="143"/>
        <v/>
      </c>
      <c r="B1088" s="33" t="str">
        <f ca="1">IFERROR(IF(AND(N1088-TODAY()&gt;0,N1088-TODAY()&lt;5),"續簽"&amp;ROW(N1088),""),"")</f>
        <v/>
      </c>
      <c r="C1088" s="44" t="str">
        <f t="shared" si="136"/>
        <v/>
      </c>
      <c r="D1088" s="44"/>
      <c r="E1088" s="44" t="str">
        <f t="shared" si="137"/>
        <v/>
      </c>
      <c r="F1088" s="44"/>
      <c r="G1088" s="44"/>
      <c r="H1088" s="44"/>
      <c r="I1088" s="44" t="str">
        <f t="shared" ca="1" si="138"/>
        <v/>
      </c>
      <c r="J1088" s="44" t="str">
        <f t="shared" ca="1" si="139"/>
        <v/>
      </c>
      <c r="K1088" s="44"/>
      <c r="L1088" s="44"/>
      <c r="M1088" s="44"/>
      <c r="N1088" s="45" t="str">
        <f t="shared" si="140"/>
        <v/>
      </c>
      <c r="O1088" s="51"/>
      <c r="P1088" s="52" t="str">
        <f t="shared" si="141"/>
        <v/>
      </c>
      <c r="Q1088" s="44" t="str">
        <f t="shared" ca="1" si="142"/>
        <v/>
      </c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</row>
    <row r="1089" spans="1:28" ht="20.100000000000001" customHeight="1">
      <c r="A1089" s="41" t="str">
        <f t="shared" ca="1" si="143"/>
        <v/>
      </c>
      <c r="B1089" s="33" t="str">
        <f ca="1">IFERROR(IF(AND(N1089-TODAY()&gt;0,N1089-TODAY()&lt;5),"續簽"&amp;ROW(N1089),""),"")</f>
        <v/>
      </c>
      <c r="C1089" s="38" t="str">
        <f t="shared" si="136"/>
        <v/>
      </c>
      <c r="E1089" s="38" t="str">
        <f t="shared" si="137"/>
        <v/>
      </c>
      <c r="I1089" s="49" t="str">
        <f t="shared" ca="1" si="138"/>
        <v/>
      </c>
      <c r="J1089" s="49" t="str">
        <f t="shared" ca="1" si="139"/>
        <v/>
      </c>
      <c r="K1089" s="49"/>
      <c r="L1089" s="49"/>
      <c r="M1089" s="49"/>
      <c r="N1089" s="43" t="str">
        <f t="shared" si="140"/>
        <v/>
      </c>
      <c r="P1089" s="40" t="str">
        <f t="shared" si="141"/>
        <v/>
      </c>
      <c r="Q1089" s="38" t="str">
        <f t="shared" ca="1" si="142"/>
        <v/>
      </c>
    </row>
    <row r="1090" spans="1:28" ht="20.100000000000001" customHeight="1">
      <c r="A1090" s="41" t="str">
        <f t="shared" ca="1" si="143"/>
        <v/>
      </c>
      <c r="B1090" s="33" t="str">
        <f ca="1">IFERROR(IF(AND(N1090-TODAY()&gt;0,N1090-TODAY()&lt;5),"續簽"&amp;ROW(N1090),""),"")</f>
        <v/>
      </c>
      <c r="C1090" s="44" t="str">
        <f t="shared" si="136"/>
        <v/>
      </c>
      <c r="D1090" s="44"/>
      <c r="E1090" s="44" t="str">
        <f t="shared" si="137"/>
        <v/>
      </c>
      <c r="F1090" s="44"/>
      <c r="G1090" s="44"/>
      <c r="H1090" s="44"/>
      <c r="I1090" s="44" t="str">
        <f t="shared" ca="1" si="138"/>
        <v/>
      </c>
      <c r="J1090" s="44" t="str">
        <f t="shared" ca="1" si="139"/>
        <v/>
      </c>
      <c r="K1090" s="44"/>
      <c r="L1090" s="44"/>
      <c r="M1090" s="44"/>
      <c r="N1090" s="45" t="str">
        <f t="shared" si="140"/>
        <v/>
      </c>
      <c r="O1090" s="51"/>
      <c r="P1090" s="52" t="str">
        <f t="shared" si="141"/>
        <v/>
      </c>
      <c r="Q1090" s="44" t="str">
        <f t="shared" ca="1" si="142"/>
        <v/>
      </c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</row>
    <row r="1091" spans="1:28" ht="20.100000000000001" customHeight="1">
      <c r="A1091" s="41" t="str">
        <f t="shared" ca="1" si="143"/>
        <v/>
      </c>
      <c r="B1091" s="33" t="str">
        <f ca="1">IFERROR(IF(AND(N1091-TODAY()&gt;0,N1091-TODAY()&lt;5),"續簽"&amp;ROW(N1091),""),"")</f>
        <v/>
      </c>
      <c r="C1091" s="38" t="str">
        <f t="shared" si="136"/>
        <v/>
      </c>
      <c r="E1091" s="38" t="str">
        <f t="shared" si="137"/>
        <v/>
      </c>
      <c r="I1091" s="49" t="str">
        <f t="shared" ca="1" si="138"/>
        <v/>
      </c>
      <c r="J1091" s="49" t="str">
        <f t="shared" ca="1" si="139"/>
        <v/>
      </c>
      <c r="K1091" s="49"/>
      <c r="L1091" s="49"/>
      <c r="M1091" s="49"/>
      <c r="N1091" s="43" t="str">
        <f t="shared" si="140"/>
        <v/>
      </c>
      <c r="P1091" s="40" t="str">
        <f t="shared" si="141"/>
        <v/>
      </c>
      <c r="Q1091" s="38" t="str">
        <f t="shared" ca="1" si="142"/>
        <v/>
      </c>
    </row>
    <row r="1092" spans="1:28" ht="20.100000000000001" customHeight="1">
      <c r="A1092" s="41" t="str">
        <f t="shared" ca="1" si="143"/>
        <v/>
      </c>
      <c r="B1092" s="33" t="str">
        <f ca="1">IFERROR(IF(AND(N1092-TODAY()&gt;0,N1092-TODAY()&lt;5),"續簽"&amp;ROW(N1092),""),"")</f>
        <v/>
      </c>
      <c r="C1092" s="44" t="str">
        <f t="shared" si="136"/>
        <v/>
      </c>
      <c r="D1092" s="44"/>
      <c r="E1092" s="44" t="str">
        <f t="shared" si="137"/>
        <v/>
      </c>
      <c r="F1092" s="44"/>
      <c r="G1092" s="44"/>
      <c r="H1092" s="44"/>
      <c r="I1092" s="44" t="str">
        <f t="shared" ca="1" si="138"/>
        <v/>
      </c>
      <c r="J1092" s="44" t="str">
        <f t="shared" ca="1" si="139"/>
        <v/>
      </c>
      <c r="K1092" s="44"/>
      <c r="L1092" s="44"/>
      <c r="M1092" s="44"/>
      <c r="N1092" s="45" t="str">
        <f t="shared" si="140"/>
        <v/>
      </c>
      <c r="O1092" s="51"/>
      <c r="P1092" s="52" t="str">
        <f t="shared" si="141"/>
        <v/>
      </c>
      <c r="Q1092" s="44" t="str">
        <f t="shared" ca="1" si="142"/>
        <v/>
      </c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</row>
    <row r="1093" spans="1:28" ht="20.100000000000001" customHeight="1">
      <c r="A1093" s="41" t="str">
        <f t="shared" ca="1" si="143"/>
        <v/>
      </c>
      <c r="B1093" s="33" t="str">
        <f ca="1">IFERROR(IF(AND(N1093-TODAY()&gt;0,N1093-TODAY()&lt;5),"續簽"&amp;ROW(N1093),""),"")</f>
        <v/>
      </c>
      <c r="C1093" s="38" t="str">
        <f t="shared" si="136"/>
        <v/>
      </c>
      <c r="E1093" s="38" t="str">
        <f t="shared" si="137"/>
        <v/>
      </c>
      <c r="I1093" s="49" t="str">
        <f t="shared" ca="1" si="138"/>
        <v/>
      </c>
      <c r="J1093" s="49" t="str">
        <f t="shared" ca="1" si="139"/>
        <v/>
      </c>
      <c r="K1093" s="49"/>
      <c r="L1093" s="49"/>
      <c r="M1093" s="49"/>
      <c r="N1093" s="43" t="str">
        <f t="shared" si="140"/>
        <v/>
      </c>
      <c r="P1093" s="40" t="str">
        <f t="shared" si="141"/>
        <v/>
      </c>
      <c r="Q1093" s="38" t="str">
        <f t="shared" ca="1" si="142"/>
        <v/>
      </c>
    </row>
    <row r="1094" spans="1:28" ht="20.100000000000001" customHeight="1">
      <c r="A1094" s="41" t="str">
        <f t="shared" ca="1" si="143"/>
        <v/>
      </c>
      <c r="B1094" s="33" t="str">
        <f ca="1">IFERROR(IF(AND(N1094-TODAY()&gt;0,N1094-TODAY()&lt;5),"續簽"&amp;ROW(N1094),""),"")</f>
        <v/>
      </c>
      <c r="C1094" s="44" t="str">
        <f t="shared" si="136"/>
        <v/>
      </c>
      <c r="D1094" s="44"/>
      <c r="E1094" s="44" t="str">
        <f t="shared" si="137"/>
        <v/>
      </c>
      <c r="F1094" s="44"/>
      <c r="G1094" s="44"/>
      <c r="H1094" s="44"/>
      <c r="I1094" s="44" t="str">
        <f t="shared" ca="1" si="138"/>
        <v/>
      </c>
      <c r="J1094" s="44" t="str">
        <f t="shared" ca="1" si="139"/>
        <v/>
      </c>
      <c r="K1094" s="44"/>
      <c r="L1094" s="44"/>
      <c r="M1094" s="44"/>
      <c r="N1094" s="45" t="str">
        <f t="shared" si="140"/>
        <v/>
      </c>
      <c r="O1094" s="51"/>
      <c r="P1094" s="52" t="str">
        <f t="shared" si="141"/>
        <v/>
      </c>
      <c r="Q1094" s="44" t="str">
        <f t="shared" ca="1" si="142"/>
        <v/>
      </c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</row>
    <row r="1095" spans="1:28" ht="20.100000000000001" customHeight="1">
      <c r="A1095" s="41" t="str">
        <f t="shared" ca="1" si="143"/>
        <v/>
      </c>
      <c r="B1095" s="33" t="str">
        <f ca="1">IFERROR(IF(AND(N1095-TODAY()&gt;0,N1095-TODAY()&lt;5),"續簽"&amp;ROW(N1095),""),"")</f>
        <v/>
      </c>
      <c r="C1095" s="38" t="str">
        <f t="shared" si="136"/>
        <v/>
      </c>
      <c r="E1095" s="38" t="str">
        <f t="shared" si="137"/>
        <v/>
      </c>
      <c r="I1095" s="49" t="str">
        <f t="shared" ca="1" si="138"/>
        <v/>
      </c>
      <c r="J1095" s="49" t="str">
        <f t="shared" ca="1" si="139"/>
        <v/>
      </c>
      <c r="K1095" s="49"/>
      <c r="L1095" s="49"/>
      <c r="M1095" s="49"/>
      <c r="N1095" s="43" t="str">
        <f t="shared" si="140"/>
        <v/>
      </c>
      <c r="P1095" s="40" t="str">
        <f t="shared" si="141"/>
        <v/>
      </c>
      <c r="Q1095" s="38" t="str">
        <f t="shared" ca="1" si="142"/>
        <v/>
      </c>
    </row>
    <row r="1096" spans="1:28" ht="20.100000000000001" customHeight="1">
      <c r="A1096" s="41" t="str">
        <f t="shared" ca="1" si="143"/>
        <v/>
      </c>
      <c r="B1096" s="33" t="str">
        <f ca="1">IFERROR(IF(AND(N1096-TODAY()&gt;0,N1096-TODAY()&lt;5),"續簽"&amp;ROW(N1096),""),"")</f>
        <v/>
      </c>
      <c r="C1096" s="44" t="str">
        <f t="shared" ref="C1096:C1159" si="144">IF(D1096="","",ROW(D1096)-2)</f>
        <v/>
      </c>
      <c r="D1096" s="44"/>
      <c r="E1096" s="44" t="str">
        <f t="shared" ref="E1096:E1159" si="145">IF(O1096="","",IF(MOD(RIGHT(LEFT(O1096,17)),2),"男","女"))</f>
        <v/>
      </c>
      <c r="F1096" s="44"/>
      <c r="G1096" s="44"/>
      <c r="H1096" s="44"/>
      <c r="I1096" s="44" t="str">
        <f t="shared" ref="I1096:I1159" ca="1" si="146">IF(H1096="","",DATEDIF(H1096,TODAY(),"Y"))</f>
        <v/>
      </c>
      <c r="J1096" s="44" t="str">
        <f t="shared" ref="J1096:J1159" ca="1" si="147">IF(H1096="","",DATEDIF(H1096,TODAY(),"m"))</f>
        <v/>
      </c>
      <c r="K1096" s="44"/>
      <c r="L1096" s="44"/>
      <c r="M1096" s="44"/>
      <c r="N1096" s="45" t="str">
        <f t="shared" ref="N1096:N1159" si="148">IFERROR(IF(M1096="无固定期限","",DATE(YEAR(L1096)+M1096,MONTH(L1096),DAY(L1096)-1)),"")</f>
        <v/>
      </c>
      <c r="O1096" s="51"/>
      <c r="P1096" s="52" t="str">
        <f t="shared" ref="P1096:P1159" si="149">IF(O1096="","",VALUE(MID(O1096,7,4)&amp;"/"&amp;MID(O1096,11,2)&amp;"/"&amp;MID(O1096,13,2)))</f>
        <v/>
      </c>
      <c r="Q1096" s="44" t="str">
        <f t="shared" ref="Q1096:Q1159" ca="1" si="150">IF(O1096="","",YEAR(TODAY())-MID(O1096,7,4))</f>
        <v/>
      </c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</row>
    <row r="1097" spans="1:28" ht="20.100000000000001" customHeight="1">
      <c r="A1097" s="41" t="str">
        <f t="shared" ca="1" si="143"/>
        <v/>
      </c>
      <c r="B1097" s="33" t="str">
        <f ca="1">IFERROR(IF(AND(N1097-TODAY()&gt;0,N1097-TODAY()&lt;5),"續簽"&amp;ROW(N1097),""),"")</f>
        <v/>
      </c>
      <c r="C1097" s="38" t="str">
        <f t="shared" si="144"/>
        <v/>
      </c>
      <c r="E1097" s="38" t="str">
        <f t="shared" si="145"/>
        <v/>
      </c>
      <c r="I1097" s="49" t="str">
        <f t="shared" ca="1" si="146"/>
        <v/>
      </c>
      <c r="J1097" s="49" t="str">
        <f t="shared" ca="1" si="147"/>
        <v/>
      </c>
      <c r="K1097" s="49"/>
      <c r="L1097" s="49"/>
      <c r="M1097" s="49"/>
      <c r="N1097" s="43" t="str">
        <f t="shared" si="148"/>
        <v/>
      </c>
      <c r="P1097" s="40" t="str">
        <f t="shared" si="149"/>
        <v/>
      </c>
      <c r="Q1097" s="38" t="str">
        <f t="shared" ca="1" si="150"/>
        <v/>
      </c>
    </row>
    <row r="1098" spans="1:28" ht="20.100000000000001" customHeight="1">
      <c r="A1098" s="41" t="str">
        <f t="shared" ca="1" si="143"/>
        <v/>
      </c>
      <c r="B1098" s="33" t="str">
        <f ca="1">IFERROR(IF(AND(N1098-TODAY()&gt;0,N1098-TODAY()&lt;5),"續簽"&amp;ROW(N1098),""),"")</f>
        <v/>
      </c>
      <c r="C1098" s="44" t="str">
        <f t="shared" si="144"/>
        <v/>
      </c>
      <c r="D1098" s="44"/>
      <c r="E1098" s="44" t="str">
        <f t="shared" si="145"/>
        <v/>
      </c>
      <c r="F1098" s="44"/>
      <c r="G1098" s="44"/>
      <c r="H1098" s="44"/>
      <c r="I1098" s="44" t="str">
        <f t="shared" ca="1" si="146"/>
        <v/>
      </c>
      <c r="J1098" s="44" t="str">
        <f t="shared" ca="1" si="147"/>
        <v/>
      </c>
      <c r="K1098" s="44"/>
      <c r="L1098" s="44"/>
      <c r="M1098" s="44"/>
      <c r="N1098" s="45" t="str">
        <f t="shared" si="148"/>
        <v/>
      </c>
      <c r="O1098" s="51"/>
      <c r="P1098" s="52" t="str">
        <f t="shared" si="149"/>
        <v/>
      </c>
      <c r="Q1098" s="44" t="str">
        <f t="shared" ca="1" si="150"/>
        <v/>
      </c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</row>
    <row r="1099" spans="1:28" ht="20.100000000000001" customHeight="1">
      <c r="A1099" s="41" t="str">
        <f t="shared" ca="1" si="143"/>
        <v/>
      </c>
      <c r="B1099" s="33" t="str">
        <f ca="1">IFERROR(IF(AND(N1099-TODAY()&gt;0,N1099-TODAY()&lt;5),"續簽"&amp;ROW(N1099),""),"")</f>
        <v/>
      </c>
      <c r="C1099" s="38" t="str">
        <f t="shared" si="144"/>
        <v/>
      </c>
      <c r="E1099" s="38" t="str">
        <f t="shared" si="145"/>
        <v/>
      </c>
      <c r="I1099" s="49" t="str">
        <f t="shared" ca="1" si="146"/>
        <v/>
      </c>
      <c r="J1099" s="49" t="str">
        <f t="shared" ca="1" si="147"/>
        <v/>
      </c>
      <c r="K1099" s="49"/>
      <c r="L1099" s="49"/>
      <c r="M1099" s="49"/>
      <c r="N1099" s="43" t="str">
        <f t="shared" si="148"/>
        <v/>
      </c>
      <c r="P1099" s="40" t="str">
        <f t="shared" si="149"/>
        <v/>
      </c>
      <c r="Q1099" s="38" t="str">
        <f t="shared" ca="1" si="150"/>
        <v/>
      </c>
    </row>
    <row r="1100" spans="1:28" ht="20.100000000000001" customHeight="1">
      <c r="A1100" s="41" t="str">
        <f t="shared" ca="1" si="143"/>
        <v/>
      </c>
      <c r="B1100" s="33" t="str">
        <f ca="1">IFERROR(IF(AND(N1100-TODAY()&gt;0,N1100-TODAY()&lt;5),"續簽"&amp;ROW(N1100),""),"")</f>
        <v/>
      </c>
      <c r="C1100" s="44" t="str">
        <f t="shared" si="144"/>
        <v/>
      </c>
      <c r="D1100" s="44"/>
      <c r="E1100" s="44" t="str">
        <f t="shared" si="145"/>
        <v/>
      </c>
      <c r="F1100" s="44"/>
      <c r="G1100" s="44"/>
      <c r="H1100" s="44"/>
      <c r="I1100" s="44" t="str">
        <f t="shared" ca="1" si="146"/>
        <v/>
      </c>
      <c r="J1100" s="44" t="str">
        <f t="shared" ca="1" si="147"/>
        <v/>
      </c>
      <c r="K1100" s="44"/>
      <c r="L1100" s="44"/>
      <c r="M1100" s="44"/>
      <c r="N1100" s="45" t="str">
        <f t="shared" si="148"/>
        <v/>
      </c>
      <c r="O1100" s="51"/>
      <c r="P1100" s="52" t="str">
        <f t="shared" si="149"/>
        <v/>
      </c>
      <c r="Q1100" s="44" t="str">
        <f t="shared" ca="1" si="150"/>
        <v/>
      </c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</row>
    <row r="1101" spans="1:28" ht="20.100000000000001" customHeight="1">
      <c r="A1101" s="41" t="str">
        <f t="shared" ref="A1101:A1164" ca="1" si="151">IFERROR(IF(MONTH(P1101)=MONTH(TODAY()),"生日"&amp;ROW(P1101),""),"")</f>
        <v/>
      </c>
      <c r="B1101" s="33" t="str">
        <f ca="1">IFERROR(IF(AND(N1101-TODAY()&gt;0,N1101-TODAY()&lt;5),"續簽"&amp;ROW(N1101),""),"")</f>
        <v/>
      </c>
      <c r="C1101" s="38" t="str">
        <f t="shared" si="144"/>
        <v/>
      </c>
      <c r="E1101" s="38" t="str">
        <f t="shared" si="145"/>
        <v/>
      </c>
      <c r="I1101" s="49" t="str">
        <f t="shared" ca="1" si="146"/>
        <v/>
      </c>
      <c r="J1101" s="49" t="str">
        <f t="shared" ca="1" si="147"/>
        <v/>
      </c>
      <c r="K1101" s="49"/>
      <c r="L1101" s="49"/>
      <c r="M1101" s="49"/>
      <c r="N1101" s="43" t="str">
        <f t="shared" si="148"/>
        <v/>
      </c>
      <c r="P1101" s="40" t="str">
        <f t="shared" si="149"/>
        <v/>
      </c>
      <c r="Q1101" s="38" t="str">
        <f t="shared" ca="1" si="150"/>
        <v/>
      </c>
    </row>
    <row r="1102" spans="1:28" ht="20.100000000000001" customHeight="1">
      <c r="A1102" s="41" t="str">
        <f t="shared" ca="1" si="151"/>
        <v/>
      </c>
      <c r="B1102" s="33" t="str">
        <f ca="1">IFERROR(IF(AND(N1102-TODAY()&gt;0,N1102-TODAY()&lt;5),"續簽"&amp;ROW(N1102),""),"")</f>
        <v/>
      </c>
      <c r="C1102" s="44" t="str">
        <f t="shared" si="144"/>
        <v/>
      </c>
      <c r="D1102" s="44"/>
      <c r="E1102" s="44" t="str">
        <f t="shared" si="145"/>
        <v/>
      </c>
      <c r="F1102" s="44"/>
      <c r="G1102" s="44"/>
      <c r="H1102" s="44"/>
      <c r="I1102" s="44" t="str">
        <f t="shared" ca="1" si="146"/>
        <v/>
      </c>
      <c r="J1102" s="44" t="str">
        <f t="shared" ca="1" si="147"/>
        <v/>
      </c>
      <c r="K1102" s="44"/>
      <c r="L1102" s="44"/>
      <c r="M1102" s="44"/>
      <c r="N1102" s="45" t="str">
        <f t="shared" si="148"/>
        <v/>
      </c>
      <c r="O1102" s="51"/>
      <c r="P1102" s="52" t="str">
        <f t="shared" si="149"/>
        <v/>
      </c>
      <c r="Q1102" s="44" t="str">
        <f t="shared" ca="1" si="150"/>
        <v/>
      </c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</row>
    <row r="1103" spans="1:28" ht="20.100000000000001" customHeight="1">
      <c r="A1103" s="41" t="str">
        <f t="shared" ca="1" si="151"/>
        <v/>
      </c>
      <c r="B1103" s="33" t="str">
        <f ca="1">IFERROR(IF(AND(N1103-TODAY()&gt;0,N1103-TODAY()&lt;5),"續簽"&amp;ROW(N1103),""),"")</f>
        <v/>
      </c>
      <c r="C1103" s="38" t="str">
        <f t="shared" si="144"/>
        <v/>
      </c>
      <c r="E1103" s="38" t="str">
        <f t="shared" si="145"/>
        <v/>
      </c>
      <c r="I1103" s="49" t="str">
        <f t="shared" ca="1" si="146"/>
        <v/>
      </c>
      <c r="J1103" s="49" t="str">
        <f t="shared" ca="1" si="147"/>
        <v/>
      </c>
      <c r="K1103" s="49"/>
      <c r="L1103" s="49"/>
      <c r="M1103" s="49"/>
      <c r="N1103" s="43" t="str">
        <f t="shared" si="148"/>
        <v/>
      </c>
      <c r="P1103" s="40" t="str">
        <f t="shared" si="149"/>
        <v/>
      </c>
      <c r="Q1103" s="38" t="str">
        <f t="shared" ca="1" si="150"/>
        <v/>
      </c>
    </row>
    <row r="1104" spans="1:28" ht="20.100000000000001" customHeight="1">
      <c r="A1104" s="41" t="str">
        <f t="shared" ca="1" si="151"/>
        <v/>
      </c>
      <c r="B1104" s="33" t="str">
        <f ca="1">IFERROR(IF(AND(N1104-TODAY()&gt;0,N1104-TODAY()&lt;5),"續簽"&amp;ROW(N1104),""),"")</f>
        <v/>
      </c>
      <c r="C1104" s="44" t="str">
        <f t="shared" si="144"/>
        <v/>
      </c>
      <c r="D1104" s="44"/>
      <c r="E1104" s="44" t="str">
        <f t="shared" si="145"/>
        <v/>
      </c>
      <c r="F1104" s="44"/>
      <c r="G1104" s="44"/>
      <c r="H1104" s="44"/>
      <c r="I1104" s="44" t="str">
        <f t="shared" ca="1" si="146"/>
        <v/>
      </c>
      <c r="J1104" s="44" t="str">
        <f t="shared" ca="1" si="147"/>
        <v/>
      </c>
      <c r="K1104" s="44"/>
      <c r="L1104" s="44"/>
      <c r="M1104" s="44"/>
      <c r="N1104" s="45" t="str">
        <f t="shared" si="148"/>
        <v/>
      </c>
      <c r="O1104" s="51"/>
      <c r="P1104" s="52" t="str">
        <f t="shared" si="149"/>
        <v/>
      </c>
      <c r="Q1104" s="44" t="str">
        <f t="shared" ca="1" si="150"/>
        <v/>
      </c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</row>
    <row r="1105" spans="1:28" ht="20.100000000000001" customHeight="1">
      <c r="A1105" s="41" t="str">
        <f t="shared" ca="1" si="151"/>
        <v/>
      </c>
      <c r="B1105" s="33" t="str">
        <f ca="1">IFERROR(IF(AND(N1105-TODAY()&gt;0,N1105-TODAY()&lt;5),"續簽"&amp;ROW(N1105),""),"")</f>
        <v/>
      </c>
      <c r="C1105" s="38" t="str">
        <f t="shared" si="144"/>
        <v/>
      </c>
      <c r="E1105" s="38" t="str">
        <f t="shared" si="145"/>
        <v/>
      </c>
      <c r="I1105" s="49" t="str">
        <f t="shared" ca="1" si="146"/>
        <v/>
      </c>
      <c r="J1105" s="49" t="str">
        <f t="shared" ca="1" si="147"/>
        <v/>
      </c>
      <c r="K1105" s="49"/>
      <c r="L1105" s="49"/>
      <c r="M1105" s="49"/>
      <c r="N1105" s="43" t="str">
        <f t="shared" si="148"/>
        <v/>
      </c>
      <c r="P1105" s="40" t="str">
        <f t="shared" si="149"/>
        <v/>
      </c>
      <c r="Q1105" s="38" t="str">
        <f t="shared" ca="1" si="150"/>
        <v/>
      </c>
    </row>
    <row r="1106" spans="1:28" ht="20.100000000000001" customHeight="1">
      <c r="A1106" s="41" t="str">
        <f t="shared" ca="1" si="151"/>
        <v/>
      </c>
      <c r="B1106" s="33" t="str">
        <f ca="1">IFERROR(IF(AND(N1106-TODAY()&gt;0,N1106-TODAY()&lt;5),"續簽"&amp;ROW(N1106),""),"")</f>
        <v/>
      </c>
      <c r="C1106" s="44" t="str">
        <f t="shared" si="144"/>
        <v/>
      </c>
      <c r="D1106" s="44"/>
      <c r="E1106" s="44" t="str">
        <f t="shared" si="145"/>
        <v/>
      </c>
      <c r="F1106" s="44"/>
      <c r="G1106" s="44"/>
      <c r="H1106" s="44"/>
      <c r="I1106" s="44" t="str">
        <f t="shared" ca="1" si="146"/>
        <v/>
      </c>
      <c r="J1106" s="44" t="str">
        <f t="shared" ca="1" si="147"/>
        <v/>
      </c>
      <c r="K1106" s="44"/>
      <c r="L1106" s="44"/>
      <c r="M1106" s="44"/>
      <c r="N1106" s="45" t="str">
        <f t="shared" si="148"/>
        <v/>
      </c>
      <c r="O1106" s="51"/>
      <c r="P1106" s="52" t="str">
        <f t="shared" si="149"/>
        <v/>
      </c>
      <c r="Q1106" s="44" t="str">
        <f t="shared" ca="1" si="150"/>
        <v/>
      </c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</row>
    <row r="1107" spans="1:28" ht="20.100000000000001" customHeight="1">
      <c r="A1107" s="41" t="str">
        <f t="shared" ca="1" si="151"/>
        <v/>
      </c>
      <c r="B1107" s="33" t="str">
        <f ca="1">IFERROR(IF(AND(N1107-TODAY()&gt;0,N1107-TODAY()&lt;5),"續簽"&amp;ROW(N1107),""),"")</f>
        <v/>
      </c>
      <c r="C1107" s="38" t="str">
        <f t="shared" si="144"/>
        <v/>
      </c>
      <c r="E1107" s="38" t="str">
        <f t="shared" si="145"/>
        <v/>
      </c>
      <c r="I1107" s="49" t="str">
        <f t="shared" ca="1" si="146"/>
        <v/>
      </c>
      <c r="J1107" s="49" t="str">
        <f t="shared" ca="1" si="147"/>
        <v/>
      </c>
      <c r="K1107" s="49"/>
      <c r="L1107" s="49"/>
      <c r="M1107" s="49"/>
      <c r="N1107" s="43" t="str">
        <f t="shared" si="148"/>
        <v/>
      </c>
      <c r="P1107" s="40" t="str">
        <f t="shared" si="149"/>
        <v/>
      </c>
      <c r="Q1107" s="38" t="str">
        <f t="shared" ca="1" si="150"/>
        <v/>
      </c>
    </row>
    <row r="1108" spans="1:28" ht="20.100000000000001" customHeight="1">
      <c r="A1108" s="41" t="str">
        <f t="shared" ca="1" si="151"/>
        <v/>
      </c>
      <c r="B1108" s="33" t="str">
        <f ca="1">IFERROR(IF(AND(N1108-TODAY()&gt;0,N1108-TODAY()&lt;5),"續簽"&amp;ROW(N1108),""),"")</f>
        <v/>
      </c>
      <c r="C1108" s="44" t="str">
        <f t="shared" si="144"/>
        <v/>
      </c>
      <c r="D1108" s="44"/>
      <c r="E1108" s="44" t="str">
        <f t="shared" si="145"/>
        <v/>
      </c>
      <c r="F1108" s="44"/>
      <c r="G1108" s="44"/>
      <c r="H1108" s="44"/>
      <c r="I1108" s="44" t="str">
        <f t="shared" ca="1" si="146"/>
        <v/>
      </c>
      <c r="J1108" s="44" t="str">
        <f t="shared" ca="1" si="147"/>
        <v/>
      </c>
      <c r="K1108" s="44"/>
      <c r="L1108" s="44"/>
      <c r="M1108" s="44"/>
      <c r="N1108" s="45" t="str">
        <f t="shared" si="148"/>
        <v/>
      </c>
      <c r="O1108" s="51"/>
      <c r="P1108" s="52" t="str">
        <f t="shared" si="149"/>
        <v/>
      </c>
      <c r="Q1108" s="44" t="str">
        <f t="shared" ca="1" si="150"/>
        <v/>
      </c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</row>
    <row r="1109" spans="1:28" ht="20.100000000000001" customHeight="1">
      <c r="A1109" s="41" t="str">
        <f t="shared" ca="1" si="151"/>
        <v/>
      </c>
      <c r="B1109" s="33" t="str">
        <f ca="1">IFERROR(IF(AND(N1109-TODAY()&gt;0,N1109-TODAY()&lt;5),"續簽"&amp;ROW(N1109),""),"")</f>
        <v/>
      </c>
      <c r="C1109" s="38" t="str">
        <f t="shared" si="144"/>
        <v/>
      </c>
      <c r="E1109" s="38" t="str">
        <f t="shared" si="145"/>
        <v/>
      </c>
      <c r="I1109" s="49" t="str">
        <f t="shared" ca="1" si="146"/>
        <v/>
      </c>
      <c r="J1109" s="49" t="str">
        <f t="shared" ca="1" si="147"/>
        <v/>
      </c>
      <c r="K1109" s="49"/>
      <c r="L1109" s="49"/>
      <c r="M1109" s="49"/>
      <c r="N1109" s="43" t="str">
        <f t="shared" si="148"/>
        <v/>
      </c>
      <c r="P1109" s="40" t="str">
        <f t="shared" si="149"/>
        <v/>
      </c>
      <c r="Q1109" s="38" t="str">
        <f t="shared" ca="1" si="150"/>
        <v/>
      </c>
    </row>
    <row r="1110" spans="1:28" ht="20.100000000000001" customHeight="1">
      <c r="A1110" s="41" t="str">
        <f t="shared" ca="1" si="151"/>
        <v/>
      </c>
      <c r="B1110" s="33" t="str">
        <f ca="1">IFERROR(IF(AND(N1110-TODAY()&gt;0,N1110-TODAY()&lt;5),"續簽"&amp;ROW(N1110),""),"")</f>
        <v/>
      </c>
      <c r="C1110" s="44" t="str">
        <f t="shared" si="144"/>
        <v/>
      </c>
      <c r="D1110" s="44"/>
      <c r="E1110" s="44" t="str">
        <f t="shared" si="145"/>
        <v/>
      </c>
      <c r="F1110" s="44"/>
      <c r="G1110" s="44"/>
      <c r="H1110" s="44"/>
      <c r="I1110" s="44" t="str">
        <f t="shared" ca="1" si="146"/>
        <v/>
      </c>
      <c r="J1110" s="44" t="str">
        <f t="shared" ca="1" si="147"/>
        <v/>
      </c>
      <c r="K1110" s="44"/>
      <c r="L1110" s="44"/>
      <c r="M1110" s="44"/>
      <c r="N1110" s="45" t="str">
        <f t="shared" si="148"/>
        <v/>
      </c>
      <c r="O1110" s="51"/>
      <c r="P1110" s="52" t="str">
        <f t="shared" si="149"/>
        <v/>
      </c>
      <c r="Q1110" s="44" t="str">
        <f t="shared" ca="1" si="150"/>
        <v/>
      </c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</row>
    <row r="1111" spans="1:28" ht="20.100000000000001" customHeight="1">
      <c r="A1111" s="41" t="str">
        <f t="shared" ca="1" si="151"/>
        <v/>
      </c>
      <c r="B1111" s="33" t="str">
        <f ca="1">IFERROR(IF(AND(N1111-TODAY()&gt;0,N1111-TODAY()&lt;5),"續簽"&amp;ROW(N1111),""),"")</f>
        <v/>
      </c>
      <c r="C1111" s="38" t="str">
        <f t="shared" si="144"/>
        <v/>
      </c>
      <c r="E1111" s="38" t="str">
        <f t="shared" si="145"/>
        <v/>
      </c>
      <c r="I1111" s="49" t="str">
        <f t="shared" ca="1" si="146"/>
        <v/>
      </c>
      <c r="J1111" s="49" t="str">
        <f t="shared" ca="1" si="147"/>
        <v/>
      </c>
      <c r="K1111" s="49"/>
      <c r="L1111" s="49"/>
      <c r="M1111" s="49"/>
      <c r="N1111" s="43" t="str">
        <f t="shared" si="148"/>
        <v/>
      </c>
      <c r="P1111" s="40" t="str">
        <f t="shared" si="149"/>
        <v/>
      </c>
      <c r="Q1111" s="38" t="str">
        <f t="shared" ca="1" si="150"/>
        <v/>
      </c>
    </row>
    <row r="1112" spans="1:28" ht="20.100000000000001" customHeight="1">
      <c r="A1112" s="41" t="str">
        <f t="shared" ca="1" si="151"/>
        <v/>
      </c>
      <c r="B1112" s="33" t="str">
        <f ca="1">IFERROR(IF(AND(N1112-TODAY()&gt;0,N1112-TODAY()&lt;5),"續簽"&amp;ROW(N1112),""),"")</f>
        <v/>
      </c>
      <c r="C1112" s="44" t="str">
        <f t="shared" si="144"/>
        <v/>
      </c>
      <c r="D1112" s="44"/>
      <c r="E1112" s="44" t="str">
        <f t="shared" si="145"/>
        <v/>
      </c>
      <c r="F1112" s="44"/>
      <c r="G1112" s="44"/>
      <c r="H1112" s="44"/>
      <c r="I1112" s="44" t="str">
        <f t="shared" ca="1" si="146"/>
        <v/>
      </c>
      <c r="J1112" s="44" t="str">
        <f t="shared" ca="1" si="147"/>
        <v/>
      </c>
      <c r="K1112" s="44"/>
      <c r="L1112" s="44"/>
      <c r="M1112" s="44"/>
      <c r="N1112" s="45" t="str">
        <f t="shared" si="148"/>
        <v/>
      </c>
      <c r="O1112" s="51"/>
      <c r="P1112" s="52" t="str">
        <f t="shared" si="149"/>
        <v/>
      </c>
      <c r="Q1112" s="44" t="str">
        <f t="shared" ca="1" si="150"/>
        <v/>
      </c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</row>
    <row r="1113" spans="1:28" ht="20.100000000000001" customHeight="1">
      <c r="A1113" s="41" t="str">
        <f t="shared" ca="1" si="151"/>
        <v/>
      </c>
      <c r="B1113" s="33" t="str">
        <f ca="1">IFERROR(IF(AND(N1113-TODAY()&gt;0,N1113-TODAY()&lt;5),"續簽"&amp;ROW(N1113),""),"")</f>
        <v/>
      </c>
      <c r="C1113" s="38" t="str">
        <f t="shared" si="144"/>
        <v/>
      </c>
      <c r="E1113" s="38" t="str">
        <f t="shared" si="145"/>
        <v/>
      </c>
      <c r="I1113" s="49" t="str">
        <f t="shared" ca="1" si="146"/>
        <v/>
      </c>
      <c r="J1113" s="49" t="str">
        <f t="shared" ca="1" si="147"/>
        <v/>
      </c>
      <c r="K1113" s="49"/>
      <c r="L1113" s="49"/>
      <c r="M1113" s="49"/>
      <c r="N1113" s="43" t="str">
        <f t="shared" si="148"/>
        <v/>
      </c>
      <c r="P1113" s="40" t="str">
        <f t="shared" si="149"/>
        <v/>
      </c>
      <c r="Q1113" s="38" t="str">
        <f t="shared" ca="1" si="150"/>
        <v/>
      </c>
    </row>
    <row r="1114" spans="1:28" ht="20.100000000000001" customHeight="1">
      <c r="A1114" s="41" t="str">
        <f t="shared" ca="1" si="151"/>
        <v/>
      </c>
      <c r="B1114" s="33" t="str">
        <f ca="1">IFERROR(IF(AND(N1114-TODAY()&gt;0,N1114-TODAY()&lt;5),"續簽"&amp;ROW(N1114),""),"")</f>
        <v/>
      </c>
      <c r="C1114" s="44" t="str">
        <f t="shared" si="144"/>
        <v/>
      </c>
      <c r="D1114" s="44"/>
      <c r="E1114" s="44" t="str">
        <f t="shared" si="145"/>
        <v/>
      </c>
      <c r="F1114" s="44"/>
      <c r="G1114" s="44"/>
      <c r="H1114" s="44"/>
      <c r="I1114" s="44" t="str">
        <f t="shared" ca="1" si="146"/>
        <v/>
      </c>
      <c r="J1114" s="44" t="str">
        <f t="shared" ca="1" si="147"/>
        <v/>
      </c>
      <c r="K1114" s="44"/>
      <c r="L1114" s="44"/>
      <c r="M1114" s="44"/>
      <c r="N1114" s="45" t="str">
        <f t="shared" si="148"/>
        <v/>
      </c>
      <c r="O1114" s="51"/>
      <c r="P1114" s="52" t="str">
        <f t="shared" si="149"/>
        <v/>
      </c>
      <c r="Q1114" s="44" t="str">
        <f t="shared" ca="1" si="150"/>
        <v/>
      </c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</row>
    <row r="1115" spans="1:28" ht="20.100000000000001" customHeight="1">
      <c r="A1115" s="41" t="str">
        <f t="shared" ca="1" si="151"/>
        <v/>
      </c>
      <c r="B1115" s="33" t="str">
        <f ca="1">IFERROR(IF(AND(N1115-TODAY()&gt;0,N1115-TODAY()&lt;5),"續簽"&amp;ROW(N1115),""),"")</f>
        <v/>
      </c>
      <c r="C1115" s="38" t="str">
        <f t="shared" si="144"/>
        <v/>
      </c>
      <c r="E1115" s="38" t="str">
        <f t="shared" si="145"/>
        <v/>
      </c>
      <c r="I1115" s="49" t="str">
        <f t="shared" ca="1" si="146"/>
        <v/>
      </c>
      <c r="J1115" s="49" t="str">
        <f t="shared" ca="1" si="147"/>
        <v/>
      </c>
      <c r="K1115" s="49"/>
      <c r="L1115" s="49"/>
      <c r="M1115" s="49"/>
      <c r="N1115" s="43" t="str">
        <f t="shared" si="148"/>
        <v/>
      </c>
      <c r="P1115" s="40" t="str">
        <f t="shared" si="149"/>
        <v/>
      </c>
      <c r="Q1115" s="38" t="str">
        <f t="shared" ca="1" si="150"/>
        <v/>
      </c>
    </row>
    <row r="1116" spans="1:28" ht="20.100000000000001" customHeight="1">
      <c r="A1116" s="41" t="str">
        <f t="shared" ca="1" si="151"/>
        <v/>
      </c>
      <c r="B1116" s="33" t="str">
        <f ca="1">IFERROR(IF(AND(N1116-TODAY()&gt;0,N1116-TODAY()&lt;5),"續簽"&amp;ROW(N1116),""),"")</f>
        <v/>
      </c>
      <c r="C1116" s="44" t="str">
        <f t="shared" si="144"/>
        <v/>
      </c>
      <c r="D1116" s="44"/>
      <c r="E1116" s="44" t="str">
        <f t="shared" si="145"/>
        <v/>
      </c>
      <c r="F1116" s="44"/>
      <c r="G1116" s="44"/>
      <c r="H1116" s="44"/>
      <c r="I1116" s="44" t="str">
        <f t="shared" ca="1" si="146"/>
        <v/>
      </c>
      <c r="J1116" s="44" t="str">
        <f t="shared" ca="1" si="147"/>
        <v/>
      </c>
      <c r="K1116" s="44"/>
      <c r="L1116" s="44"/>
      <c r="M1116" s="44"/>
      <c r="N1116" s="45" t="str">
        <f t="shared" si="148"/>
        <v/>
      </c>
      <c r="O1116" s="51"/>
      <c r="P1116" s="52" t="str">
        <f t="shared" si="149"/>
        <v/>
      </c>
      <c r="Q1116" s="44" t="str">
        <f t="shared" ca="1" si="150"/>
        <v/>
      </c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</row>
    <row r="1117" spans="1:28" ht="20.100000000000001" customHeight="1">
      <c r="A1117" s="41" t="str">
        <f t="shared" ca="1" si="151"/>
        <v/>
      </c>
      <c r="B1117" s="33" t="str">
        <f ca="1">IFERROR(IF(AND(N1117-TODAY()&gt;0,N1117-TODAY()&lt;5),"續簽"&amp;ROW(N1117),""),"")</f>
        <v/>
      </c>
      <c r="C1117" s="38" t="str">
        <f t="shared" si="144"/>
        <v/>
      </c>
      <c r="E1117" s="38" t="str">
        <f t="shared" si="145"/>
        <v/>
      </c>
      <c r="I1117" s="49" t="str">
        <f t="shared" ca="1" si="146"/>
        <v/>
      </c>
      <c r="J1117" s="49" t="str">
        <f t="shared" ca="1" si="147"/>
        <v/>
      </c>
      <c r="K1117" s="49"/>
      <c r="L1117" s="49"/>
      <c r="M1117" s="49"/>
      <c r="N1117" s="43" t="str">
        <f t="shared" si="148"/>
        <v/>
      </c>
      <c r="P1117" s="40" t="str">
        <f t="shared" si="149"/>
        <v/>
      </c>
      <c r="Q1117" s="38" t="str">
        <f t="shared" ca="1" si="150"/>
        <v/>
      </c>
    </row>
    <row r="1118" spans="1:28" ht="20.100000000000001" customHeight="1">
      <c r="A1118" s="41" t="str">
        <f t="shared" ca="1" si="151"/>
        <v/>
      </c>
      <c r="B1118" s="33" t="str">
        <f ca="1">IFERROR(IF(AND(N1118-TODAY()&gt;0,N1118-TODAY()&lt;5),"續簽"&amp;ROW(N1118),""),"")</f>
        <v/>
      </c>
      <c r="C1118" s="44" t="str">
        <f t="shared" si="144"/>
        <v/>
      </c>
      <c r="D1118" s="44"/>
      <c r="E1118" s="44" t="str">
        <f t="shared" si="145"/>
        <v/>
      </c>
      <c r="F1118" s="44"/>
      <c r="G1118" s="44"/>
      <c r="H1118" s="44"/>
      <c r="I1118" s="44" t="str">
        <f t="shared" ca="1" si="146"/>
        <v/>
      </c>
      <c r="J1118" s="44" t="str">
        <f t="shared" ca="1" si="147"/>
        <v/>
      </c>
      <c r="K1118" s="44"/>
      <c r="L1118" s="44"/>
      <c r="M1118" s="44"/>
      <c r="N1118" s="45" t="str">
        <f t="shared" si="148"/>
        <v/>
      </c>
      <c r="O1118" s="51"/>
      <c r="P1118" s="52" t="str">
        <f t="shared" si="149"/>
        <v/>
      </c>
      <c r="Q1118" s="44" t="str">
        <f t="shared" ca="1" si="150"/>
        <v/>
      </c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</row>
    <row r="1119" spans="1:28" ht="20.100000000000001" customHeight="1">
      <c r="A1119" s="41" t="str">
        <f t="shared" ca="1" si="151"/>
        <v/>
      </c>
      <c r="B1119" s="33" t="str">
        <f ca="1">IFERROR(IF(AND(N1119-TODAY()&gt;0,N1119-TODAY()&lt;5),"續簽"&amp;ROW(N1119),""),"")</f>
        <v/>
      </c>
      <c r="C1119" s="38" t="str">
        <f t="shared" si="144"/>
        <v/>
      </c>
      <c r="E1119" s="38" t="str">
        <f t="shared" si="145"/>
        <v/>
      </c>
      <c r="I1119" s="49" t="str">
        <f t="shared" ca="1" si="146"/>
        <v/>
      </c>
      <c r="J1119" s="49" t="str">
        <f t="shared" ca="1" si="147"/>
        <v/>
      </c>
      <c r="K1119" s="49"/>
      <c r="L1119" s="49"/>
      <c r="M1119" s="49"/>
      <c r="N1119" s="43" t="str">
        <f t="shared" si="148"/>
        <v/>
      </c>
      <c r="P1119" s="40" t="str">
        <f t="shared" si="149"/>
        <v/>
      </c>
      <c r="Q1119" s="38" t="str">
        <f t="shared" ca="1" si="150"/>
        <v/>
      </c>
    </row>
    <row r="1120" spans="1:28" ht="20.100000000000001" customHeight="1">
      <c r="A1120" s="41" t="str">
        <f t="shared" ca="1" si="151"/>
        <v/>
      </c>
      <c r="B1120" s="33" t="str">
        <f ca="1">IFERROR(IF(AND(N1120-TODAY()&gt;0,N1120-TODAY()&lt;5),"續簽"&amp;ROW(N1120),""),"")</f>
        <v/>
      </c>
      <c r="C1120" s="44" t="str">
        <f t="shared" si="144"/>
        <v/>
      </c>
      <c r="D1120" s="44"/>
      <c r="E1120" s="44" t="str">
        <f t="shared" si="145"/>
        <v/>
      </c>
      <c r="F1120" s="44"/>
      <c r="G1120" s="44"/>
      <c r="H1120" s="44"/>
      <c r="I1120" s="44" t="str">
        <f t="shared" ca="1" si="146"/>
        <v/>
      </c>
      <c r="J1120" s="44" t="str">
        <f t="shared" ca="1" si="147"/>
        <v/>
      </c>
      <c r="K1120" s="44"/>
      <c r="L1120" s="44"/>
      <c r="M1120" s="44"/>
      <c r="N1120" s="45" t="str">
        <f t="shared" si="148"/>
        <v/>
      </c>
      <c r="O1120" s="51"/>
      <c r="P1120" s="52" t="str">
        <f t="shared" si="149"/>
        <v/>
      </c>
      <c r="Q1120" s="44" t="str">
        <f t="shared" ca="1" si="150"/>
        <v/>
      </c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</row>
    <row r="1121" spans="1:28" ht="20.100000000000001" customHeight="1">
      <c r="A1121" s="41" t="str">
        <f t="shared" ca="1" si="151"/>
        <v/>
      </c>
      <c r="B1121" s="33" t="str">
        <f ca="1">IFERROR(IF(AND(N1121-TODAY()&gt;0,N1121-TODAY()&lt;5),"續簽"&amp;ROW(N1121),""),"")</f>
        <v/>
      </c>
      <c r="C1121" s="38" t="str">
        <f t="shared" si="144"/>
        <v/>
      </c>
      <c r="E1121" s="38" t="str">
        <f t="shared" si="145"/>
        <v/>
      </c>
      <c r="I1121" s="49" t="str">
        <f t="shared" ca="1" si="146"/>
        <v/>
      </c>
      <c r="J1121" s="49" t="str">
        <f t="shared" ca="1" si="147"/>
        <v/>
      </c>
      <c r="K1121" s="49"/>
      <c r="L1121" s="49"/>
      <c r="M1121" s="49"/>
      <c r="N1121" s="43" t="str">
        <f t="shared" si="148"/>
        <v/>
      </c>
      <c r="P1121" s="40" t="str">
        <f t="shared" si="149"/>
        <v/>
      </c>
      <c r="Q1121" s="38" t="str">
        <f t="shared" ca="1" si="150"/>
        <v/>
      </c>
    </row>
    <row r="1122" spans="1:28" ht="20.100000000000001" customHeight="1">
      <c r="A1122" s="41" t="str">
        <f t="shared" ca="1" si="151"/>
        <v/>
      </c>
      <c r="B1122" s="33" t="str">
        <f ca="1">IFERROR(IF(AND(N1122-TODAY()&gt;0,N1122-TODAY()&lt;5),"續簽"&amp;ROW(N1122),""),"")</f>
        <v/>
      </c>
      <c r="C1122" s="44" t="str">
        <f t="shared" si="144"/>
        <v/>
      </c>
      <c r="D1122" s="44"/>
      <c r="E1122" s="44" t="str">
        <f t="shared" si="145"/>
        <v/>
      </c>
      <c r="F1122" s="44"/>
      <c r="G1122" s="44"/>
      <c r="H1122" s="44"/>
      <c r="I1122" s="44" t="str">
        <f t="shared" ca="1" si="146"/>
        <v/>
      </c>
      <c r="J1122" s="44" t="str">
        <f t="shared" ca="1" si="147"/>
        <v/>
      </c>
      <c r="K1122" s="44"/>
      <c r="L1122" s="44"/>
      <c r="M1122" s="44"/>
      <c r="N1122" s="45" t="str">
        <f t="shared" si="148"/>
        <v/>
      </c>
      <c r="O1122" s="51"/>
      <c r="P1122" s="52" t="str">
        <f t="shared" si="149"/>
        <v/>
      </c>
      <c r="Q1122" s="44" t="str">
        <f t="shared" ca="1" si="150"/>
        <v/>
      </c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</row>
    <row r="1123" spans="1:28" ht="20.100000000000001" customHeight="1">
      <c r="A1123" s="41" t="str">
        <f t="shared" ca="1" si="151"/>
        <v/>
      </c>
      <c r="B1123" s="33" t="str">
        <f ca="1">IFERROR(IF(AND(N1123-TODAY()&gt;0,N1123-TODAY()&lt;5),"續簽"&amp;ROW(N1123),""),"")</f>
        <v/>
      </c>
      <c r="C1123" s="38" t="str">
        <f t="shared" si="144"/>
        <v/>
      </c>
      <c r="E1123" s="38" t="str">
        <f t="shared" si="145"/>
        <v/>
      </c>
      <c r="I1123" s="49" t="str">
        <f t="shared" ca="1" si="146"/>
        <v/>
      </c>
      <c r="J1123" s="49" t="str">
        <f t="shared" ca="1" si="147"/>
        <v/>
      </c>
      <c r="K1123" s="49"/>
      <c r="L1123" s="49"/>
      <c r="M1123" s="49"/>
      <c r="N1123" s="43" t="str">
        <f t="shared" si="148"/>
        <v/>
      </c>
      <c r="P1123" s="40" t="str">
        <f t="shared" si="149"/>
        <v/>
      </c>
      <c r="Q1123" s="38" t="str">
        <f t="shared" ca="1" si="150"/>
        <v/>
      </c>
    </row>
    <row r="1124" spans="1:28" ht="20.100000000000001" customHeight="1">
      <c r="A1124" s="41" t="str">
        <f t="shared" ca="1" si="151"/>
        <v/>
      </c>
      <c r="B1124" s="33" t="str">
        <f ca="1">IFERROR(IF(AND(N1124-TODAY()&gt;0,N1124-TODAY()&lt;5),"續簽"&amp;ROW(N1124),""),"")</f>
        <v/>
      </c>
      <c r="C1124" s="44" t="str">
        <f t="shared" si="144"/>
        <v/>
      </c>
      <c r="D1124" s="44"/>
      <c r="E1124" s="44" t="str">
        <f t="shared" si="145"/>
        <v/>
      </c>
      <c r="F1124" s="44"/>
      <c r="G1124" s="44"/>
      <c r="H1124" s="44"/>
      <c r="I1124" s="44" t="str">
        <f t="shared" ca="1" si="146"/>
        <v/>
      </c>
      <c r="J1124" s="44" t="str">
        <f t="shared" ca="1" si="147"/>
        <v/>
      </c>
      <c r="K1124" s="44"/>
      <c r="L1124" s="44"/>
      <c r="M1124" s="44"/>
      <c r="N1124" s="45" t="str">
        <f t="shared" si="148"/>
        <v/>
      </c>
      <c r="O1124" s="51"/>
      <c r="P1124" s="52" t="str">
        <f t="shared" si="149"/>
        <v/>
      </c>
      <c r="Q1124" s="44" t="str">
        <f t="shared" ca="1" si="150"/>
        <v/>
      </c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</row>
    <row r="1125" spans="1:28" ht="20.100000000000001" customHeight="1">
      <c r="A1125" s="41" t="str">
        <f t="shared" ca="1" si="151"/>
        <v/>
      </c>
      <c r="B1125" s="33" t="str">
        <f ca="1">IFERROR(IF(AND(N1125-TODAY()&gt;0,N1125-TODAY()&lt;5),"續簽"&amp;ROW(N1125),""),"")</f>
        <v/>
      </c>
      <c r="C1125" s="38" t="str">
        <f t="shared" si="144"/>
        <v/>
      </c>
      <c r="E1125" s="38" t="str">
        <f t="shared" si="145"/>
        <v/>
      </c>
      <c r="I1125" s="49" t="str">
        <f t="shared" ca="1" si="146"/>
        <v/>
      </c>
      <c r="J1125" s="49" t="str">
        <f t="shared" ca="1" si="147"/>
        <v/>
      </c>
      <c r="K1125" s="49"/>
      <c r="L1125" s="49"/>
      <c r="M1125" s="49"/>
      <c r="N1125" s="43" t="str">
        <f t="shared" si="148"/>
        <v/>
      </c>
      <c r="P1125" s="40" t="str">
        <f t="shared" si="149"/>
        <v/>
      </c>
      <c r="Q1125" s="38" t="str">
        <f t="shared" ca="1" si="150"/>
        <v/>
      </c>
    </row>
    <row r="1126" spans="1:28" ht="20.100000000000001" customHeight="1">
      <c r="A1126" s="41" t="str">
        <f t="shared" ca="1" si="151"/>
        <v/>
      </c>
      <c r="B1126" s="33" t="str">
        <f ca="1">IFERROR(IF(AND(N1126-TODAY()&gt;0,N1126-TODAY()&lt;5),"續簽"&amp;ROW(N1126),""),"")</f>
        <v/>
      </c>
      <c r="C1126" s="44" t="str">
        <f t="shared" si="144"/>
        <v/>
      </c>
      <c r="D1126" s="44"/>
      <c r="E1126" s="44" t="str">
        <f t="shared" si="145"/>
        <v/>
      </c>
      <c r="F1126" s="44"/>
      <c r="G1126" s="44"/>
      <c r="H1126" s="44"/>
      <c r="I1126" s="44" t="str">
        <f t="shared" ca="1" si="146"/>
        <v/>
      </c>
      <c r="J1126" s="44" t="str">
        <f t="shared" ca="1" si="147"/>
        <v/>
      </c>
      <c r="K1126" s="44"/>
      <c r="L1126" s="44"/>
      <c r="M1126" s="44"/>
      <c r="N1126" s="45" t="str">
        <f t="shared" si="148"/>
        <v/>
      </c>
      <c r="O1126" s="51"/>
      <c r="P1126" s="52" t="str">
        <f t="shared" si="149"/>
        <v/>
      </c>
      <c r="Q1126" s="44" t="str">
        <f t="shared" ca="1" si="150"/>
        <v/>
      </c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</row>
    <row r="1127" spans="1:28" ht="20.100000000000001" customHeight="1">
      <c r="A1127" s="41" t="str">
        <f t="shared" ca="1" si="151"/>
        <v/>
      </c>
      <c r="B1127" s="33" t="str">
        <f ca="1">IFERROR(IF(AND(N1127-TODAY()&gt;0,N1127-TODAY()&lt;5),"續簽"&amp;ROW(N1127),""),"")</f>
        <v/>
      </c>
      <c r="C1127" s="38" t="str">
        <f t="shared" si="144"/>
        <v/>
      </c>
      <c r="E1127" s="38" t="str">
        <f t="shared" si="145"/>
        <v/>
      </c>
      <c r="I1127" s="49" t="str">
        <f t="shared" ca="1" si="146"/>
        <v/>
      </c>
      <c r="J1127" s="49" t="str">
        <f t="shared" ca="1" si="147"/>
        <v/>
      </c>
      <c r="K1127" s="49"/>
      <c r="L1127" s="49"/>
      <c r="M1127" s="49"/>
      <c r="N1127" s="43" t="str">
        <f t="shared" si="148"/>
        <v/>
      </c>
      <c r="P1127" s="40" t="str">
        <f t="shared" si="149"/>
        <v/>
      </c>
      <c r="Q1127" s="38" t="str">
        <f t="shared" ca="1" si="150"/>
        <v/>
      </c>
    </row>
    <row r="1128" spans="1:28" ht="20.100000000000001" customHeight="1">
      <c r="A1128" s="41" t="str">
        <f t="shared" ca="1" si="151"/>
        <v/>
      </c>
      <c r="B1128" s="33" t="str">
        <f ca="1">IFERROR(IF(AND(N1128-TODAY()&gt;0,N1128-TODAY()&lt;5),"續簽"&amp;ROW(N1128),""),"")</f>
        <v/>
      </c>
      <c r="C1128" s="44" t="str">
        <f t="shared" si="144"/>
        <v/>
      </c>
      <c r="D1128" s="44"/>
      <c r="E1128" s="44" t="str">
        <f t="shared" si="145"/>
        <v/>
      </c>
      <c r="F1128" s="44"/>
      <c r="G1128" s="44"/>
      <c r="H1128" s="44"/>
      <c r="I1128" s="44" t="str">
        <f t="shared" ca="1" si="146"/>
        <v/>
      </c>
      <c r="J1128" s="44" t="str">
        <f t="shared" ca="1" si="147"/>
        <v/>
      </c>
      <c r="K1128" s="44"/>
      <c r="L1128" s="44"/>
      <c r="M1128" s="44"/>
      <c r="N1128" s="45" t="str">
        <f t="shared" si="148"/>
        <v/>
      </c>
      <c r="O1128" s="51"/>
      <c r="P1128" s="52" t="str">
        <f t="shared" si="149"/>
        <v/>
      </c>
      <c r="Q1128" s="44" t="str">
        <f t="shared" ca="1" si="150"/>
        <v/>
      </c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</row>
    <row r="1129" spans="1:28" ht="20.100000000000001" customHeight="1">
      <c r="A1129" s="41" t="str">
        <f t="shared" ca="1" si="151"/>
        <v/>
      </c>
      <c r="B1129" s="33" t="str">
        <f ca="1">IFERROR(IF(AND(N1129-TODAY()&gt;0,N1129-TODAY()&lt;5),"續簽"&amp;ROW(N1129),""),"")</f>
        <v/>
      </c>
      <c r="C1129" s="38" t="str">
        <f t="shared" si="144"/>
        <v/>
      </c>
      <c r="E1129" s="38" t="str">
        <f t="shared" si="145"/>
        <v/>
      </c>
      <c r="I1129" s="49" t="str">
        <f t="shared" ca="1" si="146"/>
        <v/>
      </c>
      <c r="J1129" s="49" t="str">
        <f t="shared" ca="1" si="147"/>
        <v/>
      </c>
      <c r="K1129" s="49"/>
      <c r="L1129" s="49"/>
      <c r="M1129" s="49"/>
      <c r="N1129" s="43" t="str">
        <f t="shared" si="148"/>
        <v/>
      </c>
      <c r="P1129" s="40" t="str">
        <f t="shared" si="149"/>
        <v/>
      </c>
      <c r="Q1129" s="38" t="str">
        <f t="shared" ca="1" si="150"/>
        <v/>
      </c>
    </row>
    <row r="1130" spans="1:28" ht="20.100000000000001" customHeight="1">
      <c r="A1130" s="41" t="str">
        <f t="shared" ca="1" si="151"/>
        <v/>
      </c>
      <c r="B1130" s="33" t="str">
        <f ca="1">IFERROR(IF(AND(N1130-TODAY()&gt;0,N1130-TODAY()&lt;5),"續簽"&amp;ROW(N1130),""),"")</f>
        <v/>
      </c>
      <c r="C1130" s="44" t="str">
        <f t="shared" si="144"/>
        <v/>
      </c>
      <c r="D1130" s="44"/>
      <c r="E1130" s="44" t="str">
        <f t="shared" si="145"/>
        <v/>
      </c>
      <c r="F1130" s="44"/>
      <c r="G1130" s="44"/>
      <c r="H1130" s="44"/>
      <c r="I1130" s="44" t="str">
        <f t="shared" ca="1" si="146"/>
        <v/>
      </c>
      <c r="J1130" s="44" t="str">
        <f t="shared" ca="1" si="147"/>
        <v/>
      </c>
      <c r="K1130" s="44"/>
      <c r="L1130" s="44"/>
      <c r="M1130" s="44"/>
      <c r="N1130" s="45" t="str">
        <f t="shared" si="148"/>
        <v/>
      </c>
      <c r="O1130" s="51"/>
      <c r="P1130" s="52" t="str">
        <f t="shared" si="149"/>
        <v/>
      </c>
      <c r="Q1130" s="44" t="str">
        <f t="shared" ca="1" si="150"/>
        <v/>
      </c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</row>
    <row r="1131" spans="1:28" ht="20.100000000000001" customHeight="1">
      <c r="A1131" s="41" t="str">
        <f t="shared" ca="1" si="151"/>
        <v/>
      </c>
      <c r="B1131" s="33" t="str">
        <f ca="1">IFERROR(IF(AND(N1131-TODAY()&gt;0,N1131-TODAY()&lt;5),"續簽"&amp;ROW(N1131),""),"")</f>
        <v/>
      </c>
      <c r="C1131" s="38" t="str">
        <f t="shared" si="144"/>
        <v/>
      </c>
      <c r="E1131" s="38" t="str">
        <f t="shared" si="145"/>
        <v/>
      </c>
      <c r="I1131" s="49" t="str">
        <f t="shared" ca="1" si="146"/>
        <v/>
      </c>
      <c r="J1131" s="49" t="str">
        <f t="shared" ca="1" si="147"/>
        <v/>
      </c>
      <c r="K1131" s="49"/>
      <c r="L1131" s="49"/>
      <c r="M1131" s="49"/>
      <c r="N1131" s="43" t="str">
        <f t="shared" si="148"/>
        <v/>
      </c>
      <c r="P1131" s="40" t="str">
        <f t="shared" si="149"/>
        <v/>
      </c>
      <c r="Q1131" s="38" t="str">
        <f t="shared" ca="1" si="150"/>
        <v/>
      </c>
    </row>
    <row r="1132" spans="1:28" ht="20.100000000000001" customHeight="1">
      <c r="A1132" s="41" t="str">
        <f t="shared" ca="1" si="151"/>
        <v/>
      </c>
      <c r="B1132" s="33" t="str">
        <f ca="1">IFERROR(IF(AND(N1132-TODAY()&gt;0,N1132-TODAY()&lt;5),"續簽"&amp;ROW(N1132),""),"")</f>
        <v/>
      </c>
      <c r="C1132" s="44" t="str">
        <f t="shared" si="144"/>
        <v/>
      </c>
      <c r="D1132" s="44"/>
      <c r="E1132" s="44" t="str">
        <f t="shared" si="145"/>
        <v/>
      </c>
      <c r="F1132" s="44"/>
      <c r="G1132" s="44"/>
      <c r="H1132" s="44"/>
      <c r="I1132" s="44" t="str">
        <f t="shared" ca="1" si="146"/>
        <v/>
      </c>
      <c r="J1132" s="44" t="str">
        <f t="shared" ca="1" si="147"/>
        <v/>
      </c>
      <c r="K1132" s="44"/>
      <c r="L1132" s="44"/>
      <c r="M1132" s="44"/>
      <c r="N1132" s="45" t="str">
        <f t="shared" si="148"/>
        <v/>
      </c>
      <c r="O1132" s="51"/>
      <c r="P1132" s="52" t="str">
        <f t="shared" si="149"/>
        <v/>
      </c>
      <c r="Q1132" s="44" t="str">
        <f t="shared" ca="1" si="150"/>
        <v/>
      </c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</row>
    <row r="1133" spans="1:28" ht="20.100000000000001" customHeight="1">
      <c r="A1133" s="41" t="str">
        <f t="shared" ca="1" si="151"/>
        <v/>
      </c>
      <c r="B1133" s="33" t="str">
        <f ca="1">IFERROR(IF(AND(N1133-TODAY()&gt;0,N1133-TODAY()&lt;5),"續簽"&amp;ROW(N1133),""),"")</f>
        <v/>
      </c>
      <c r="C1133" s="38" t="str">
        <f t="shared" si="144"/>
        <v/>
      </c>
      <c r="E1133" s="38" t="str">
        <f t="shared" si="145"/>
        <v/>
      </c>
      <c r="I1133" s="49" t="str">
        <f t="shared" ca="1" si="146"/>
        <v/>
      </c>
      <c r="J1133" s="49" t="str">
        <f t="shared" ca="1" si="147"/>
        <v/>
      </c>
      <c r="K1133" s="49"/>
      <c r="L1133" s="49"/>
      <c r="M1133" s="49"/>
      <c r="N1133" s="43" t="str">
        <f t="shared" si="148"/>
        <v/>
      </c>
      <c r="P1133" s="40" t="str">
        <f t="shared" si="149"/>
        <v/>
      </c>
      <c r="Q1133" s="38" t="str">
        <f t="shared" ca="1" si="150"/>
        <v/>
      </c>
    </row>
    <row r="1134" spans="1:28" ht="20.100000000000001" customHeight="1">
      <c r="A1134" s="41" t="str">
        <f t="shared" ca="1" si="151"/>
        <v/>
      </c>
      <c r="B1134" s="33" t="str">
        <f ca="1">IFERROR(IF(AND(N1134-TODAY()&gt;0,N1134-TODAY()&lt;5),"續簽"&amp;ROW(N1134),""),"")</f>
        <v/>
      </c>
      <c r="C1134" s="44" t="str">
        <f t="shared" si="144"/>
        <v/>
      </c>
      <c r="D1134" s="44"/>
      <c r="E1134" s="44" t="str">
        <f t="shared" si="145"/>
        <v/>
      </c>
      <c r="F1134" s="44"/>
      <c r="G1134" s="44"/>
      <c r="H1134" s="44"/>
      <c r="I1134" s="44" t="str">
        <f t="shared" ca="1" si="146"/>
        <v/>
      </c>
      <c r="J1134" s="44" t="str">
        <f t="shared" ca="1" si="147"/>
        <v/>
      </c>
      <c r="K1134" s="44"/>
      <c r="L1134" s="44"/>
      <c r="M1134" s="44"/>
      <c r="N1134" s="45" t="str">
        <f t="shared" si="148"/>
        <v/>
      </c>
      <c r="O1134" s="51"/>
      <c r="P1134" s="52" t="str">
        <f t="shared" si="149"/>
        <v/>
      </c>
      <c r="Q1134" s="44" t="str">
        <f t="shared" ca="1" si="150"/>
        <v/>
      </c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</row>
    <row r="1135" spans="1:28" ht="20.100000000000001" customHeight="1">
      <c r="A1135" s="41" t="str">
        <f t="shared" ca="1" si="151"/>
        <v/>
      </c>
      <c r="B1135" s="33" t="str">
        <f ca="1">IFERROR(IF(AND(N1135-TODAY()&gt;0,N1135-TODAY()&lt;5),"續簽"&amp;ROW(N1135),""),"")</f>
        <v/>
      </c>
      <c r="C1135" s="38" t="str">
        <f t="shared" si="144"/>
        <v/>
      </c>
      <c r="E1135" s="38" t="str">
        <f t="shared" si="145"/>
        <v/>
      </c>
      <c r="I1135" s="49" t="str">
        <f t="shared" ca="1" si="146"/>
        <v/>
      </c>
      <c r="J1135" s="49" t="str">
        <f t="shared" ca="1" si="147"/>
        <v/>
      </c>
      <c r="K1135" s="49"/>
      <c r="L1135" s="49"/>
      <c r="M1135" s="49"/>
      <c r="N1135" s="43" t="str">
        <f t="shared" si="148"/>
        <v/>
      </c>
      <c r="P1135" s="40" t="str">
        <f t="shared" si="149"/>
        <v/>
      </c>
      <c r="Q1135" s="38" t="str">
        <f t="shared" ca="1" si="150"/>
        <v/>
      </c>
    </row>
    <row r="1136" spans="1:28" ht="20.100000000000001" customHeight="1">
      <c r="A1136" s="41" t="str">
        <f t="shared" ca="1" si="151"/>
        <v/>
      </c>
      <c r="B1136" s="33" t="str">
        <f ca="1">IFERROR(IF(AND(N1136-TODAY()&gt;0,N1136-TODAY()&lt;5),"續簽"&amp;ROW(N1136),""),"")</f>
        <v/>
      </c>
      <c r="C1136" s="44" t="str">
        <f t="shared" si="144"/>
        <v/>
      </c>
      <c r="D1136" s="44"/>
      <c r="E1136" s="44" t="str">
        <f t="shared" si="145"/>
        <v/>
      </c>
      <c r="F1136" s="44"/>
      <c r="G1136" s="44"/>
      <c r="H1136" s="44"/>
      <c r="I1136" s="44" t="str">
        <f t="shared" ca="1" si="146"/>
        <v/>
      </c>
      <c r="J1136" s="44" t="str">
        <f t="shared" ca="1" si="147"/>
        <v/>
      </c>
      <c r="K1136" s="44"/>
      <c r="L1136" s="44"/>
      <c r="M1136" s="44"/>
      <c r="N1136" s="45" t="str">
        <f t="shared" si="148"/>
        <v/>
      </c>
      <c r="O1136" s="51"/>
      <c r="P1136" s="52" t="str">
        <f t="shared" si="149"/>
        <v/>
      </c>
      <c r="Q1136" s="44" t="str">
        <f t="shared" ca="1" si="150"/>
        <v/>
      </c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</row>
    <row r="1137" spans="1:28" ht="20.100000000000001" customHeight="1">
      <c r="A1137" s="41" t="str">
        <f t="shared" ca="1" si="151"/>
        <v/>
      </c>
      <c r="B1137" s="33" t="str">
        <f ca="1">IFERROR(IF(AND(N1137-TODAY()&gt;0,N1137-TODAY()&lt;5),"續簽"&amp;ROW(N1137),""),"")</f>
        <v/>
      </c>
      <c r="C1137" s="38" t="str">
        <f t="shared" si="144"/>
        <v/>
      </c>
      <c r="E1137" s="38" t="str">
        <f t="shared" si="145"/>
        <v/>
      </c>
      <c r="I1137" s="49" t="str">
        <f t="shared" ca="1" si="146"/>
        <v/>
      </c>
      <c r="J1137" s="49" t="str">
        <f t="shared" ca="1" si="147"/>
        <v/>
      </c>
      <c r="K1137" s="49"/>
      <c r="L1137" s="49"/>
      <c r="M1137" s="49"/>
      <c r="N1137" s="43" t="str">
        <f t="shared" si="148"/>
        <v/>
      </c>
      <c r="P1137" s="40" t="str">
        <f t="shared" si="149"/>
        <v/>
      </c>
      <c r="Q1137" s="38" t="str">
        <f t="shared" ca="1" si="150"/>
        <v/>
      </c>
    </row>
    <row r="1138" spans="1:28" ht="20.100000000000001" customHeight="1">
      <c r="A1138" s="41" t="str">
        <f t="shared" ca="1" si="151"/>
        <v/>
      </c>
      <c r="B1138" s="33" t="str">
        <f ca="1">IFERROR(IF(AND(N1138-TODAY()&gt;0,N1138-TODAY()&lt;5),"續簽"&amp;ROW(N1138),""),"")</f>
        <v/>
      </c>
      <c r="C1138" s="44" t="str">
        <f t="shared" si="144"/>
        <v/>
      </c>
      <c r="D1138" s="44"/>
      <c r="E1138" s="44" t="str">
        <f t="shared" si="145"/>
        <v/>
      </c>
      <c r="F1138" s="44"/>
      <c r="G1138" s="44"/>
      <c r="H1138" s="44"/>
      <c r="I1138" s="44" t="str">
        <f t="shared" ca="1" si="146"/>
        <v/>
      </c>
      <c r="J1138" s="44" t="str">
        <f t="shared" ca="1" si="147"/>
        <v/>
      </c>
      <c r="K1138" s="44"/>
      <c r="L1138" s="44"/>
      <c r="M1138" s="44"/>
      <c r="N1138" s="45" t="str">
        <f t="shared" si="148"/>
        <v/>
      </c>
      <c r="O1138" s="51"/>
      <c r="P1138" s="52" t="str">
        <f t="shared" si="149"/>
        <v/>
      </c>
      <c r="Q1138" s="44" t="str">
        <f t="shared" ca="1" si="150"/>
        <v/>
      </c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</row>
    <row r="1139" spans="1:28" ht="20.100000000000001" customHeight="1">
      <c r="A1139" s="41" t="str">
        <f t="shared" ca="1" si="151"/>
        <v/>
      </c>
      <c r="B1139" s="33" t="str">
        <f ca="1">IFERROR(IF(AND(N1139-TODAY()&gt;0,N1139-TODAY()&lt;5),"續簽"&amp;ROW(N1139),""),"")</f>
        <v/>
      </c>
      <c r="C1139" s="38" t="str">
        <f t="shared" si="144"/>
        <v/>
      </c>
      <c r="E1139" s="38" t="str">
        <f t="shared" si="145"/>
        <v/>
      </c>
      <c r="I1139" s="49" t="str">
        <f t="shared" ca="1" si="146"/>
        <v/>
      </c>
      <c r="J1139" s="49" t="str">
        <f t="shared" ca="1" si="147"/>
        <v/>
      </c>
      <c r="K1139" s="49"/>
      <c r="L1139" s="49"/>
      <c r="M1139" s="49"/>
      <c r="N1139" s="43" t="str">
        <f t="shared" si="148"/>
        <v/>
      </c>
      <c r="P1139" s="40" t="str">
        <f t="shared" si="149"/>
        <v/>
      </c>
      <c r="Q1139" s="38" t="str">
        <f t="shared" ca="1" si="150"/>
        <v/>
      </c>
    </row>
    <row r="1140" spans="1:28" ht="20.100000000000001" customHeight="1">
      <c r="A1140" s="41" t="str">
        <f t="shared" ca="1" si="151"/>
        <v/>
      </c>
      <c r="B1140" s="33" t="str">
        <f ca="1">IFERROR(IF(AND(N1140-TODAY()&gt;0,N1140-TODAY()&lt;5),"續簽"&amp;ROW(N1140),""),"")</f>
        <v/>
      </c>
      <c r="C1140" s="44" t="str">
        <f t="shared" si="144"/>
        <v/>
      </c>
      <c r="D1140" s="44"/>
      <c r="E1140" s="44" t="str">
        <f t="shared" si="145"/>
        <v/>
      </c>
      <c r="F1140" s="44"/>
      <c r="G1140" s="44"/>
      <c r="H1140" s="44"/>
      <c r="I1140" s="44" t="str">
        <f t="shared" ca="1" si="146"/>
        <v/>
      </c>
      <c r="J1140" s="44" t="str">
        <f t="shared" ca="1" si="147"/>
        <v/>
      </c>
      <c r="K1140" s="44"/>
      <c r="L1140" s="44"/>
      <c r="M1140" s="44"/>
      <c r="N1140" s="45" t="str">
        <f t="shared" si="148"/>
        <v/>
      </c>
      <c r="O1140" s="51"/>
      <c r="P1140" s="52" t="str">
        <f t="shared" si="149"/>
        <v/>
      </c>
      <c r="Q1140" s="44" t="str">
        <f t="shared" ca="1" si="150"/>
        <v/>
      </c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</row>
    <row r="1141" spans="1:28" ht="20.100000000000001" customHeight="1">
      <c r="A1141" s="41" t="str">
        <f t="shared" ca="1" si="151"/>
        <v/>
      </c>
      <c r="B1141" s="33" t="str">
        <f ca="1">IFERROR(IF(AND(N1141-TODAY()&gt;0,N1141-TODAY()&lt;5),"續簽"&amp;ROW(N1141),""),"")</f>
        <v/>
      </c>
      <c r="C1141" s="38" t="str">
        <f t="shared" si="144"/>
        <v/>
      </c>
      <c r="E1141" s="38" t="str">
        <f t="shared" si="145"/>
        <v/>
      </c>
      <c r="I1141" s="49" t="str">
        <f t="shared" ca="1" si="146"/>
        <v/>
      </c>
      <c r="J1141" s="49" t="str">
        <f t="shared" ca="1" si="147"/>
        <v/>
      </c>
      <c r="K1141" s="49"/>
      <c r="L1141" s="49"/>
      <c r="M1141" s="49"/>
      <c r="N1141" s="43" t="str">
        <f t="shared" si="148"/>
        <v/>
      </c>
      <c r="P1141" s="40" t="str">
        <f t="shared" si="149"/>
        <v/>
      </c>
      <c r="Q1141" s="38" t="str">
        <f t="shared" ca="1" si="150"/>
        <v/>
      </c>
    </row>
    <row r="1142" spans="1:28" ht="20.100000000000001" customHeight="1">
      <c r="A1142" s="41" t="str">
        <f t="shared" ca="1" si="151"/>
        <v/>
      </c>
      <c r="B1142" s="33" t="str">
        <f ca="1">IFERROR(IF(AND(N1142-TODAY()&gt;0,N1142-TODAY()&lt;5),"續簽"&amp;ROW(N1142),""),"")</f>
        <v/>
      </c>
      <c r="C1142" s="44" t="str">
        <f t="shared" si="144"/>
        <v/>
      </c>
      <c r="D1142" s="44"/>
      <c r="E1142" s="44" t="str">
        <f t="shared" si="145"/>
        <v/>
      </c>
      <c r="F1142" s="44"/>
      <c r="G1142" s="44"/>
      <c r="H1142" s="44"/>
      <c r="I1142" s="44" t="str">
        <f t="shared" ca="1" si="146"/>
        <v/>
      </c>
      <c r="J1142" s="44" t="str">
        <f t="shared" ca="1" si="147"/>
        <v/>
      </c>
      <c r="K1142" s="44"/>
      <c r="L1142" s="44"/>
      <c r="M1142" s="44"/>
      <c r="N1142" s="45" t="str">
        <f t="shared" si="148"/>
        <v/>
      </c>
      <c r="O1142" s="51"/>
      <c r="P1142" s="52" t="str">
        <f t="shared" si="149"/>
        <v/>
      </c>
      <c r="Q1142" s="44" t="str">
        <f t="shared" ca="1" si="150"/>
        <v/>
      </c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</row>
    <row r="1143" spans="1:28" ht="20.100000000000001" customHeight="1">
      <c r="A1143" s="41" t="str">
        <f t="shared" ca="1" si="151"/>
        <v/>
      </c>
      <c r="B1143" s="33" t="str">
        <f ca="1">IFERROR(IF(AND(N1143-TODAY()&gt;0,N1143-TODAY()&lt;5),"續簽"&amp;ROW(N1143),""),"")</f>
        <v/>
      </c>
      <c r="C1143" s="38" t="str">
        <f t="shared" si="144"/>
        <v/>
      </c>
      <c r="E1143" s="38" t="str">
        <f t="shared" si="145"/>
        <v/>
      </c>
      <c r="I1143" s="49" t="str">
        <f t="shared" ca="1" si="146"/>
        <v/>
      </c>
      <c r="J1143" s="49" t="str">
        <f t="shared" ca="1" si="147"/>
        <v/>
      </c>
      <c r="K1143" s="49"/>
      <c r="L1143" s="49"/>
      <c r="M1143" s="49"/>
      <c r="N1143" s="43" t="str">
        <f t="shared" si="148"/>
        <v/>
      </c>
      <c r="P1143" s="40" t="str">
        <f t="shared" si="149"/>
        <v/>
      </c>
      <c r="Q1143" s="38" t="str">
        <f t="shared" ca="1" si="150"/>
        <v/>
      </c>
    </row>
    <row r="1144" spans="1:28" ht="20.100000000000001" customHeight="1">
      <c r="A1144" s="41" t="str">
        <f t="shared" ca="1" si="151"/>
        <v/>
      </c>
      <c r="B1144" s="33" t="str">
        <f ca="1">IFERROR(IF(AND(N1144-TODAY()&gt;0,N1144-TODAY()&lt;5),"續簽"&amp;ROW(N1144),""),"")</f>
        <v/>
      </c>
      <c r="C1144" s="44" t="str">
        <f t="shared" si="144"/>
        <v/>
      </c>
      <c r="D1144" s="44"/>
      <c r="E1144" s="44" t="str">
        <f t="shared" si="145"/>
        <v/>
      </c>
      <c r="F1144" s="44"/>
      <c r="G1144" s="44"/>
      <c r="H1144" s="44"/>
      <c r="I1144" s="44" t="str">
        <f t="shared" ca="1" si="146"/>
        <v/>
      </c>
      <c r="J1144" s="44" t="str">
        <f t="shared" ca="1" si="147"/>
        <v/>
      </c>
      <c r="K1144" s="44"/>
      <c r="L1144" s="44"/>
      <c r="M1144" s="44"/>
      <c r="N1144" s="45" t="str">
        <f t="shared" si="148"/>
        <v/>
      </c>
      <c r="O1144" s="51"/>
      <c r="P1144" s="52" t="str">
        <f t="shared" si="149"/>
        <v/>
      </c>
      <c r="Q1144" s="44" t="str">
        <f t="shared" ca="1" si="150"/>
        <v/>
      </c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</row>
    <row r="1145" spans="1:28" ht="20.100000000000001" customHeight="1">
      <c r="A1145" s="41" t="str">
        <f t="shared" ca="1" si="151"/>
        <v/>
      </c>
      <c r="B1145" s="33" t="str">
        <f ca="1">IFERROR(IF(AND(N1145-TODAY()&gt;0,N1145-TODAY()&lt;5),"續簽"&amp;ROW(N1145),""),"")</f>
        <v/>
      </c>
      <c r="C1145" s="38" t="str">
        <f t="shared" si="144"/>
        <v/>
      </c>
      <c r="E1145" s="38" t="str">
        <f t="shared" si="145"/>
        <v/>
      </c>
      <c r="I1145" s="49" t="str">
        <f t="shared" ca="1" si="146"/>
        <v/>
      </c>
      <c r="J1145" s="49" t="str">
        <f t="shared" ca="1" si="147"/>
        <v/>
      </c>
      <c r="K1145" s="49"/>
      <c r="L1145" s="49"/>
      <c r="M1145" s="49"/>
      <c r="N1145" s="43" t="str">
        <f t="shared" si="148"/>
        <v/>
      </c>
      <c r="P1145" s="40" t="str">
        <f t="shared" si="149"/>
        <v/>
      </c>
      <c r="Q1145" s="38" t="str">
        <f t="shared" ca="1" si="150"/>
        <v/>
      </c>
    </row>
    <row r="1146" spans="1:28" ht="20.100000000000001" customHeight="1">
      <c r="A1146" s="41" t="str">
        <f t="shared" ca="1" si="151"/>
        <v/>
      </c>
      <c r="B1146" s="33" t="str">
        <f ca="1">IFERROR(IF(AND(N1146-TODAY()&gt;0,N1146-TODAY()&lt;5),"續簽"&amp;ROW(N1146),""),"")</f>
        <v/>
      </c>
      <c r="C1146" s="44" t="str">
        <f t="shared" si="144"/>
        <v/>
      </c>
      <c r="D1146" s="44"/>
      <c r="E1146" s="44" t="str">
        <f t="shared" si="145"/>
        <v/>
      </c>
      <c r="F1146" s="44"/>
      <c r="G1146" s="44"/>
      <c r="H1146" s="44"/>
      <c r="I1146" s="44" t="str">
        <f t="shared" ca="1" si="146"/>
        <v/>
      </c>
      <c r="J1146" s="44" t="str">
        <f t="shared" ca="1" si="147"/>
        <v/>
      </c>
      <c r="K1146" s="44"/>
      <c r="L1146" s="44"/>
      <c r="M1146" s="44"/>
      <c r="N1146" s="45" t="str">
        <f t="shared" si="148"/>
        <v/>
      </c>
      <c r="O1146" s="51"/>
      <c r="P1146" s="52" t="str">
        <f t="shared" si="149"/>
        <v/>
      </c>
      <c r="Q1146" s="44" t="str">
        <f t="shared" ca="1" si="150"/>
        <v/>
      </c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</row>
    <row r="1147" spans="1:28" ht="20.100000000000001" customHeight="1">
      <c r="A1147" s="41" t="str">
        <f t="shared" ca="1" si="151"/>
        <v/>
      </c>
      <c r="B1147" s="33" t="str">
        <f ca="1">IFERROR(IF(AND(N1147-TODAY()&gt;0,N1147-TODAY()&lt;5),"續簽"&amp;ROW(N1147),""),"")</f>
        <v/>
      </c>
      <c r="C1147" s="38" t="str">
        <f t="shared" si="144"/>
        <v/>
      </c>
      <c r="E1147" s="38" t="str">
        <f t="shared" si="145"/>
        <v/>
      </c>
      <c r="I1147" s="49" t="str">
        <f t="shared" ca="1" si="146"/>
        <v/>
      </c>
      <c r="J1147" s="49" t="str">
        <f t="shared" ca="1" si="147"/>
        <v/>
      </c>
      <c r="K1147" s="49"/>
      <c r="L1147" s="49"/>
      <c r="M1147" s="49"/>
      <c r="N1147" s="43" t="str">
        <f t="shared" si="148"/>
        <v/>
      </c>
      <c r="P1147" s="40" t="str">
        <f t="shared" si="149"/>
        <v/>
      </c>
      <c r="Q1147" s="38" t="str">
        <f t="shared" ca="1" si="150"/>
        <v/>
      </c>
    </row>
    <row r="1148" spans="1:28" ht="20.100000000000001" customHeight="1">
      <c r="A1148" s="41" t="str">
        <f t="shared" ca="1" si="151"/>
        <v/>
      </c>
      <c r="B1148" s="33" t="str">
        <f ca="1">IFERROR(IF(AND(N1148-TODAY()&gt;0,N1148-TODAY()&lt;5),"續簽"&amp;ROW(N1148),""),"")</f>
        <v/>
      </c>
      <c r="C1148" s="44" t="str">
        <f t="shared" si="144"/>
        <v/>
      </c>
      <c r="D1148" s="44"/>
      <c r="E1148" s="44" t="str">
        <f t="shared" si="145"/>
        <v/>
      </c>
      <c r="F1148" s="44"/>
      <c r="G1148" s="44"/>
      <c r="H1148" s="44"/>
      <c r="I1148" s="44" t="str">
        <f t="shared" ca="1" si="146"/>
        <v/>
      </c>
      <c r="J1148" s="44" t="str">
        <f t="shared" ca="1" si="147"/>
        <v/>
      </c>
      <c r="K1148" s="44"/>
      <c r="L1148" s="44"/>
      <c r="M1148" s="44"/>
      <c r="N1148" s="45" t="str">
        <f t="shared" si="148"/>
        <v/>
      </c>
      <c r="O1148" s="51"/>
      <c r="P1148" s="52" t="str">
        <f t="shared" si="149"/>
        <v/>
      </c>
      <c r="Q1148" s="44" t="str">
        <f t="shared" ca="1" si="150"/>
        <v/>
      </c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</row>
    <row r="1149" spans="1:28" ht="20.100000000000001" customHeight="1">
      <c r="A1149" s="41" t="str">
        <f t="shared" ca="1" si="151"/>
        <v/>
      </c>
      <c r="B1149" s="33" t="str">
        <f ca="1">IFERROR(IF(AND(N1149-TODAY()&gt;0,N1149-TODAY()&lt;5),"續簽"&amp;ROW(N1149),""),"")</f>
        <v/>
      </c>
      <c r="C1149" s="38" t="str">
        <f t="shared" si="144"/>
        <v/>
      </c>
      <c r="E1149" s="38" t="str">
        <f t="shared" si="145"/>
        <v/>
      </c>
      <c r="I1149" s="49" t="str">
        <f t="shared" ca="1" si="146"/>
        <v/>
      </c>
      <c r="J1149" s="49" t="str">
        <f t="shared" ca="1" si="147"/>
        <v/>
      </c>
      <c r="K1149" s="49"/>
      <c r="L1149" s="49"/>
      <c r="M1149" s="49"/>
      <c r="N1149" s="43" t="str">
        <f t="shared" si="148"/>
        <v/>
      </c>
      <c r="P1149" s="40" t="str">
        <f t="shared" si="149"/>
        <v/>
      </c>
      <c r="Q1149" s="38" t="str">
        <f t="shared" ca="1" si="150"/>
        <v/>
      </c>
    </row>
    <row r="1150" spans="1:28" ht="20.100000000000001" customHeight="1">
      <c r="A1150" s="41" t="str">
        <f t="shared" ca="1" si="151"/>
        <v/>
      </c>
      <c r="B1150" s="33" t="str">
        <f ca="1">IFERROR(IF(AND(N1150-TODAY()&gt;0,N1150-TODAY()&lt;5),"續簽"&amp;ROW(N1150),""),"")</f>
        <v/>
      </c>
      <c r="C1150" s="44" t="str">
        <f t="shared" si="144"/>
        <v/>
      </c>
      <c r="D1150" s="44"/>
      <c r="E1150" s="44" t="str">
        <f t="shared" si="145"/>
        <v/>
      </c>
      <c r="F1150" s="44"/>
      <c r="G1150" s="44"/>
      <c r="H1150" s="44"/>
      <c r="I1150" s="44" t="str">
        <f t="shared" ca="1" si="146"/>
        <v/>
      </c>
      <c r="J1150" s="44" t="str">
        <f t="shared" ca="1" si="147"/>
        <v/>
      </c>
      <c r="K1150" s="44"/>
      <c r="L1150" s="44"/>
      <c r="M1150" s="44"/>
      <c r="N1150" s="45" t="str">
        <f t="shared" si="148"/>
        <v/>
      </c>
      <c r="O1150" s="51"/>
      <c r="P1150" s="52" t="str">
        <f t="shared" si="149"/>
        <v/>
      </c>
      <c r="Q1150" s="44" t="str">
        <f t="shared" ca="1" si="150"/>
        <v/>
      </c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</row>
    <row r="1151" spans="1:28" ht="20.100000000000001" customHeight="1">
      <c r="A1151" s="41" t="str">
        <f t="shared" ca="1" si="151"/>
        <v/>
      </c>
      <c r="B1151" s="33" t="str">
        <f ca="1">IFERROR(IF(AND(N1151-TODAY()&gt;0,N1151-TODAY()&lt;5),"續簽"&amp;ROW(N1151),""),"")</f>
        <v/>
      </c>
      <c r="C1151" s="38" t="str">
        <f t="shared" si="144"/>
        <v/>
      </c>
      <c r="E1151" s="38" t="str">
        <f t="shared" si="145"/>
        <v/>
      </c>
      <c r="I1151" s="49" t="str">
        <f t="shared" ca="1" si="146"/>
        <v/>
      </c>
      <c r="J1151" s="49" t="str">
        <f t="shared" ca="1" si="147"/>
        <v/>
      </c>
      <c r="K1151" s="49"/>
      <c r="L1151" s="49"/>
      <c r="M1151" s="49"/>
      <c r="N1151" s="43" t="str">
        <f t="shared" si="148"/>
        <v/>
      </c>
      <c r="P1151" s="40" t="str">
        <f t="shared" si="149"/>
        <v/>
      </c>
      <c r="Q1151" s="38" t="str">
        <f t="shared" ca="1" si="150"/>
        <v/>
      </c>
    </row>
    <row r="1152" spans="1:28" ht="20.100000000000001" customHeight="1">
      <c r="A1152" s="41" t="str">
        <f t="shared" ca="1" si="151"/>
        <v/>
      </c>
      <c r="B1152" s="33" t="str">
        <f ca="1">IFERROR(IF(AND(N1152-TODAY()&gt;0,N1152-TODAY()&lt;5),"續簽"&amp;ROW(N1152),""),"")</f>
        <v/>
      </c>
      <c r="C1152" s="44" t="str">
        <f t="shared" si="144"/>
        <v/>
      </c>
      <c r="D1152" s="44"/>
      <c r="E1152" s="44" t="str">
        <f t="shared" si="145"/>
        <v/>
      </c>
      <c r="F1152" s="44"/>
      <c r="G1152" s="44"/>
      <c r="H1152" s="44"/>
      <c r="I1152" s="44" t="str">
        <f t="shared" ca="1" si="146"/>
        <v/>
      </c>
      <c r="J1152" s="44" t="str">
        <f t="shared" ca="1" si="147"/>
        <v/>
      </c>
      <c r="K1152" s="44"/>
      <c r="L1152" s="44"/>
      <c r="M1152" s="44"/>
      <c r="N1152" s="45" t="str">
        <f t="shared" si="148"/>
        <v/>
      </c>
      <c r="O1152" s="51"/>
      <c r="P1152" s="52" t="str">
        <f t="shared" si="149"/>
        <v/>
      </c>
      <c r="Q1152" s="44" t="str">
        <f t="shared" ca="1" si="150"/>
        <v/>
      </c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</row>
    <row r="1153" spans="1:28" ht="20.100000000000001" customHeight="1">
      <c r="A1153" s="41" t="str">
        <f t="shared" ca="1" si="151"/>
        <v/>
      </c>
      <c r="B1153" s="33" t="str">
        <f ca="1">IFERROR(IF(AND(N1153-TODAY()&gt;0,N1153-TODAY()&lt;5),"續簽"&amp;ROW(N1153),""),"")</f>
        <v/>
      </c>
      <c r="C1153" s="38" t="str">
        <f t="shared" si="144"/>
        <v/>
      </c>
      <c r="E1153" s="38" t="str">
        <f t="shared" si="145"/>
        <v/>
      </c>
      <c r="I1153" s="49" t="str">
        <f t="shared" ca="1" si="146"/>
        <v/>
      </c>
      <c r="J1153" s="49" t="str">
        <f t="shared" ca="1" si="147"/>
        <v/>
      </c>
      <c r="K1153" s="49"/>
      <c r="L1153" s="49"/>
      <c r="M1153" s="49"/>
      <c r="N1153" s="43" t="str">
        <f t="shared" si="148"/>
        <v/>
      </c>
      <c r="P1153" s="40" t="str">
        <f t="shared" si="149"/>
        <v/>
      </c>
      <c r="Q1153" s="38" t="str">
        <f t="shared" ca="1" si="150"/>
        <v/>
      </c>
    </row>
    <row r="1154" spans="1:28" ht="20.100000000000001" customHeight="1">
      <c r="A1154" s="41" t="str">
        <f t="shared" ca="1" si="151"/>
        <v/>
      </c>
      <c r="B1154" s="33" t="str">
        <f ca="1">IFERROR(IF(AND(N1154-TODAY()&gt;0,N1154-TODAY()&lt;5),"續簽"&amp;ROW(N1154),""),"")</f>
        <v/>
      </c>
      <c r="C1154" s="44" t="str">
        <f t="shared" si="144"/>
        <v/>
      </c>
      <c r="D1154" s="44"/>
      <c r="E1154" s="44" t="str">
        <f t="shared" si="145"/>
        <v/>
      </c>
      <c r="F1154" s="44"/>
      <c r="G1154" s="44"/>
      <c r="H1154" s="44"/>
      <c r="I1154" s="44" t="str">
        <f t="shared" ca="1" si="146"/>
        <v/>
      </c>
      <c r="J1154" s="44" t="str">
        <f t="shared" ca="1" si="147"/>
        <v/>
      </c>
      <c r="K1154" s="44"/>
      <c r="L1154" s="44"/>
      <c r="M1154" s="44"/>
      <c r="N1154" s="45" t="str">
        <f t="shared" si="148"/>
        <v/>
      </c>
      <c r="O1154" s="51"/>
      <c r="P1154" s="52" t="str">
        <f t="shared" si="149"/>
        <v/>
      </c>
      <c r="Q1154" s="44" t="str">
        <f t="shared" ca="1" si="150"/>
        <v/>
      </c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</row>
    <row r="1155" spans="1:28" ht="20.100000000000001" customHeight="1">
      <c r="A1155" s="41" t="str">
        <f t="shared" ca="1" si="151"/>
        <v/>
      </c>
      <c r="B1155" s="33" t="str">
        <f ca="1">IFERROR(IF(AND(N1155-TODAY()&gt;0,N1155-TODAY()&lt;5),"續簽"&amp;ROW(N1155),""),"")</f>
        <v/>
      </c>
      <c r="C1155" s="38" t="str">
        <f t="shared" si="144"/>
        <v/>
      </c>
      <c r="E1155" s="38" t="str">
        <f t="shared" si="145"/>
        <v/>
      </c>
      <c r="I1155" s="49" t="str">
        <f t="shared" ca="1" si="146"/>
        <v/>
      </c>
      <c r="J1155" s="49" t="str">
        <f t="shared" ca="1" si="147"/>
        <v/>
      </c>
      <c r="K1155" s="49"/>
      <c r="L1155" s="49"/>
      <c r="M1155" s="49"/>
      <c r="N1155" s="43" t="str">
        <f t="shared" si="148"/>
        <v/>
      </c>
      <c r="P1155" s="40" t="str">
        <f t="shared" si="149"/>
        <v/>
      </c>
      <c r="Q1155" s="38" t="str">
        <f t="shared" ca="1" si="150"/>
        <v/>
      </c>
    </row>
    <row r="1156" spans="1:28" ht="20.100000000000001" customHeight="1">
      <c r="A1156" s="41" t="str">
        <f t="shared" ca="1" si="151"/>
        <v/>
      </c>
      <c r="B1156" s="33" t="str">
        <f ca="1">IFERROR(IF(AND(N1156-TODAY()&gt;0,N1156-TODAY()&lt;5),"續簽"&amp;ROW(N1156),""),"")</f>
        <v/>
      </c>
      <c r="C1156" s="44" t="str">
        <f t="shared" si="144"/>
        <v/>
      </c>
      <c r="D1156" s="44"/>
      <c r="E1156" s="44" t="str">
        <f t="shared" si="145"/>
        <v/>
      </c>
      <c r="F1156" s="44"/>
      <c r="G1156" s="44"/>
      <c r="H1156" s="44"/>
      <c r="I1156" s="44" t="str">
        <f t="shared" ca="1" si="146"/>
        <v/>
      </c>
      <c r="J1156" s="44" t="str">
        <f t="shared" ca="1" si="147"/>
        <v/>
      </c>
      <c r="K1156" s="44"/>
      <c r="L1156" s="44"/>
      <c r="M1156" s="44"/>
      <c r="N1156" s="45" t="str">
        <f t="shared" si="148"/>
        <v/>
      </c>
      <c r="O1156" s="51"/>
      <c r="P1156" s="52" t="str">
        <f t="shared" si="149"/>
        <v/>
      </c>
      <c r="Q1156" s="44" t="str">
        <f t="shared" ca="1" si="150"/>
        <v/>
      </c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</row>
    <row r="1157" spans="1:28" ht="20.100000000000001" customHeight="1">
      <c r="A1157" s="41" t="str">
        <f t="shared" ca="1" si="151"/>
        <v/>
      </c>
      <c r="B1157" s="33" t="str">
        <f ca="1">IFERROR(IF(AND(N1157-TODAY()&gt;0,N1157-TODAY()&lt;5),"續簽"&amp;ROW(N1157),""),"")</f>
        <v/>
      </c>
      <c r="C1157" s="38" t="str">
        <f t="shared" si="144"/>
        <v/>
      </c>
      <c r="E1157" s="38" t="str">
        <f t="shared" si="145"/>
        <v/>
      </c>
      <c r="I1157" s="49" t="str">
        <f t="shared" ca="1" si="146"/>
        <v/>
      </c>
      <c r="J1157" s="49" t="str">
        <f t="shared" ca="1" si="147"/>
        <v/>
      </c>
      <c r="K1157" s="49"/>
      <c r="L1157" s="49"/>
      <c r="M1157" s="49"/>
      <c r="N1157" s="43" t="str">
        <f t="shared" si="148"/>
        <v/>
      </c>
      <c r="P1157" s="40" t="str">
        <f t="shared" si="149"/>
        <v/>
      </c>
      <c r="Q1157" s="38" t="str">
        <f t="shared" ca="1" si="150"/>
        <v/>
      </c>
    </row>
    <row r="1158" spans="1:28" ht="20.100000000000001" customHeight="1">
      <c r="A1158" s="41" t="str">
        <f t="shared" ca="1" si="151"/>
        <v/>
      </c>
      <c r="B1158" s="33" t="str">
        <f ca="1">IFERROR(IF(AND(N1158-TODAY()&gt;0,N1158-TODAY()&lt;5),"續簽"&amp;ROW(N1158),""),"")</f>
        <v/>
      </c>
      <c r="C1158" s="44" t="str">
        <f t="shared" si="144"/>
        <v/>
      </c>
      <c r="D1158" s="44"/>
      <c r="E1158" s="44" t="str">
        <f t="shared" si="145"/>
        <v/>
      </c>
      <c r="F1158" s="44"/>
      <c r="G1158" s="44"/>
      <c r="H1158" s="44"/>
      <c r="I1158" s="44" t="str">
        <f t="shared" ca="1" si="146"/>
        <v/>
      </c>
      <c r="J1158" s="44" t="str">
        <f t="shared" ca="1" si="147"/>
        <v/>
      </c>
      <c r="K1158" s="44"/>
      <c r="L1158" s="44"/>
      <c r="M1158" s="44"/>
      <c r="N1158" s="45" t="str">
        <f t="shared" si="148"/>
        <v/>
      </c>
      <c r="O1158" s="51"/>
      <c r="P1158" s="52" t="str">
        <f t="shared" si="149"/>
        <v/>
      </c>
      <c r="Q1158" s="44" t="str">
        <f t="shared" ca="1" si="150"/>
        <v/>
      </c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</row>
    <row r="1159" spans="1:28" ht="20.100000000000001" customHeight="1">
      <c r="A1159" s="41" t="str">
        <f t="shared" ca="1" si="151"/>
        <v/>
      </c>
      <c r="B1159" s="33" t="str">
        <f ca="1">IFERROR(IF(AND(N1159-TODAY()&gt;0,N1159-TODAY()&lt;5),"續簽"&amp;ROW(N1159),""),"")</f>
        <v/>
      </c>
      <c r="C1159" s="38" t="str">
        <f t="shared" si="144"/>
        <v/>
      </c>
      <c r="E1159" s="38" t="str">
        <f t="shared" si="145"/>
        <v/>
      </c>
      <c r="I1159" s="49" t="str">
        <f t="shared" ca="1" si="146"/>
        <v/>
      </c>
      <c r="J1159" s="49" t="str">
        <f t="shared" ca="1" si="147"/>
        <v/>
      </c>
      <c r="K1159" s="49"/>
      <c r="L1159" s="49"/>
      <c r="M1159" s="49"/>
      <c r="N1159" s="43" t="str">
        <f t="shared" si="148"/>
        <v/>
      </c>
      <c r="P1159" s="40" t="str">
        <f t="shared" si="149"/>
        <v/>
      </c>
      <c r="Q1159" s="38" t="str">
        <f t="shared" ca="1" si="150"/>
        <v/>
      </c>
    </row>
    <row r="1160" spans="1:28" ht="20.100000000000001" customHeight="1">
      <c r="A1160" s="41" t="str">
        <f t="shared" ca="1" si="151"/>
        <v/>
      </c>
      <c r="B1160" s="33" t="str">
        <f ca="1">IFERROR(IF(AND(N1160-TODAY()&gt;0,N1160-TODAY()&lt;5),"續簽"&amp;ROW(N1160),""),"")</f>
        <v/>
      </c>
      <c r="C1160" s="44" t="str">
        <f t="shared" ref="C1160:C1223" si="152">IF(D1160="","",ROW(D1160)-2)</f>
        <v/>
      </c>
      <c r="D1160" s="44"/>
      <c r="E1160" s="44" t="str">
        <f t="shared" ref="E1160:E1223" si="153">IF(O1160="","",IF(MOD(RIGHT(LEFT(O1160,17)),2),"男","女"))</f>
        <v/>
      </c>
      <c r="F1160" s="44"/>
      <c r="G1160" s="44"/>
      <c r="H1160" s="44"/>
      <c r="I1160" s="44" t="str">
        <f t="shared" ref="I1160:I1223" ca="1" si="154">IF(H1160="","",DATEDIF(H1160,TODAY(),"Y"))</f>
        <v/>
      </c>
      <c r="J1160" s="44" t="str">
        <f t="shared" ref="J1160:J1223" ca="1" si="155">IF(H1160="","",DATEDIF(H1160,TODAY(),"m"))</f>
        <v/>
      </c>
      <c r="K1160" s="44"/>
      <c r="L1160" s="44"/>
      <c r="M1160" s="44"/>
      <c r="N1160" s="45" t="str">
        <f t="shared" ref="N1160:N1223" si="156">IFERROR(IF(M1160="无固定期限","",DATE(YEAR(L1160)+M1160,MONTH(L1160),DAY(L1160)-1)),"")</f>
        <v/>
      </c>
      <c r="O1160" s="51"/>
      <c r="P1160" s="52" t="str">
        <f t="shared" ref="P1160:P1223" si="157">IF(O1160="","",VALUE(MID(O1160,7,4)&amp;"/"&amp;MID(O1160,11,2)&amp;"/"&amp;MID(O1160,13,2)))</f>
        <v/>
      </c>
      <c r="Q1160" s="44" t="str">
        <f t="shared" ref="Q1160:Q1223" ca="1" si="158">IF(O1160="","",YEAR(TODAY())-MID(O1160,7,4))</f>
        <v/>
      </c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</row>
    <row r="1161" spans="1:28" ht="20.100000000000001" customHeight="1">
      <c r="A1161" s="41" t="str">
        <f t="shared" ca="1" si="151"/>
        <v/>
      </c>
      <c r="B1161" s="33" t="str">
        <f ca="1">IFERROR(IF(AND(N1161-TODAY()&gt;0,N1161-TODAY()&lt;5),"續簽"&amp;ROW(N1161),""),"")</f>
        <v/>
      </c>
      <c r="C1161" s="38" t="str">
        <f t="shared" si="152"/>
        <v/>
      </c>
      <c r="E1161" s="38" t="str">
        <f t="shared" si="153"/>
        <v/>
      </c>
      <c r="I1161" s="49" t="str">
        <f t="shared" ca="1" si="154"/>
        <v/>
      </c>
      <c r="J1161" s="49" t="str">
        <f t="shared" ca="1" si="155"/>
        <v/>
      </c>
      <c r="K1161" s="49"/>
      <c r="L1161" s="49"/>
      <c r="M1161" s="49"/>
      <c r="N1161" s="43" t="str">
        <f t="shared" si="156"/>
        <v/>
      </c>
      <c r="P1161" s="40" t="str">
        <f t="shared" si="157"/>
        <v/>
      </c>
      <c r="Q1161" s="38" t="str">
        <f t="shared" ca="1" si="158"/>
        <v/>
      </c>
    </row>
    <row r="1162" spans="1:28" ht="20.100000000000001" customHeight="1">
      <c r="A1162" s="41" t="str">
        <f t="shared" ca="1" si="151"/>
        <v/>
      </c>
      <c r="B1162" s="33" t="str">
        <f ca="1">IFERROR(IF(AND(N1162-TODAY()&gt;0,N1162-TODAY()&lt;5),"續簽"&amp;ROW(N1162),""),"")</f>
        <v/>
      </c>
      <c r="C1162" s="44" t="str">
        <f t="shared" si="152"/>
        <v/>
      </c>
      <c r="D1162" s="44"/>
      <c r="E1162" s="44" t="str">
        <f t="shared" si="153"/>
        <v/>
      </c>
      <c r="F1162" s="44"/>
      <c r="G1162" s="44"/>
      <c r="H1162" s="44"/>
      <c r="I1162" s="44" t="str">
        <f t="shared" ca="1" si="154"/>
        <v/>
      </c>
      <c r="J1162" s="44" t="str">
        <f t="shared" ca="1" si="155"/>
        <v/>
      </c>
      <c r="K1162" s="44"/>
      <c r="L1162" s="44"/>
      <c r="M1162" s="44"/>
      <c r="N1162" s="45" t="str">
        <f t="shared" si="156"/>
        <v/>
      </c>
      <c r="O1162" s="51"/>
      <c r="P1162" s="52" t="str">
        <f t="shared" si="157"/>
        <v/>
      </c>
      <c r="Q1162" s="44" t="str">
        <f t="shared" ca="1" si="158"/>
        <v/>
      </c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</row>
    <row r="1163" spans="1:28" ht="20.100000000000001" customHeight="1">
      <c r="A1163" s="41" t="str">
        <f t="shared" ca="1" si="151"/>
        <v/>
      </c>
      <c r="B1163" s="33" t="str">
        <f ca="1">IFERROR(IF(AND(N1163-TODAY()&gt;0,N1163-TODAY()&lt;5),"續簽"&amp;ROW(N1163),""),"")</f>
        <v/>
      </c>
      <c r="C1163" s="38" t="str">
        <f t="shared" si="152"/>
        <v/>
      </c>
      <c r="E1163" s="38" t="str">
        <f t="shared" si="153"/>
        <v/>
      </c>
      <c r="I1163" s="49" t="str">
        <f t="shared" ca="1" si="154"/>
        <v/>
      </c>
      <c r="J1163" s="49" t="str">
        <f t="shared" ca="1" si="155"/>
        <v/>
      </c>
      <c r="K1163" s="49"/>
      <c r="L1163" s="49"/>
      <c r="M1163" s="49"/>
      <c r="N1163" s="43" t="str">
        <f t="shared" si="156"/>
        <v/>
      </c>
      <c r="P1163" s="40" t="str">
        <f t="shared" si="157"/>
        <v/>
      </c>
      <c r="Q1163" s="38" t="str">
        <f t="shared" ca="1" si="158"/>
        <v/>
      </c>
    </row>
    <row r="1164" spans="1:28" ht="20.100000000000001" customHeight="1">
      <c r="A1164" s="41" t="str">
        <f t="shared" ca="1" si="151"/>
        <v/>
      </c>
      <c r="B1164" s="33" t="str">
        <f ca="1">IFERROR(IF(AND(N1164-TODAY()&gt;0,N1164-TODAY()&lt;5),"續簽"&amp;ROW(N1164),""),"")</f>
        <v/>
      </c>
      <c r="C1164" s="44" t="str">
        <f t="shared" si="152"/>
        <v/>
      </c>
      <c r="D1164" s="44"/>
      <c r="E1164" s="44" t="str">
        <f t="shared" si="153"/>
        <v/>
      </c>
      <c r="F1164" s="44"/>
      <c r="G1164" s="44"/>
      <c r="H1164" s="44"/>
      <c r="I1164" s="44" t="str">
        <f t="shared" ca="1" si="154"/>
        <v/>
      </c>
      <c r="J1164" s="44" t="str">
        <f t="shared" ca="1" si="155"/>
        <v/>
      </c>
      <c r="K1164" s="44"/>
      <c r="L1164" s="44"/>
      <c r="M1164" s="44"/>
      <c r="N1164" s="45" t="str">
        <f t="shared" si="156"/>
        <v/>
      </c>
      <c r="O1164" s="51"/>
      <c r="P1164" s="52" t="str">
        <f t="shared" si="157"/>
        <v/>
      </c>
      <c r="Q1164" s="44" t="str">
        <f t="shared" ca="1" si="158"/>
        <v/>
      </c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</row>
    <row r="1165" spans="1:28" ht="20.100000000000001" customHeight="1">
      <c r="A1165" s="41" t="str">
        <f t="shared" ref="A1165:A1228" ca="1" si="159">IFERROR(IF(MONTH(P1165)=MONTH(TODAY()),"生日"&amp;ROW(P1165),""),"")</f>
        <v/>
      </c>
      <c r="B1165" s="33" t="str">
        <f ca="1">IFERROR(IF(AND(N1165-TODAY()&gt;0,N1165-TODAY()&lt;5),"續簽"&amp;ROW(N1165),""),"")</f>
        <v/>
      </c>
      <c r="C1165" s="38" t="str">
        <f t="shared" si="152"/>
        <v/>
      </c>
      <c r="E1165" s="38" t="str">
        <f t="shared" si="153"/>
        <v/>
      </c>
      <c r="I1165" s="49" t="str">
        <f t="shared" ca="1" si="154"/>
        <v/>
      </c>
      <c r="J1165" s="49" t="str">
        <f t="shared" ca="1" si="155"/>
        <v/>
      </c>
      <c r="K1165" s="49"/>
      <c r="L1165" s="49"/>
      <c r="M1165" s="49"/>
      <c r="N1165" s="43" t="str">
        <f t="shared" si="156"/>
        <v/>
      </c>
      <c r="P1165" s="40" t="str">
        <f t="shared" si="157"/>
        <v/>
      </c>
      <c r="Q1165" s="38" t="str">
        <f t="shared" ca="1" si="158"/>
        <v/>
      </c>
    </row>
    <row r="1166" spans="1:28" ht="20.100000000000001" customHeight="1">
      <c r="A1166" s="41" t="str">
        <f t="shared" ca="1" si="159"/>
        <v/>
      </c>
      <c r="B1166" s="33" t="str">
        <f ca="1">IFERROR(IF(AND(N1166-TODAY()&gt;0,N1166-TODAY()&lt;5),"續簽"&amp;ROW(N1166),""),"")</f>
        <v/>
      </c>
      <c r="C1166" s="44" t="str">
        <f t="shared" si="152"/>
        <v/>
      </c>
      <c r="D1166" s="44"/>
      <c r="E1166" s="44" t="str">
        <f t="shared" si="153"/>
        <v/>
      </c>
      <c r="F1166" s="44"/>
      <c r="G1166" s="44"/>
      <c r="H1166" s="44"/>
      <c r="I1166" s="44" t="str">
        <f t="shared" ca="1" si="154"/>
        <v/>
      </c>
      <c r="J1166" s="44" t="str">
        <f t="shared" ca="1" si="155"/>
        <v/>
      </c>
      <c r="K1166" s="44"/>
      <c r="L1166" s="44"/>
      <c r="M1166" s="44"/>
      <c r="N1166" s="45" t="str">
        <f t="shared" si="156"/>
        <v/>
      </c>
      <c r="O1166" s="51"/>
      <c r="P1166" s="52" t="str">
        <f t="shared" si="157"/>
        <v/>
      </c>
      <c r="Q1166" s="44" t="str">
        <f t="shared" ca="1" si="158"/>
        <v/>
      </c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</row>
    <row r="1167" spans="1:28" ht="20.100000000000001" customHeight="1">
      <c r="A1167" s="41" t="str">
        <f t="shared" ca="1" si="159"/>
        <v/>
      </c>
      <c r="B1167" s="33" t="str">
        <f ca="1">IFERROR(IF(AND(N1167-TODAY()&gt;0,N1167-TODAY()&lt;5),"續簽"&amp;ROW(N1167),""),"")</f>
        <v/>
      </c>
      <c r="C1167" s="38" t="str">
        <f t="shared" si="152"/>
        <v/>
      </c>
      <c r="E1167" s="38" t="str">
        <f t="shared" si="153"/>
        <v/>
      </c>
      <c r="I1167" s="49" t="str">
        <f t="shared" ca="1" si="154"/>
        <v/>
      </c>
      <c r="J1167" s="49" t="str">
        <f t="shared" ca="1" si="155"/>
        <v/>
      </c>
      <c r="K1167" s="49"/>
      <c r="L1167" s="49"/>
      <c r="M1167" s="49"/>
      <c r="N1167" s="43" t="str">
        <f t="shared" si="156"/>
        <v/>
      </c>
      <c r="P1167" s="40" t="str">
        <f t="shared" si="157"/>
        <v/>
      </c>
      <c r="Q1167" s="38" t="str">
        <f t="shared" ca="1" si="158"/>
        <v/>
      </c>
    </row>
    <row r="1168" spans="1:28" ht="20.100000000000001" customHeight="1">
      <c r="A1168" s="41" t="str">
        <f t="shared" ca="1" si="159"/>
        <v/>
      </c>
      <c r="B1168" s="33" t="str">
        <f ca="1">IFERROR(IF(AND(N1168-TODAY()&gt;0,N1168-TODAY()&lt;5),"續簽"&amp;ROW(N1168),""),"")</f>
        <v/>
      </c>
      <c r="C1168" s="44" t="str">
        <f t="shared" si="152"/>
        <v/>
      </c>
      <c r="D1168" s="44"/>
      <c r="E1168" s="44" t="str">
        <f t="shared" si="153"/>
        <v/>
      </c>
      <c r="F1168" s="44"/>
      <c r="G1168" s="44"/>
      <c r="H1168" s="44"/>
      <c r="I1168" s="44" t="str">
        <f t="shared" ca="1" si="154"/>
        <v/>
      </c>
      <c r="J1168" s="44" t="str">
        <f t="shared" ca="1" si="155"/>
        <v/>
      </c>
      <c r="K1168" s="44"/>
      <c r="L1168" s="44"/>
      <c r="M1168" s="44"/>
      <c r="N1168" s="45" t="str">
        <f t="shared" si="156"/>
        <v/>
      </c>
      <c r="O1168" s="51"/>
      <c r="P1168" s="52" t="str">
        <f t="shared" si="157"/>
        <v/>
      </c>
      <c r="Q1168" s="44" t="str">
        <f t="shared" ca="1" si="158"/>
        <v/>
      </c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</row>
    <row r="1169" spans="1:28" ht="20.100000000000001" customHeight="1">
      <c r="A1169" s="41" t="str">
        <f t="shared" ca="1" si="159"/>
        <v/>
      </c>
      <c r="B1169" s="33" t="str">
        <f ca="1">IFERROR(IF(AND(N1169-TODAY()&gt;0,N1169-TODAY()&lt;5),"續簽"&amp;ROW(N1169),""),"")</f>
        <v/>
      </c>
      <c r="C1169" s="38" t="str">
        <f t="shared" si="152"/>
        <v/>
      </c>
      <c r="E1169" s="38" t="str">
        <f t="shared" si="153"/>
        <v/>
      </c>
      <c r="I1169" s="49" t="str">
        <f t="shared" ca="1" si="154"/>
        <v/>
      </c>
      <c r="J1169" s="49" t="str">
        <f t="shared" ca="1" si="155"/>
        <v/>
      </c>
      <c r="K1169" s="49"/>
      <c r="L1169" s="49"/>
      <c r="M1169" s="49"/>
      <c r="N1169" s="43" t="str">
        <f t="shared" si="156"/>
        <v/>
      </c>
      <c r="P1169" s="40" t="str">
        <f t="shared" si="157"/>
        <v/>
      </c>
      <c r="Q1169" s="38" t="str">
        <f t="shared" ca="1" si="158"/>
        <v/>
      </c>
    </row>
    <row r="1170" spans="1:28" ht="20.100000000000001" customHeight="1">
      <c r="A1170" s="41" t="str">
        <f t="shared" ca="1" si="159"/>
        <v/>
      </c>
      <c r="B1170" s="33" t="str">
        <f ca="1">IFERROR(IF(AND(N1170-TODAY()&gt;0,N1170-TODAY()&lt;5),"續簽"&amp;ROW(N1170),""),"")</f>
        <v/>
      </c>
      <c r="C1170" s="44" t="str">
        <f t="shared" si="152"/>
        <v/>
      </c>
      <c r="D1170" s="44"/>
      <c r="E1170" s="44" t="str">
        <f t="shared" si="153"/>
        <v/>
      </c>
      <c r="F1170" s="44"/>
      <c r="G1170" s="44"/>
      <c r="H1170" s="44"/>
      <c r="I1170" s="44" t="str">
        <f t="shared" ca="1" si="154"/>
        <v/>
      </c>
      <c r="J1170" s="44" t="str">
        <f t="shared" ca="1" si="155"/>
        <v/>
      </c>
      <c r="K1170" s="44"/>
      <c r="L1170" s="44"/>
      <c r="M1170" s="44"/>
      <c r="N1170" s="45" t="str">
        <f t="shared" si="156"/>
        <v/>
      </c>
      <c r="O1170" s="51"/>
      <c r="P1170" s="52" t="str">
        <f t="shared" si="157"/>
        <v/>
      </c>
      <c r="Q1170" s="44" t="str">
        <f t="shared" ca="1" si="158"/>
        <v/>
      </c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</row>
    <row r="1171" spans="1:28" ht="20.100000000000001" customHeight="1">
      <c r="A1171" s="41" t="str">
        <f t="shared" ca="1" si="159"/>
        <v/>
      </c>
      <c r="B1171" s="33" t="str">
        <f ca="1">IFERROR(IF(AND(N1171-TODAY()&gt;0,N1171-TODAY()&lt;5),"續簽"&amp;ROW(N1171),""),"")</f>
        <v/>
      </c>
      <c r="C1171" s="38" t="str">
        <f t="shared" si="152"/>
        <v/>
      </c>
      <c r="E1171" s="38" t="str">
        <f t="shared" si="153"/>
        <v/>
      </c>
      <c r="I1171" s="49" t="str">
        <f t="shared" ca="1" si="154"/>
        <v/>
      </c>
      <c r="J1171" s="49" t="str">
        <f t="shared" ca="1" si="155"/>
        <v/>
      </c>
      <c r="K1171" s="49"/>
      <c r="L1171" s="49"/>
      <c r="M1171" s="49"/>
      <c r="N1171" s="43" t="str">
        <f t="shared" si="156"/>
        <v/>
      </c>
      <c r="P1171" s="40" t="str">
        <f t="shared" si="157"/>
        <v/>
      </c>
      <c r="Q1171" s="38" t="str">
        <f t="shared" ca="1" si="158"/>
        <v/>
      </c>
    </row>
    <row r="1172" spans="1:28" ht="20.100000000000001" customHeight="1">
      <c r="A1172" s="41" t="str">
        <f t="shared" ca="1" si="159"/>
        <v/>
      </c>
      <c r="B1172" s="33" t="str">
        <f ca="1">IFERROR(IF(AND(N1172-TODAY()&gt;0,N1172-TODAY()&lt;5),"續簽"&amp;ROW(N1172),""),"")</f>
        <v/>
      </c>
      <c r="C1172" s="44" t="str">
        <f t="shared" si="152"/>
        <v/>
      </c>
      <c r="D1172" s="44"/>
      <c r="E1172" s="44" t="str">
        <f t="shared" si="153"/>
        <v/>
      </c>
      <c r="F1172" s="44"/>
      <c r="G1172" s="44"/>
      <c r="H1172" s="44"/>
      <c r="I1172" s="44" t="str">
        <f t="shared" ca="1" si="154"/>
        <v/>
      </c>
      <c r="J1172" s="44" t="str">
        <f t="shared" ca="1" si="155"/>
        <v/>
      </c>
      <c r="K1172" s="44"/>
      <c r="L1172" s="44"/>
      <c r="M1172" s="44"/>
      <c r="N1172" s="45" t="str">
        <f t="shared" si="156"/>
        <v/>
      </c>
      <c r="O1172" s="51"/>
      <c r="P1172" s="52" t="str">
        <f t="shared" si="157"/>
        <v/>
      </c>
      <c r="Q1172" s="44" t="str">
        <f t="shared" ca="1" si="158"/>
        <v/>
      </c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</row>
    <row r="1173" spans="1:28" ht="20.100000000000001" customHeight="1">
      <c r="A1173" s="41" t="str">
        <f t="shared" ca="1" si="159"/>
        <v/>
      </c>
      <c r="B1173" s="33" t="str">
        <f ca="1">IFERROR(IF(AND(N1173-TODAY()&gt;0,N1173-TODAY()&lt;5),"續簽"&amp;ROW(N1173),""),"")</f>
        <v/>
      </c>
      <c r="C1173" s="38" t="str">
        <f t="shared" si="152"/>
        <v/>
      </c>
      <c r="E1173" s="38" t="str">
        <f t="shared" si="153"/>
        <v/>
      </c>
      <c r="I1173" s="49" t="str">
        <f t="shared" ca="1" si="154"/>
        <v/>
      </c>
      <c r="J1173" s="49" t="str">
        <f t="shared" ca="1" si="155"/>
        <v/>
      </c>
      <c r="K1173" s="49"/>
      <c r="L1173" s="49"/>
      <c r="M1173" s="49"/>
      <c r="N1173" s="43" t="str">
        <f t="shared" si="156"/>
        <v/>
      </c>
      <c r="P1173" s="40" t="str">
        <f t="shared" si="157"/>
        <v/>
      </c>
      <c r="Q1173" s="38" t="str">
        <f t="shared" ca="1" si="158"/>
        <v/>
      </c>
    </row>
    <row r="1174" spans="1:28" ht="20.100000000000001" customHeight="1">
      <c r="A1174" s="41" t="str">
        <f t="shared" ca="1" si="159"/>
        <v/>
      </c>
      <c r="B1174" s="33" t="str">
        <f ca="1">IFERROR(IF(AND(N1174-TODAY()&gt;0,N1174-TODAY()&lt;5),"續簽"&amp;ROW(N1174),""),"")</f>
        <v/>
      </c>
      <c r="C1174" s="44" t="str">
        <f t="shared" si="152"/>
        <v/>
      </c>
      <c r="D1174" s="44"/>
      <c r="E1174" s="44" t="str">
        <f t="shared" si="153"/>
        <v/>
      </c>
      <c r="F1174" s="44"/>
      <c r="G1174" s="44"/>
      <c r="H1174" s="44"/>
      <c r="I1174" s="44" t="str">
        <f t="shared" ca="1" si="154"/>
        <v/>
      </c>
      <c r="J1174" s="44" t="str">
        <f t="shared" ca="1" si="155"/>
        <v/>
      </c>
      <c r="K1174" s="44"/>
      <c r="L1174" s="44"/>
      <c r="M1174" s="44"/>
      <c r="N1174" s="45" t="str">
        <f t="shared" si="156"/>
        <v/>
      </c>
      <c r="O1174" s="51"/>
      <c r="P1174" s="52" t="str">
        <f t="shared" si="157"/>
        <v/>
      </c>
      <c r="Q1174" s="44" t="str">
        <f t="shared" ca="1" si="158"/>
        <v/>
      </c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</row>
    <row r="1175" spans="1:28" ht="20.100000000000001" customHeight="1">
      <c r="A1175" s="41" t="str">
        <f t="shared" ca="1" si="159"/>
        <v/>
      </c>
      <c r="B1175" s="33" t="str">
        <f ca="1">IFERROR(IF(AND(N1175-TODAY()&gt;0,N1175-TODAY()&lt;5),"續簽"&amp;ROW(N1175),""),"")</f>
        <v/>
      </c>
      <c r="C1175" s="38" t="str">
        <f t="shared" si="152"/>
        <v/>
      </c>
      <c r="E1175" s="38" t="str">
        <f t="shared" si="153"/>
        <v/>
      </c>
      <c r="I1175" s="49" t="str">
        <f t="shared" ca="1" si="154"/>
        <v/>
      </c>
      <c r="J1175" s="49" t="str">
        <f t="shared" ca="1" si="155"/>
        <v/>
      </c>
      <c r="K1175" s="49"/>
      <c r="L1175" s="49"/>
      <c r="M1175" s="49"/>
      <c r="N1175" s="43" t="str">
        <f t="shared" si="156"/>
        <v/>
      </c>
      <c r="P1175" s="40" t="str">
        <f t="shared" si="157"/>
        <v/>
      </c>
      <c r="Q1175" s="38" t="str">
        <f t="shared" ca="1" si="158"/>
        <v/>
      </c>
    </row>
    <row r="1176" spans="1:28" ht="20.100000000000001" customHeight="1">
      <c r="A1176" s="41" t="str">
        <f t="shared" ca="1" si="159"/>
        <v/>
      </c>
      <c r="B1176" s="33" t="str">
        <f ca="1">IFERROR(IF(AND(N1176-TODAY()&gt;0,N1176-TODAY()&lt;5),"續簽"&amp;ROW(N1176),""),"")</f>
        <v/>
      </c>
      <c r="C1176" s="44" t="str">
        <f t="shared" si="152"/>
        <v/>
      </c>
      <c r="D1176" s="44"/>
      <c r="E1176" s="44" t="str">
        <f t="shared" si="153"/>
        <v/>
      </c>
      <c r="F1176" s="44"/>
      <c r="G1176" s="44"/>
      <c r="H1176" s="44"/>
      <c r="I1176" s="44" t="str">
        <f t="shared" ca="1" si="154"/>
        <v/>
      </c>
      <c r="J1176" s="44" t="str">
        <f t="shared" ca="1" si="155"/>
        <v/>
      </c>
      <c r="K1176" s="44"/>
      <c r="L1176" s="44"/>
      <c r="M1176" s="44"/>
      <c r="N1176" s="45" t="str">
        <f t="shared" si="156"/>
        <v/>
      </c>
      <c r="O1176" s="51"/>
      <c r="P1176" s="52" t="str">
        <f t="shared" si="157"/>
        <v/>
      </c>
      <c r="Q1176" s="44" t="str">
        <f t="shared" ca="1" si="158"/>
        <v/>
      </c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</row>
    <row r="1177" spans="1:28" ht="20.100000000000001" customHeight="1">
      <c r="A1177" s="41" t="str">
        <f t="shared" ca="1" si="159"/>
        <v/>
      </c>
      <c r="B1177" s="33" t="str">
        <f ca="1">IFERROR(IF(AND(N1177-TODAY()&gt;0,N1177-TODAY()&lt;5),"續簽"&amp;ROW(N1177),""),"")</f>
        <v/>
      </c>
      <c r="C1177" s="38" t="str">
        <f t="shared" si="152"/>
        <v/>
      </c>
      <c r="E1177" s="38" t="str">
        <f t="shared" si="153"/>
        <v/>
      </c>
      <c r="I1177" s="49" t="str">
        <f t="shared" ca="1" si="154"/>
        <v/>
      </c>
      <c r="J1177" s="49" t="str">
        <f t="shared" ca="1" si="155"/>
        <v/>
      </c>
      <c r="K1177" s="49"/>
      <c r="L1177" s="49"/>
      <c r="M1177" s="49"/>
      <c r="N1177" s="43" t="str">
        <f t="shared" si="156"/>
        <v/>
      </c>
      <c r="P1177" s="40" t="str">
        <f t="shared" si="157"/>
        <v/>
      </c>
      <c r="Q1177" s="38" t="str">
        <f t="shared" ca="1" si="158"/>
        <v/>
      </c>
    </row>
    <row r="1178" spans="1:28" ht="20.100000000000001" customHeight="1">
      <c r="A1178" s="41" t="str">
        <f t="shared" ca="1" si="159"/>
        <v/>
      </c>
      <c r="B1178" s="33" t="str">
        <f ca="1">IFERROR(IF(AND(N1178-TODAY()&gt;0,N1178-TODAY()&lt;5),"續簽"&amp;ROW(N1178),""),"")</f>
        <v/>
      </c>
      <c r="C1178" s="44" t="str">
        <f t="shared" si="152"/>
        <v/>
      </c>
      <c r="D1178" s="44"/>
      <c r="E1178" s="44" t="str">
        <f t="shared" si="153"/>
        <v/>
      </c>
      <c r="F1178" s="44"/>
      <c r="G1178" s="44"/>
      <c r="H1178" s="44"/>
      <c r="I1178" s="44" t="str">
        <f t="shared" ca="1" si="154"/>
        <v/>
      </c>
      <c r="J1178" s="44" t="str">
        <f t="shared" ca="1" si="155"/>
        <v/>
      </c>
      <c r="K1178" s="44"/>
      <c r="L1178" s="44"/>
      <c r="M1178" s="44"/>
      <c r="N1178" s="45" t="str">
        <f t="shared" si="156"/>
        <v/>
      </c>
      <c r="O1178" s="51"/>
      <c r="P1178" s="52" t="str">
        <f t="shared" si="157"/>
        <v/>
      </c>
      <c r="Q1178" s="44" t="str">
        <f t="shared" ca="1" si="158"/>
        <v/>
      </c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</row>
    <row r="1179" spans="1:28" ht="20.100000000000001" customHeight="1">
      <c r="A1179" s="41" t="str">
        <f t="shared" ca="1" si="159"/>
        <v/>
      </c>
      <c r="B1179" s="33" t="str">
        <f ca="1">IFERROR(IF(AND(N1179-TODAY()&gt;0,N1179-TODAY()&lt;5),"續簽"&amp;ROW(N1179),""),"")</f>
        <v/>
      </c>
      <c r="C1179" s="38" t="str">
        <f t="shared" si="152"/>
        <v/>
      </c>
      <c r="E1179" s="38" t="str">
        <f t="shared" si="153"/>
        <v/>
      </c>
      <c r="I1179" s="49" t="str">
        <f t="shared" ca="1" si="154"/>
        <v/>
      </c>
      <c r="J1179" s="49" t="str">
        <f t="shared" ca="1" si="155"/>
        <v/>
      </c>
      <c r="K1179" s="49"/>
      <c r="L1179" s="49"/>
      <c r="M1179" s="49"/>
      <c r="N1179" s="43" t="str">
        <f t="shared" si="156"/>
        <v/>
      </c>
      <c r="P1179" s="40" t="str">
        <f t="shared" si="157"/>
        <v/>
      </c>
      <c r="Q1179" s="38" t="str">
        <f t="shared" ca="1" si="158"/>
        <v/>
      </c>
    </row>
    <row r="1180" spans="1:28" ht="20.100000000000001" customHeight="1">
      <c r="A1180" s="41" t="str">
        <f t="shared" ca="1" si="159"/>
        <v/>
      </c>
      <c r="B1180" s="33" t="str">
        <f ca="1">IFERROR(IF(AND(N1180-TODAY()&gt;0,N1180-TODAY()&lt;5),"續簽"&amp;ROW(N1180),""),"")</f>
        <v/>
      </c>
      <c r="C1180" s="44" t="str">
        <f t="shared" si="152"/>
        <v/>
      </c>
      <c r="D1180" s="44"/>
      <c r="E1180" s="44" t="str">
        <f t="shared" si="153"/>
        <v/>
      </c>
      <c r="F1180" s="44"/>
      <c r="G1180" s="44"/>
      <c r="H1180" s="44"/>
      <c r="I1180" s="44" t="str">
        <f t="shared" ca="1" si="154"/>
        <v/>
      </c>
      <c r="J1180" s="44" t="str">
        <f t="shared" ca="1" si="155"/>
        <v/>
      </c>
      <c r="K1180" s="44"/>
      <c r="L1180" s="44"/>
      <c r="M1180" s="44"/>
      <c r="N1180" s="45" t="str">
        <f t="shared" si="156"/>
        <v/>
      </c>
      <c r="O1180" s="51"/>
      <c r="P1180" s="52" t="str">
        <f t="shared" si="157"/>
        <v/>
      </c>
      <c r="Q1180" s="44" t="str">
        <f t="shared" ca="1" si="158"/>
        <v/>
      </c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</row>
    <row r="1181" spans="1:28" ht="20.100000000000001" customHeight="1">
      <c r="A1181" s="41" t="str">
        <f t="shared" ca="1" si="159"/>
        <v/>
      </c>
      <c r="B1181" s="33" t="str">
        <f ca="1">IFERROR(IF(AND(N1181-TODAY()&gt;0,N1181-TODAY()&lt;5),"續簽"&amp;ROW(N1181),""),"")</f>
        <v/>
      </c>
      <c r="C1181" s="38" t="str">
        <f t="shared" si="152"/>
        <v/>
      </c>
      <c r="E1181" s="38" t="str">
        <f t="shared" si="153"/>
        <v/>
      </c>
      <c r="I1181" s="49" t="str">
        <f t="shared" ca="1" si="154"/>
        <v/>
      </c>
      <c r="J1181" s="49" t="str">
        <f t="shared" ca="1" si="155"/>
        <v/>
      </c>
      <c r="K1181" s="49"/>
      <c r="L1181" s="49"/>
      <c r="M1181" s="49"/>
      <c r="N1181" s="43" t="str">
        <f t="shared" si="156"/>
        <v/>
      </c>
      <c r="P1181" s="40" t="str">
        <f t="shared" si="157"/>
        <v/>
      </c>
      <c r="Q1181" s="38" t="str">
        <f t="shared" ca="1" si="158"/>
        <v/>
      </c>
    </row>
    <row r="1182" spans="1:28" ht="20.100000000000001" customHeight="1">
      <c r="A1182" s="41" t="str">
        <f t="shared" ca="1" si="159"/>
        <v/>
      </c>
      <c r="B1182" s="33" t="str">
        <f ca="1">IFERROR(IF(AND(N1182-TODAY()&gt;0,N1182-TODAY()&lt;5),"續簽"&amp;ROW(N1182),""),"")</f>
        <v/>
      </c>
      <c r="C1182" s="44" t="str">
        <f t="shared" si="152"/>
        <v/>
      </c>
      <c r="D1182" s="44"/>
      <c r="E1182" s="44" t="str">
        <f t="shared" si="153"/>
        <v/>
      </c>
      <c r="F1182" s="44"/>
      <c r="G1182" s="44"/>
      <c r="H1182" s="44"/>
      <c r="I1182" s="44" t="str">
        <f t="shared" ca="1" si="154"/>
        <v/>
      </c>
      <c r="J1182" s="44" t="str">
        <f t="shared" ca="1" si="155"/>
        <v/>
      </c>
      <c r="K1182" s="44"/>
      <c r="L1182" s="44"/>
      <c r="M1182" s="44"/>
      <c r="N1182" s="45" t="str">
        <f t="shared" si="156"/>
        <v/>
      </c>
      <c r="O1182" s="51"/>
      <c r="P1182" s="52" t="str">
        <f t="shared" si="157"/>
        <v/>
      </c>
      <c r="Q1182" s="44" t="str">
        <f t="shared" ca="1" si="158"/>
        <v/>
      </c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</row>
    <row r="1183" spans="1:28" ht="20.100000000000001" customHeight="1">
      <c r="A1183" s="41" t="str">
        <f t="shared" ca="1" si="159"/>
        <v/>
      </c>
      <c r="B1183" s="33" t="str">
        <f ca="1">IFERROR(IF(AND(N1183-TODAY()&gt;0,N1183-TODAY()&lt;5),"續簽"&amp;ROW(N1183),""),"")</f>
        <v/>
      </c>
      <c r="C1183" s="38" t="str">
        <f t="shared" si="152"/>
        <v/>
      </c>
      <c r="E1183" s="38" t="str">
        <f t="shared" si="153"/>
        <v/>
      </c>
      <c r="I1183" s="49" t="str">
        <f t="shared" ca="1" si="154"/>
        <v/>
      </c>
      <c r="J1183" s="49" t="str">
        <f t="shared" ca="1" si="155"/>
        <v/>
      </c>
      <c r="K1183" s="49"/>
      <c r="L1183" s="49"/>
      <c r="M1183" s="49"/>
      <c r="N1183" s="43" t="str">
        <f t="shared" si="156"/>
        <v/>
      </c>
      <c r="P1183" s="40" t="str">
        <f t="shared" si="157"/>
        <v/>
      </c>
      <c r="Q1183" s="38" t="str">
        <f t="shared" ca="1" si="158"/>
        <v/>
      </c>
    </row>
    <row r="1184" spans="1:28" ht="20.100000000000001" customHeight="1">
      <c r="A1184" s="41" t="str">
        <f t="shared" ca="1" si="159"/>
        <v/>
      </c>
      <c r="B1184" s="33" t="str">
        <f ca="1">IFERROR(IF(AND(N1184-TODAY()&gt;0,N1184-TODAY()&lt;5),"續簽"&amp;ROW(N1184),""),"")</f>
        <v/>
      </c>
      <c r="C1184" s="44" t="str">
        <f t="shared" si="152"/>
        <v/>
      </c>
      <c r="D1184" s="44"/>
      <c r="E1184" s="44" t="str">
        <f t="shared" si="153"/>
        <v/>
      </c>
      <c r="F1184" s="44"/>
      <c r="G1184" s="44"/>
      <c r="H1184" s="44"/>
      <c r="I1184" s="44" t="str">
        <f t="shared" ca="1" si="154"/>
        <v/>
      </c>
      <c r="J1184" s="44" t="str">
        <f t="shared" ca="1" si="155"/>
        <v/>
      </c>
      <c r="K1184" s="44"/>
      <c r="L1184" s="44"/>
      <c r="M1184" s="44"/>
      <c r="N1184" s="45" t="str">
        <f t="shared" si="156"/>
        <v/>
      </c>
      <c r="O1184" s="51"/>
      <c r="P1184" s="52" t="str">
        <f t="shared" si="157"/>
        <v/>
      </c>
      <c r="Q1184" s="44" t="str">
        <f t="shared" ca="1" si="158"/>
        <v/>
      </c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</row>
    <row r="1185" spans="1:28" ht="20.100000000000001" customHeight="1">
      <c r="A1185" s="41" t="str">
        <f t="shared" ca="1" si="159"/>
        <v/>
      </c>
      <c r="B1185" s="33" t="str">
        <f ca="1">IFERROR(IF(AND(N1185-TODAY()&gt;0,N1185-TODAY()&lt;5),"續簽"&amp;ROW(N1185),""),"")</f>
        <v/>
      </c>
      <c r="C1185" s="38" t="str">
        <f t="shared" si="152"/>
        <v/>
      </c>
      <c r="E1185" s="38" t="str">
        <f t="shared" si="153"/>
        <v/>
      </c>
      <c r="I1185" s="49" t="str">
        <f t="shared" ca="1" si="154"/>
        <v/>
      </c>
      <c r="J1185" s="49" t="str">
        <f t="shared" ca="1" si="155"/>
        <v/>
      </c>
      <c r="K1185" s="49"/>
      <c r="L1185" s="49"/>
      <c r="M1185" s="49"/>
      <c r="N1185" s="43" t="str">
        <f t="shared" si="156"/>
        <v/>
      </c>
      <c r="P1185" s="40" t="str">
        <f t="shared" si="157"/>
        <v/>
      </c>
      <c r="Q1185" s="38" t="str">
        <f t="shared" ca="1" si="158"/>
        <v/>
      </c>
    </row>
    <row r="1186" spans="1:28" ht="20.100000000000001" customHeight="1">
      <c r="A1186" s="41" t="str">
        <f t="shared" ca="1" si="159"/>
        <v/>
      </c>
      <c r="B1186" s="33" t="str">
        <f ca="1">IFERROR(IF(AND(N1186-TODAY()&gt;0,N1186-TODAY()&lt;5),"續簽"&amp;ROW(N1186),""),"")</f>
        <v/>
      </c>
      <c r="C1186" s="44" t="str">
        <f t="shared" si="152"/>
        <v/>
      </c>
      <c r="D1186" s="44"/>
      <c r="E1186" s="44" t="str">
        <f t="shared" si="153"/>
        <v/>
      </c>
      <c r="F1186" s="44"/>
      <c r="G1186" s="44"/>
      <c r="H1186" s="44"/>
      <c r="I1186" s="44" t="str">
        <f t="shared" ca="1" si="154"/>
        <v/>
      </c>
      <c r="J1186" s="44" t="str">
        <f t="shared" ca="1" si="155"/>
        <v/>
      </c>
      <c r="K1186" s="44"/>
      <c r="L1186" s="44"/>
      <c r="M1186" s="44"/>
      <c r="N1186" s="45" t="str">
        <f t="shared" si="156"/>
        <v/>
      </c>
      <c r="O1186" s="51"/>
      <c r="P1186" s="52" t="str">
        <f t="shared" si="157"/>
        <v/>
      </c>
      <c r="Q1186" s="44" t="str">
        <f t="shared" ca="1" si="158"/>
        <v/>
      </c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</row>
    <row r="1187" spans="1:28" ht="20.100000000000001" customHeight="1">
      <c r="A1187" s="41" t="str">
        <f t="shared" ca="1" si="159"/>
        <v/>
      </c>
      <c r="B1187" s="33" t="str">
        <f ca="1">IFERROR(IF(AND(N1187-TODAY()&gt;0,N1187-TODAY()&lt;5),"續簽"&amp;ROW(N1187),""),"")</f>
        <v/>
      </c>
      <c r="C1187" s="38" t="str">
        <f t="shared" si="152"/>
        <v/>
      </c>
      <c r="E1187" s="38" t="str">
        <f t="shared" si="153"/>
        <v/>
      </c>
      <c r="I1187" s="49" t="str">
        <f t="shared" ca="1" si="154"/>
        <v/>
      </c>
      <c r="J1187" s="49" t="str">
        <f t="shared" ca="1" si="155"/>
        <v/>
      </c>
      <c r="K1187" s="49"/>
      <c r="L1187" s="49"/>
      <c r="M1187" s="49"/>
      <c r="N1187" s="43" t="str">
        <f t="shared" si="156"/>
        <v/>
      </c>
      <c r="P1187" s="40" t="str">
        <f t="shared" si="157"/>
        <v/>
      </c>
      <c r="Q1187" s="38" t="str">
        <f t="shared" ca="1" si="158"/>
        <v/>
      </c>
    </row>
    <row r="1188" spans="1:28" ht="20.100000000000001" customHeight="1">
      <c r="A1188" s="41" t="str">
        <f t="shared" ca="1" si="159"/>
        <v/>
      </c>
      <c r="B1188" s="33" t="str">
        <f ca="1">IFERROR(IF(AND(N1188-TODAY()&gt;0,N1188-TODAY()&lt;5),"續簽"&amp;ROW(N1188),""),"")</f>
        <v/>
      </c>
      <c r="C1188" s="44" t="str">
        <f t="shared" si="152"/>
        <v/>
      </c>
      <c r="D1188" s="44"/>
      <c r="E1188" s="44" t="str">
        <f t="shared" si="153"/>
        <v/>
      </c>
      <c r="F1188" s="44"/>
      <c r="G1188" s="44"/>
      <c r="H1188" s="44"/>
      <c r="I1188" s="44" t="str">
        <f t="shared" ca="1" si="154"/>
        <v/>
      </c>
      <c r="J1188" s="44" t="str">
        <f t="shared" ca="1" si="155"/>
        <v/>
      </c>
      <c r="K1188" s="44"/>
      <c r="L1188" s="44"/>
      <c r="M1188" s="44"/>
      <c r="N1188" s="45" t="str">
        <f t="shared" si="156"/>
        <v/>
      </c>
      <c r="O1188" s="51"/>
      <c r="P1188" s="52" t="str">
        <f t="shared" si="157"/>
        <v/>
      </c>
      <c r="Q1188" s="44" t="str">
        <f t="shared" ca="1" si="158"/>
        <v/>
      </c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</row>
    <row r="1189" spans="1:28" ht="20.100000000000001" customHeight="1">
      <c r="A1189" s="41" t="str">
        <f t="shared" ca="1" si="159"/>
        <v/>
      </c>
      <c r="B1189" s="33" t="str">
        <f ca="1">IFERROR(IF(AND(N1189-TODAY()&gt;0,N1189-TODAY()&lt;5),"續簽"&amp;ROW(N1189),""),"")</f>
        <v/>
      </c>
      <c r="C1189" s="38" t="str">
        <f t="shared" si="152"/>
        <v/>
      </c>
      <c r="E1189" s="38" t="str">
        <f t="shared" si="153"/>
        <v/>
      </c>
      <c r="I1189" s="49" t="str">
        <f t="shared" ca="1" si="154"/>
        <v/>
      </c>
      <c r="J1189" s="49" t="str">
        <f t="shared" ca="1" si="155"/>
        <v/>
      </c>
      <c r="K1189" s="49"/>
      <c r="L1189" s="49"/>
      <c r="M1189" s="49"/>
      <c r="N1189" s="43" t="str">
        <f t="shared" si="156"/>
        <v/>
      </c>
      <c r="P1189" s="40" t="str">
        <f t="shared" si="157"/>
        <v/>
      </c>
      <c r="Q1189" s="38" t="str">
        <f t="shared" ca="1" si="158"/>
        <v/>
      </c>
    </row>
    <row r="1190" spans="1:28" ht="20.100000000000001" customHeight="1">
      <c r="A1190" s="41" t="str">
        <f t="shared" ca="1" si="159"/>
        <v/>
      </c>
      <c r="B1190" s="33" t="str">
        <f ca="1">IFERROR(IF(AND(N1190-TODAY()&gt;0,N1190-TODAY()&lt;5),"續簽"&amp;ROW(N1190),""),"")</f>
        <v/>
      </c>
      <c r="C1190" s="44" t="str">
        <f t="shared" si="152"/>
        <v/>
      </c>
      <c r="D1190" s="44"/>
      <c r="E1190" s="44" t="str">
        <f t="shared" si="153"/>
        <v/>
      </c>
      <c r="F1190" s="44"/>
      <c r="G1190" s="44"/>
      <c r="H1190" s="44"/>
      <c r="I1190" s="44" t="str">
        <f t="shared" ca="1" si="154"/>
        <v/>
      </c>
      <c r="J1190" s="44" t="str">
        <f t="shared" ca="1" si="155"/>
        <v/>
      </c>
      <c r="K1190" s="44"/>
      <c r="L1190" s="44"/>
      <c r="M1190" s="44"/>
      <c r="N1190" s="45" t="str">
        <f t="shared" si="156"/>
        <v/>
      </c>
      <c r="O1190" s="51"/>
      <c r="P1190" s="52" t="str">
        <f t="shared" si="157"/>
        <v/>
      </c>
      <c r="Q1190" s="44" t="str">
        <f t="shared" ca="1" si="158"/>
        <v/>
      </c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</row>
    <row r="1191" spans="1:28" ht="20.100000000000001" customHeight="1">
      <c r="A1191" s="41" t="str">
        <f t="shared" ca="1" si="159"/>
        <v/>
      </c>
      <c r="B1191" s="33" t="str">
        <f ca="1">IFERROR(IF(AND(N1191-TODAY()&gt;0,N1191-TODAY()&lt;5),"續簽"&amp;ROW(N1191),""),"")</f>
        <v/>
      </c>
      <c r="C1191" s="38" t="str">
        <f t="shared" si="152"/>
        <v/>
      </c>
      <c r="E1191" s="38" t="str">
        <f t="shared" si="153"/>
        <v/>
      </c>
      <c r="I1191" s="49" t="str">
        <f t="shared" ca="1" si="154"/>
        <v/>
      </c>
      <c r="J1191" s="49" t="str">
        <f t="shared" ca="1" si="155"/>
        <v/>
      </c>
      <c r="K1191" s="49"/>
      <c r="L1191" s="49"/>
      <c r="M1191" s="49"/>
      <c r="N1191" s="43" t="str">
        <f t="shared" si="156"/>
        <v/>
      </c>
      <c r="P1191" s="40" t="str">
        <f t="shared" si="157"/>
        <v/>
      </c>
      <c r="Q1191" s="38" t="str">
        <f t="shared" ca="1" si="158"/>
        <v/>
      </c>
    </row>
    <row r="1192" spans="1:28" ht="20.100000000000001" customHeight="1">
      <c r="A1192" s="41" t="str">
        <f t="shared" ca="1" si="159"/>
        <v/>
      </c>
      <c r="B1192" s="33" t="str">
        <f ca="1">IFERROR(IF(AND(N1192-TODAY()&gt;0,N1192-TODAY()&lt;5),"續簽"&amp;ROW(N1192),""),"")</f>
        <v/>
      </c>
      <c r="C1192" s="44" t="str">
        <f t="shared" si="152"/>
        <v/>
      </c>
      <c r="D1192" s="44"/>
      <c r="E1192" s="44" t="str">
        <f t="shared" si="153"/>
        <v/>
      </c>
      <c r="F1192" s="44"/>
      <c r="G1192" s="44"/>
      <c r="H1192" s="44"/>
      <c r="I1192" s="44" t="str">
        <f t="shared" ca="1" si="154"/>
        <v/>
      </c>
      <c r="J1192" s="44" t="str">
        <f t="shared" ca="1" si="155"/>
        <v/>
      </c>
      <c r="K1192" s="44"/>
      <c r="L1192" s="44"/>
      <c r="M1192" s="44"/>
      <c r="N1192" s="45" t="str">
        <f t="shared" si="156"/>
        <v/>
      </c>
      <c r="O1192" s="51"/>
      <c r="P1192" s="52" t="str">
        <f t="shared" si="157"/>
        <v/>
      </c>
      <c r="Q1192" s="44" t="str">
        <f t="shared" ca="1" si="158"/>
        <v/>
      </c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</row>
    <row r="1193" spans="1:28" ht="20.100000000000001" customHeight="1">
      <c r="A1193" s="41" t="str">
        <f t="shared" ca="1" si="159"/>
        <v/>
      </c>
      <c r="B1193" s="33" t="str">
        <f ca="1">IFERROR(IF(AND(N1193-TODAY()&gt;0,N1193-TODAY()&lt;5),"續簽"&amp;ROW(N1193),""),"")</f>
        <v/>
      </c>
      <c r="C1193" s="38" t="str">
        <f t="shared" si="152"/>
        <v/>
      </c>
      <c r="E1193" s="38" t="str">
        <f t="shared" si="153"/>
        <v/>
      </c>
      <c r="I1193" s="49" t="str">
        <f t="shared" ca="1" si="154"/>
        <v/>
      </c>
      <c r="J1193" s="49" t="str">
        <f t="shared" ca="1" si="155"/>
        <v/>
      </c>
      <c r="K1193" s="49"/>
      <c r="L1193" s="49"/>
      <c r="M1193" s="49"/>
      <c r="N1193" s="43" t="str">
        <f t="shared" si="156"/>
        <v/>
      </c>
      <c r="P1193" s="40" t="str">
        <f t="shared" si="157"/>
        <v/>
      </c>
      <c r="Q1193" s="38" t="str">
        <f t="shared" ca="1" si="158"/>
        <v/>
      </c>
    </row>
    <row r="1194" spans="1:28" ht="20.100000000000001" customHeight="1">
      <c r="A1194" s="41" t="str">
        <f t="shared" ca="1" si="159"/>
        <v/>
      </c>
      <c r="B1194" s="33" t="str">
        <f ca="1">IFERROR(IF(AND(N1194-TODAY()&gt;0,N1194-TODAY()&lt;5),"續簽"&amp;ROW(N1194),""),"")</f>
        <v/>
      </c>
      <c r="C1194" s="44" t="str">
        <f t="shared" si="152"/>
        <v/>
      </c>
      <c r="D1194" s="44"/>
      <c r="E1194" s="44" t="str">
        <f t="shared" si="153"/>
        <v/>
      </c>
      <c r="F1194" s="44"/>
      <c r="G1194" s="44"/>
      <c r="H1194" s="44"/>
      <c r="I1194" s="44" t="str">
        <f t="shared" ca="1" si="154"/>
        <v/>
      </c>
      <c r="J1194" s="44" t="str">
        <f t="shared" ca="1" si="155"/>
        <v/>
      </c>
      <c r="K1194" s="44"/>
      <c r="L1194" s="44"/>
      <c r="M1194" s="44"/>
      <c r="N1194" s="45" t="str">
        <f t="shared" si="156"/>
        <v/>
      </c>
      <c r="O1194" s="51"/>
      <c r="P1194" s="52" t="str">
        <f t="shared" si="157"/>
        <v/>
      </c>
      <c r="Q1194" s="44" t="str">
        <f t="shared" ca="1" si="158"/>
        <v/>
      </c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</row>
    <row r="1195" spans="1:28" ht="20.100000000000001" customHeight="1">
      <c r="A1195" s="41" t="str">
        <f t="shared" ca="1" si="159"/>
        <v/>
      </c>
      <c r="B1195" s="33" t="str">
        <f ca="1">IFERROR(IF(AND(N1195-TODAY()&gt;0,N1195-TODAY()&lt;5),"續簽"&amp;ROW(N1195),""),"")</f>
        <v/>
      </c>
      <c r="C1195" s="38" t="str">
        <f t="shared" si="152"/>
        <v/>
      </c>
      <c r="E1195" s="38" t="str">
        <f t="shared" si="153"/>
        <v/>
      </c>
      <c r="I1195" s="49" t="str">
        <f t="shared" ca="1" si="154"/>
        <v/>
      </c>
      <c r="J1195" s="49" t="str">
        <f t="shared" ca="1" si="155"/>
        <v/>
      </c>
      <c r="K1195" s="49"/>
      <c r="L1195" s="49"/>
      <c r="M1195" s="49"/>
      <c r="N1195" s="43" t="str">
        <f t="shared" si="156"/>
        <v/>
      </c>
      <c r="P1195" s="40" t="str">
        <f t="shared" si="157"/>
        <v/>
      </c>
      <c r="Q1195" s="38" t="str">
        <f t="shared" ca="1" si="158"/>
        <v/>
      </c>
    </row>
    <row r="1196" spans="1:28" ht="20.100000000000001" customHeight="1">
      <c r="A1196" s="41" t="str">
        <f t="shared" ca="1" si="159"/>
        <v/>
      </c>
      <c r="B1196" s="33" t="str">
        <f ca="1">IFERROR(IF(AND(N1196-TODAY()&gt;0,N1196-TODAY()&lt;5),"續簽"&amp;ROW(N1196),""),"")</f>
        <v/>
      </c>
      <c r="C1196" s="44" t="str">
        <f t="shared" si="152"/>
        <v/>
      </c>
      <c r="D1196" s="44"/>
      <c r="E1196" s="44" t="str">
        <f t="shared" si="153"/>
        <v/>
      </c>
      <c r="F1196" s="44"/>
      <c r="G1196" s="44"/>
      <c r="H1196" s="44"/>
      <c r="I1196" s="44" t="str">
        <f t="shared" ca="1" si="154"/>
        <v/>
      </c>
      <c r="J1196" s="44" t="str">
        <f t="shared" ca="1" si="155"/>
        <v/>
      </c>
      <c r="K1196" s="44"/>
      <c r="L1196" s="44"/>
      <c r="M1196" s="44"/>
      <c r="N1196" s="45" t="str">
        <f t="shared" si="156"/>
        <v/>
      </c>
      <c r="O1196" s="51"/>
      <c r="P1196" s="52" t="str">
        <f t="shared" si="157"/>
        <v/>
      </c>
      <c r="Q1196" s="44" t="str">
        <f t="shared" ca="1" si="158"/>
        <v/>
      </c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</row>
    <row r="1197" spans="1:28" ht="20.100000000000001" customHeight="1">
      <c r="A1197" s="41" t="str">
        <f t="shared" ca="1" si="159"/>
        <v/>
      </c>
      <c r="B1197" s="33" t="str">
        <f ca="1">IFERROR(IF(AND(N1197-TODAY()&gt;0,N1197-TODAY()&lt;5),"續簽"&amp;ROW(N1197),""),"")</f>
        <v/>
      </c>
      <c r="C1197" s="38" t="str">
        <f t="shared" si="152"/>
        <v/>
      </c>
      <c r="E1197" s="38" t="str">
        <f t="shared" si="153"/>
        <v/>
      </c>
      <c r="I1197" s="49" t="str">
        <f t="shared" ca="1" si="154"/>
        <v/>
      </c>
      <c r="J1197" s="49" t="str">
        <f t="shared" ca="1" si="155"/>
        <v/>
      </c>
      <c r="K1197" s="49"/>
      <c r="L1197" s="49"/>
      <c r="M1197" s="49"/>
      <c r="N1197" s="43" t="str">
        <f t="shared" si="156"/>
        <v/>
      </c>
      <c r="P1197" s="40" t="str">
        <f t="shared" si="157"/>
        <v/>
      </c>
      <c r="Q1197" s="38" t="str">
        <f t="shared" ca="1" si="158"/>
        <v/>
      </c>
    </row>
    <row r="1198" spans="1:28" ht="20.100000000000001" customHeight="1">
      <c r="A1198" s="41" t="str">
        <f t="shared" ca="1" si="159"/>
        <v/>
      </c>
      <c r="B1198" s="33" t="str">
        <f ca="1">IFERROR(IF(AND(N1198-TODAY()&gt;0,N1198-TODAY()&lt;5),"續簽"&amp;ROW(N1198),""),"")</f>
        <v/>
      </c>
      <c r="C1198" s="44" t="str">
        <f t="shared" si="152"/>
        <v/>
      </c>
      <c r="D1198" s="44"/>
      <c r="E1198" s="44" t="str">
        <f t="shared" si="153"/>
        <v/>
      </c>
      <c r="F1198" s="44"/>
      <c r="G1198" s="44"/>
      <c r="H1198" s="44"/>
      <c r="I1198" s="44" t="str">
        <f t="shared" ca="1" si="154"/>
        <v/>
      </c>
      <c r="J1198" s="44" t="str">
        <f t="shared" ca="1" si="155"/>
        <v/>
      </c>
      <c r="K1198" s="44"/>
      <c r="L1198" s="44"/>
      <c r="M1198" s="44"/>
      <c r="N1198" s="45" t="str">
        <f t="shared" si="156"/>
        <v/>
      </c>
      <c r="O1198" s="51"/>
      <c r="P1198" s="52" t="str">
        <f t="shared" si="157"/>
        <v/>
      </c>
      <c r="Q1198" s="44" t="str">
        <f t="shared" ca="1" si="158"/>
        <v/>
      </c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</row>
    <row r="1199" spans="1:28" ht="20.100000000000001" customHeight="1">
      <c r="A1199" s="41" t="str">
        <f t="shared" ca="1" si="159"/>
        <v/>
      </c>
      <c r="B1199" s="33" t="str">
        <f ca="1">IFERROR(IF(AND(N1199-TODAY()&gt;0,N1199-TODAY()&lt;5),"續簽"&amp;ROW(N1199),""),"")</f>
        <v/>
      </c>
      <c r="C1199" s="38" t="str">
        <f t="shared" si="152"/>
        <v/>
      </c>
      <c r="E1199" s="38" t="str">
        <f t="shared" si="153"/>
        <v/>
      </c>
      <c r="I1199" s="49" t="str">
        <f t="shared" ca="1" si="154"/>
        <v/>
      </c>
      <c r="J1199" s="49" t="str">
        <f t="shared" ca="1" si="155"/>
        <v/>
      </c>
      <c r="K1199" s="49"/>
      <c r="L1199" s="49"/>
      <c r="M1199" s="49"/>
      <c r="N1199" s="43" t="str">
        <f t="shared" si="156"/>
        <v/>
      </c>
      <c r="P1199" s="40" t="str">
        <f t="shared" si="157"/>
        <v/>
      </c>
      <c r="Q1199" s="38" t="str">
        <f t="shared" ca="1" si="158"/>
        <v/>
      </c>
    </row>
    <row r="1200" spans="1:28" ht="20.100000000000001" customHeight="1">
      <c r="A1200" s="41" t="str">
        <f t="shared" ca="1" si="159"/>
        <v/>
      </c>
      <c r="B1200" s="33" t="str">
        <f ca="1">IFERROR(IF(AND(N1200-TODAY()&gt;0,N1200-TODAY()&lt;5),"續簽"&amp;ROW(N1200),""),"")</f>
        <v/>
      </c>
      <c r="C1200" s="44" t="str">
        <f t="shared" si="152"/>
        <v/>
      </c>
      <c r="D1200" s="44"/>
      <c r="E1200" s="44" t="str">
        <f t="shared" si="153"/>
        <v/>
      </c>
      <c r="F1200" s="44"/>
      <c r="G1200" s="44"/>
      <c r="H1200" s="44"/>
      <c r="I1200" s="44" t="str">
        <f t="shared" ca="1" si="154"/>
        <v/>
      </c>
      <c r="J1200" s="44" t="str">
        <f t="shared" ca="1" si="155"/>
        <v/>
      </c>
      <c r="K1200" s="44"/>
      <c r="L1200" s="44"/>
      <c r="M1200" s="44"/>
      <c r="N1200" s="45" t="str">
        <f t="shared" si="156"/>
        <v/>
      </c>
      <c r="O1200" s="51"/>
      <c r="P1200" s="52" t="str">
        <f t="shared" si="157"/>
        <v/>
      </c>
      <c r="Q1200" s="44" t="str">
        <f t="shared" ca="1" si="158"/>
        <v/>
      </c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</row>
    <row r="1201" spans="1:28" ht="20.100000000000001" customHeight="1">
      <c r="A1201" s="41" t="str">
        <f t="shared" ca="1" si="159"/>
        <v/>
      </c>
      <c r="B1201" s="33" t="str">
        <f ca="1">IFERROR(IF(AND(N1201-TODAY()&gt;0,N1201-TODAY()&lt;5),"續簽"&amp;ROW(N1201),""),"")</f>
        <v/>
      </c>
      <c r="C1201" s="38" t="str">
        <f t="shared" si="152"/>
        <v/>
      </c>
      <c r="E1201" s="38" t="str">
        <f t="shared" si="153"/>
        <v/>
      </c>
      <c r="I1201" s="49" t="str">
        <f t="shared" ca="1" si="154"/>
        <v/>
      </c>
      <c r="J1201" s="49" t="str">
        <f t="shared" ca="1" si="155"/>
        <v/>
      </c>
      <c r="K1201" s="49"/>
      <c r="L1201" s="49"/>
      <c r="M1201" s="49"/>
      <c r="N1201" s="43" t="str">
        <f t="shared" si="156"/>
        <v/>
      </c>
      <c r="P1201" s="40" t="str">
        <f t="shared" si="157"/>
        <v/>
      </c>
      <c r="Q1201" s="38" t="str">
        <f t="shared" ca="1" si="158"/>
        <v/>
      </c>
    </row>
    <row r="1202" spans="1:28" ht="20.100000000000001" customHeight="1">
      <c r="A1202" s="41" t="str">
        <f t="shared" ca="1" si="159"/>
        <v/>
      </c>
      <c r="B1202" s="33" t="str">
        <f ca="1">IFERROR(IF(AND(N1202-TODAY()&gt;0,N1202-TODAY()&lt;5),"續簽"&amp;ROW(N1202),""),"")</f>
        <v/>
      </c>
      <c r="C1202" s="44" t="str">
        <f t="shared" si="152"/>
        <v/>
      </c>
      <c r="D1202" s="44"/>
      <c r="E1202" s="44" t="str">
        <f t="shared" si="153"/>
        <v/>
      </c>
      <c r="F1202" s="44"/>
      <c r="G1202" s="44"/>
      <c r="H1202" s="44"/>
      <c r="I1202" s="44" t="str">
        <f t="shared" ca="1" si="154"/>
        <v/>
      </c>
      <c r="J1202" s="44" t="str">
        <f t="shared" ca="1" si="155"/>
        <v/>
      </c>
      <c r="K1202" s="44"/>
      <c r="L1202" s="44"/>
      <c r="M1202" s="44"/>
      <c r="N1202" s="45" t="str">
        <f t="shared" si="156"/>
        <v/>
      </c>
      <c r="O1202" s="51"/>
      <c r="P1202" s="52" t="str">
        <f t="shared" si="157"/>
        <v/>
      </c>
      <c r="Q1202" s="44" t="str">
        <f t="shared" ca="1" si="158"/>
        <v/>
      </c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</row>
    <row r="1203" spans="1:28" ht="20.100000000000001" customHeight="1">
      <c r="A1203" s="41" t="str">
        <f t="shared" ca="1" si="159"/>
        <v/>
      </c>
      <c r="B1203" s="33" t="str">
        <f ca="1">IFERROR(IF(AND(N1203-TODAY()&gt;0,N1203-TODAY()&lt;5),"續簽"&amp;ROW(N1203),""),"")</f>
        <v/>
      </c>
      <c r="C1203" s="38" t="str">
        <f t="shared" si="152"/>
        <v/>
      </c>
      <c r="E1203" s="38" t="str">
        <f t="shared" si="153"/>
        <v/>
      </c>
      <c r="I1203" s="49" t="str">
        <f t="shared" ca="1" si="154"/>
        <v/>
      </c>
      <c r="J1203" s="49" t="str">
        <f t="shared" ca="1" si="155"/>
        <v/>
      </c>
      <c r="K1203" s="49"/>
      <c r="L1203" s="49"/>
      <c r="M1203" s="49"/>
      <c r="N1203" s="43" t="str">
        <f t="shared" si="156"/>
        <v/>
      </c>
      <c r="P1203" s="40" t="str">
        <f t="shared" si="157"/>
        <v/>
      </c>
      <c r="Q1203" s="38" t="str">
        <f t="shared" ca="1" si="158"/>
        <v/>
      </c>
    </row>
    <row r="1204" spans="1:28" ht="20.100000000000001" customHeight="1">
      <c r="A1204" s="41" t="str">
        <f t="shared" ca="1" si="159"/>
        <v/>
      </c>
      <c r="B1204" s="33" t="str">
        <f ca="1">IFERROR(IF(AND(N1204-TODAY()&gt;0,N1204-TODAY()&lt;5),"續簽"&amp;ROW(N1204),""),"")</f>
        <v/>
      </c>
      <c r="C1204" s="44" t="str">
        <f t="shared" si="152"/>
        <v/>
      </c>
      <c r="D1204" s="44"/>
      <c r="E1204" s="44" t="str">
        <f t="shared" si="153"/>
        <v/>
      </c>
      <c r="F1204" s="44"/>
      <c r="G1204" s="44"/>
      <c r="H1204" s="44"/>
      <c r="I1204" s="44" t="str">
        <f t="shared" ca="1" si="154"/>
        <v/>
      </c>
      <c r="J1204" s="44" t="str">
        <f t="shared" ca="1" si="155"/>
        <v/>
      </c>
      <c r="K1204" s="44"/>
      <c r="L1204" s="44"/>
      <c r="M1204" s="44"/>
      <c r="N1204" s="45" t="str">
        <f t="shared" si="156"/>
        <v/>
      </c>
      <c r="O1204" s="51"/>
      <c r="P1204" s="52" t="str">
        <f t="shared" si="157"/>
        <v/>
      </c>
      <c r="Q1204" s="44" t="str">
        <f t="shared" ca="1" si="158"/>
        <v/>
      </c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</row>
    <row r="1205" spans="1:28" ht="20.100000000000001" customHeight="1">
      <c r="A1205" s="41" t="str">
        <f t="shared" ca="1" si="159"/>
        <v/>
      </c>
      <c r="B1205" s="33" t="str">
        <f ca="1">IFERROR(IF(AND(N1205-TODAY()&gt;0,N1205-TODAY()&lt;5),"續簽"&amp;ROW(N1205),""),"")</f>
        <v/>
      </c>
      <c r="C1205" s="38" t="str">
        <f t="shared" si="152"/>
        <v/>
      </c>
      <c r="E1205" s="38" t="str">
        <f t="shared" si="153"/>
        <v/>
      </c>
      <c r="I1205" s="49" t="str">
        <f t="shared" ca="1" si="154"/>
        <v/>
      </c>
      <c r="J1205" s="49" t="str">
        <f t="shared" ca="1" si="155"/>
        <v/>
      </c>
      <c r="K1205" s="49"/>
      <c r="L1205" s="49"/>
      <c r="M1205" s="49"/>
      <c r="N1205" s="43" t="str">
        <f t="shared" si="156"/>
        <v/>
      </c>
      <c r="P1205" s="40" t="str">
        <f t="shared" si="157"/>
        <v/>
      </c>
      <c r="Q1205" s="38" t="str">
        <f t="shared" ca="1" si="158"/>
        <v/>
      </c>
    </row>
    <row r="1206" spans="1:28" ht="20.100000000000001" customHeight="1">
      <c r="A1206" s="41" t="str">
        <f t="shared" ca="1" si="159"/>
        <v/>
      </c>
      <c r="B1206" s="33" t="str">
        <f ca="1">IFERROR(IF(AND(N1206-TODAY()&gt;0,N1206-TODAY()&lt;5),"續簽"&amp;ROW(N1206),""),"")</f>
        <v/>
      </c>
      <c r="C1206" s="44" t="str">
        <f t="shared" si="152"/>
        <v/>
      </c>
      <c r="D1206" s="44"/>
      <c r="E1206" s="44" t="str">
        <f t="shared" si="153"/>
        <v/>
      </c>
      <c r="F1206" s="44"/>
      <c r="G1206" s="44"/>
      <c r="H1206" s="44"/>
      <c r="I1206" s="44" t="str">
        <f t="shared" ca="1" si="154"/>
        <v/>
      </c>
      <c r="J1206" s="44" t="str">
        <f t="shared" ca="1" si="155"/>
        <v/>
      </c>
      <c r="K1206" s="44"/>
      <c r="L1206" s="44"/>
      <c r="M1206" s="44"/>
      <c r="N1206" s="45" t="str">
        <f t="shared" si="156"/>
        <v/>
      </c>
      <c r="O1206" s="51"/>
      <c r="P1206" s="52" t="str">
        <f t="shared" si="157"/>
        <v/>
      </c>
      <c r="Q1206" s="44" t="str">
        <f t="shared" ca="1" si="158"/>
        <v/>
      </c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</row>
    <row r="1207" spans="1:28" ht="20.100000000000001" customHeight="1">
      <c r="A1207" s="41" t="str">
        <f t="shared" ca="1" si="159"/>
        <v/>
      </c>
      <c r="B1207" s="33" t="str">
        <f ca="1">IFERROR(IF(AND(N1207-TODAY()&gt;0,N1207-TODAY()&lt;5),"續簽"&amp;ROW(N1207),""),"")</f>
        <v/>
      </c>
      <c r="C1207" s="38" t="str">
        <f t="shared" si="152"/>
        <v/>
      </c>
      <c r="E1207" s="38" t="str">
        <f t="shared" si="153"/>
        <v/>
      </c>
      <c r="I1207" s="49" t="str">
        <f t="shared" ca="1" si="154"/>
        <v/>
      </c>
      <c r="J1207" s="49" t="str">
        <f t="shared" ca="1" si="155"/>
        <v/>
      </c>
      <c r="K1207" s="49"/>
      <c r="L1207" s="49"/>
      <c r="M1207" s="49"/>
      <c r="N1207" s="43" t="str">
        <f t="shared" si="156"/>
        <v/>
      </c>
      <c r="P1207" s="40" t="str">
        <f t="shared" si="157"/>
        <v/>
      </c>
      <c r="Q1207" s="38" t="str">
        <f t="shared" ca="1" si="158"/>
        <v/>
      </c>
    </row>
    <row r="1208" spans="1:28" ht="20.100000000000001" customHeight="1">
      <c r="A1208" s="41" t="str">
        <f t="shared" ca="1" si="159"/>
        <v/>
      </c>
      <c r="B1208" s="33" t="str">
        <f ca="1">IFERROR(IF(AND(N1208-TODAY()&gt;0,N1208-TODAY()&lt;5),"續簽"&amp;ROW(N1208),""),"")</f>
        <v/>
      </c>
      <c r="C1208" s="44" t="str">
        <f t="shared" si="152"/>
        <v/>
      </c>
      <c r="D1208" s="44"/>
      <c r="E1208" s="44" t="str">
        <f t="shared" si="153"/>
        <v/>
      </c>
      <c r="F1208" s="44"/>
      <c r="G1208" s="44"/>
      <c r="H1208" s="44"/>
      <c r="I1208" s="44" t="str">
        <f t="shared" ca="1" si="154"/>
        <v/>
      </c>
      <c r="J1208" s="44" t="str">
        <f t="shared" ca="1" si="155"/>
        <v/>
      </c>
      <c r="K1208" s="44"/>
      <c r="L1208" s="44"/>
      <c r="M1208" s="44"/>
      <c r="N1208" s="45" t="str">
        <f t="shared" si="156"/>
        <v/>
      </c>
      <c r="O1208" s="51"/>
      <c r="P1208" s="52" t="str">
        <f t="shared" si="157"/>
        <v/>
      </c>
      <c r="Q1208" s="44" t="str">
        <f t="shared" ca="1" si="158"/>
        <v/>
      </c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</row>
    <row r="1209" spans="1:28" ht="20.100000000000001" customHeight="1">
      <c r="A1209" s="41" t="str">
        <f t="shared" ca="1" si="159"/>
        <v/>
      </c>
      <c r="B1209" s="33" t="str">
        <f ca="1">IFERROR(IF(AND(N1209-TODAY()&gt;0,N1209-TODAY()&lt;5),"續簽"&amp;ROW(N1209),""),"")</f>
        <v/>
      </c>
      <c r="C1209" s="38" t="str">
        <f t="shared" si="152"/>
        <v/>
      </c>
      <c r="E1209" s="38" t="str">
        <f t="shared" si="153"/>
        <v/>
      </c>
      <c r="I1209" s="49" t="str">
        <f t="shared" ca="1" si="154"/>
        <v/>
      </c>
      <c r="J1209" s="49" t="str">
        <f t="shared" ca="1" si="155"/>
        <v/>
      </c>
      <c r="K1209" s="49"/>
      <c r="L1209" s="49"/>
      <c r="M1209" s="49"/>
      <c r="N1209" s="43" t="str">
        <f t="shared" si="156"/>
        <v/>
      </c>
      <c r="P1209" s="40" t="str">
        <f t="shared" si="157"/>
        <v/>
      </c>
      <c r="Q1209" s="38" t="str">
        <f t="shared" ca="1" si="158"/>
        <v/>
      </c>
    </row>
    <row r="1210" spans="1:28" ht="20.100000000000001" customHeight="1">
      <c r="A1210" s="41" t="str">
        <f t="shared" ca="1" si="159"/>
        <v/>
      </c>
      <c r="B1210" s="33" t="str">
        <f ca="1">IFERROR(IF(AND(N1210-TODAY()&gt;0,N1210-TODAY()&lt;5),"續簽"&amp;ROW(N1210),""),"")</f>
        <v/>
      </c>
      <c r="C1210" s="44" t="str">
        <f t="shared" si="152"/>
        <v/>
      </c>
      <c r="D1210" s="44"/>
      <c r="E1210" s="44" t="str">
        <f t="shared" si="153"/>
        <v/>
      </c>
      <c r="F1210" s="44"/>
      <c r="G1210" s="44"/>
      <c r="H1210" s="44"/>
      <c r="I1210" s="44" t="str">
        <f t="shared" ca="1" si="154"/>
        <v/>
      </c>
      <c r="J1210" s="44" t="str">
        <f t="shared" ca="1" si="155"/>
        <v/>
      </c>
      <c r="K1210" s="44"/>
      <c r="L1210" s="44"/>
      <c r="M1210" s="44"/>
      <c r="N1210" s="45" t="str">
        <f t="shared" si="156"/>
        <v/>
      </c>
      <c r="O1210" s="51"/>
      <c r="P1210" s="52" t="str">
        <f t="shared" si="157"/>
        <v/>
      </c>
      <c r="Q1210" s="44" t="str">
        <f t="shared" ca="1" si="158"/>
        <v/>
      </c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</row>
    <row r="1211" spans="1:28" ht="20.100000000000001" customHeight="1">
      <c r="A1211" s="41" t="str">
        <f t="shared" ca="1" si="159"/>
        <v/>
      </c>
      <c r="B1211" s="33" t="str">
        <f ca="1">IFERROR(IF(AND(N1211-TODAY()&gt;0,N1211-TODAY()&lt;5),"續簽"&amp;ROW(N1211),""),"")</f>
        <v/>
      </c>
      <c r="C1211" s="38" t="str">
        <f t="shared" si="152"/>
        <v/>
      </c>
      <c r="E1211" s="38" t="str">
        <f t="shared" si="153"/>
        <v/>
      </c>
      <c r="I1211" s="49" t="str">
        <f t="shared" ca="1" si="154"/>
        <v/>
      </c>
      <c r="J1211" s="49" t="str">
        <f t="shared" ca="1" si="155"/>
        <v/>
      </c>
      <c r="K1211" s="49"/>
      <c r="L1211" s="49"/>
      <c r="M1211" s="49"/>
      <c r="N1211" s="43" t="str">
        <f t="shared" si="156"/>
        <v/>
      </c>
      <c r="P1211" s="40" t="str">
        <f t="shared" si="157"/>
        <v/>
      </c>
      <c r="Q1211" s="38" t="str">
        <f t="shared" ca="1" si="158"/>
        <v/>
      </c>
    </row>
    <row r="1212" spans="1:28" ht="20.100000000000001" customHeight="1">
      <c r="A1212" s="41" t="str">
        <f t="shared" ca="1" si="159"/>
        <v/>
      </c>
      <c r="B1212" s="33" t="str">
        <f ca="1">IFERROR(IF(AND(N1212-TODAY()&gt;0,N1212-TODAY()&lt;5),"續簽"&amp;ROW(N1212),""),"")</f>
        <v/>
      </c>
      <c r="C1212" s="44" t="str">
        <f t="shared" si="152"/>
        <v/>
      </c>
      <c r="D1212" s="44"/>
      <c r="E1212" s="44" t="str">
        <f t="shared" si="153"/>
        <v/>
      </c>
      <c r="F1212" s="44"/>
      <c r="G1212" s="44"/>
      <c r="H1212" s="44"/>
      <c r="I1212" s="44" t="str">
        <f t="shared" ca="1" si="154"/>
        <v/>
      </c>
      <c r="J1212" s="44" t="str">
        <f t="shared" ca="1" si="155"/>
        <v/>
      </c>
      <c r="K1212" s="44"/>
      <c r="L1212" s="44"/>
      <c r="M1212" s="44"/>
      <c r="N1212" s="45" t="str">
        <f t="shared" si="156"/>
        <v/>
      </c>
      <c r="O1212" s="51"/>
      <c r="P1212" s="52" t="str">
        <f t="shared" si="157"/>
        <v/>
      </c>
      <c r="Q1212" s="44" t="str">
        <f t="shared" ca="1" si="158"/>
        <v/>
      </c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</row>
    <row r="1213" spans="1:28" ht="20.100000000000001" customHeight="1">
      <c r="A1213" s="41" t="str">
        <f t="shared" ca="1" si="159"/>
        <v/>
      </c>
      <c r="B1213" s="33" t="str">
        <f ca="1">IFERROR(IF(AND(N1213-TODAY()&gt;0,N1213-TODAY()&lt;5),"續簽"&amp;ROW(N1213),""),"")</f>
        <v/>
      </c>
      <c r="C1213" s="38" t="str">
        <f t="shared" si="152"/>
        <v/>
      </c>
      <c r="E1213" s="38" t="str">
        <f t="shared" si="153"/>
        <v/>
      </c>
      <c r="I1213" s="49" t="str">
        <f t="shared" ca="1" si="154"/>
        <v/>
      </c>
      <c r="J1213" s="49" t="str">
        <f t="shared" ca="1" si="155"/>
        <v/>
      </c>
      <c r="K1213" s="49"/>
      <c r="L1213" s="49"/>
      <c r="M1213" s="49"/>
      <c r="N1213" s="43" t="str">
        <f t="shared" si="156"/>
        <v/>
      </c>
      <c r="P1213" s="40" t="str">
        <f t="shared" si="157"/>
        <v/>
      </c>
      <c r="Q1213" s="38" t="str">
        <f t="shared" ca="1" si="158"/>
        <v/>
      </c>
    </row>
    <row r="1214" spans="1:28" ht="20.100000000000001" customHeight="1">
      <c r="A1214" s="41" t="str">
        <f t="shared" ca="1" si="159"/>
        <v/>
      </c>
      <c r="B1214" s="33" t="str">
        <f ca="1">IFERROR(IF(AND(N1214-TODAY()&gt;0,N1214-TODAY()&lt;5),"續簽"&amp;ROW(N1214),""),"")</f>
        <v/>
      </c>
      <c r="C1214" s="44" t="str">
        <f t="shared" si="152"/>
        <v/>
      </c>
      <c r="D1214" s="44"/>
      <c r="E1214" s="44" t="str">
        <f t="shared" si="153"/>
        <v/>
      </c>
      <c r="F1214" s="44"/>
      <c r="G1214" s="44"/>
      <c r="H1214" s="44"/>
      <c r="I1214" s="44" t="str">
        <f t="shared" ca="1" si="154"/>
        <v/>
      </c>
      <c r="J1214" s="44" t="str">
        <f t="shared" ca="1" si="155"/>
        <v/>
      </c>
      <c r="K1214" s="44"/>
      <c r="L1214" s="44"/>
      <c r="M1214" s="44"/>
      <c r="N1214" s="45" t="str">
        <f t="shared" si="156"/>
        <v/>
      </c>
      <c r="O1214" s="51"/>
      <c r="P1214" s="52" t="str">
        <f t="shared" si="157"/>
        <v/>
      </c>
      <c r="Q1214" s="44" t="str">
        <f t="shared" ca="1" si="158"/>
        <v/>
      </c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</row>
    <row r="1215" spans="1:28" ht="20.100000000000001" customHeight="1">
      <c r="A1215" s="41" t="str">
        <f t="shared" ca="1" si="159"/>
        <v/>
      </c>
      <c r="B1215" s="33" t="str">
        <f ca="1">IFERROR(IF(AND(N1215-TODAY()&gt;0,N1215-TODAY()&lt;5),"續簽"&amp;ROW(N1215),""),"")</f>
        <v/>
      </c>
      <c r="C1215" s="38" t="str">
        <f t="shared" si="152"/>
        <v/>
      </c>
      <c r="E1215" s="38" t="str">
        <f t="shared" si="153"/>
        <v/>
      </c>
      <c r="I1215" s="49" t="str">
        <f t="shared" ca="1" si="154"/>
        <v/>
      </c>
      <c r="J1215" s="49" t="str">
        <f t="shared" ca="1" si="155"/>
        <v/>
      </c>
      <c r="K1215" s="49"/>
      <c r="L1215" s="49"/>
      <c r="M1215" s="49"/>
      <c r="N1215" s="43" t="str">
        <f t="shared" si="156"/>
        <v/>
      </c>
      <c r="P1215" s="40" t="str">
        <f t="shared" si="157"/>
        <v/>
      </c>
      <c r="Q1215" s="38" t="str">
        <f t="shared" ca="1" si="158"/>
        <v/>
      </c>
    </row>
    <row r="1216" spans="1:28" ht="20.100000000000001" customHeight="1">
      <c r="A1216" s="41" t="str">
        <f t="shared" ca="1" si="159"/>
        <v/>
      </c>
      <c r="B1216" s="33" t="str">
        <f ca="1">IFERROR(IF(AND(N1216-TODAY()&gt;0,N1216-TODAY()&lt;5),"續簽"&amp;ROW(N1216),""),"")</f>
        <v/>
      </c>
      <c r="C1216" s="44" t="str">
        <f t="shared" si="152"/>
        <v/>
      </c>
      <c r="D1216" s="44"/>
      <c r="E1216" s="44" t="str">
        <f t="shared" si="153"/>
        <v/>
      </c>
      <c r="F1216" s="44"/>
      <c r="G1216" s="44"/>
      <c r="H1216" s="44"/>
      <c r="I1216" s="44" t="str">
        <f t="shared" ca="1" si="154"/>
        <v/>
      </c>
      <c r="J1216" s="44" t="str">
        <f t="shared" ca="1" si="155"/>
        <v/>
      </c>
      <c r="K1216" s="44"/>
      <c r="L1216" s="44"/>
      <c r="M1216" s="44"/>
      <c r="N1216" s="45" t="str">
        <f t="shared" si="156"/>
        <v/>
      </c>
      <c r="O1216" s="51"/>
      <c r="P1216" s="52" t="str">
        <f t="shared" si="157"/>
        <v/>
      </c>
      <c r="Q1216" s="44" t="str">
        <f t="shared" ca="1" si="158"/>
        <v/>
      </c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</row>
    <row r="1217" spans="1:28" ht="20.100000000000001" customHeight="1">
      <c r="A1217" s="41" t="str">
        <f t="shared" ca="1" si="159"/>
        <v/>
      </c>
      <c r="B1217" s="33" t="str">
        <f ca="1">IFERROR(IF(AND(N1217-TODAY()&gt;0,N1217-TODAY()&lt;5),"續簽"&amp;ROW(N1217),""),"")</f>
        <v/>
      </c>
      <c r="C1217" s="38" t="str">
        <f t="shared" si="152"/>
        <v/>
      </c>
      <c r="E1217" s="38" t="str">
        <f t="shared" si="153"/>
        <v/>
      </c>
      <c r="I1217" s="49" t="str">
        <f t="shared" ca="1" si="154"/>
        <v/>
      </c>
      <c r="J1217" s="49" t="str">
        <f t="shared" ca="1" si="155"/>
        <v/>
      </c>
      <c r="K1217" s="49"/>
      <c r="L1217" s="49"/>
      <c r="M1217" s="49"/>
      <c r="N1217" s="43" t="str">
        <f t="shared" si="156"/>
        <v/>
      </c>
      <c r="P1217" s="40" t="str">
        <f t="shared" si="157"/>
        <v/>
      </c>
      <c r="Q1217" s="38" t="str">
        <f t="shared" ca="1" si="158"/>
        <v/>
      </c>
    </row>
    <row r="1218" spans="1:28" ht="20.100000000000001" customHeight="1">
      <c r="A1218" s="41" t="str">
        <f t="shared" ca="1" si="159"/>
        <v/>
      </c>
      <c r="B1218" s="33" t="str">
        <f ca="1">IFERROR(IF(AND(N1218-TODAY()&gt;0,N1218-TODAY()&lt;5),"續簽"&amp;ROW(N1218),""),"")</f>
        <v/>
      </c>
      <c r="C1218" s="44" t="str">
        <f t="shared" si="152"/>
        <v/>
      </c>
      <c r="D1218" s="44"/>
      <c r="E1218" s="44" t="str">
        <f t="shared" si="153"/>
        <v/>
      </c>
      <c r="F1218" s="44"/>
      <c r="G1218" s="44"/>
      <c r="H1218" s="44"/>
      <c r="I1218" s="44" t="str">
        <f t="shared" ca="1" si="154"/>
        <v/>
      </c>
      <c r="J1218" s="44" t="str">
        <f t="shared" ca="1" si="155"/>
        <v/>
      </c>
      <c r="K1218" s="44"/>
      <c r="L1218" s="44"/>
      <c r="M1218" s="44"/>
      <c r="N1218" s="45" t="str">
        <f t="shared" si="156"/>
        <v/>
      </c>
      <c r="O1218" s="51"/>
      <c r="P1218" s="52" t="str">
        <f t="shared" si="157"/>
        <v/>
      </c>
      <c r="Q1218" s="44" t="str">
        <f t="shared" ca="1" si="158"/>
        <v/>
      </c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</row>
    <row r="1219" spans="1:28" ht="20.100000000000001" customHeight="1">
      <c r="A1219" s="41" t="str">
        <f t="shared" ca="1" si="159"/>
        <v/>
      </c>
      <c r="B1219" s="33" t="str">
        <f ca="1">IFERROR(IF(AND(N1219-TODAY()&gt;0,N1219-TODAY()&lt;5),"續簽"&amp;ROW(N1219),""),"")</f>
        <v/>
      </c>
      <c r="C1219" s="38" t="str">
        <f t="shared" si="152"/>
        <v/>
      </c>
      <c r="E1219" s="38" t="str">
        <f t="shared" si="153"/>
        <v/>
      </c>
      <c r="I1219" s="49" t="str">
        <f t="shared" ca="1" si="154"/>
        <v/>
      </c>
      <c r="J1219" s="49" t="str">
        <f t="shared" ca="1" si="155"/>
        <v/>
      </c>
      <c r="K1219" s="49"/>
      <c r="L1219" s="49"/>
      <c r="M1219" s="49"/>
      <c r="N1219" s="43" t="str">
        <f t="shared" si="156"/>
        <v/>
      </c>
      <c r="P1219" s="40" t="str">
        <f t="shared" si="157"/>
        <v/>
      </c>
      <c r="Q1219" s="38" t="str">
        <f t="shared" ca="1" si="158"/>
        <v/>
      </c>
    </row>
    <row r="1220" spans="1:28" ht="20.100000000000001" customHeight="1">
      <c r="A1220" s="41" t="str">
        <f t="shared" ca="1" si="159"/>
        <v/>
      </c>
      <c r="B1220" s="33" t="str">
        <f ca="1">IFERROR(IF(AND(N1220-TODAY()&gt;0,N1220-TODAY()&lt;5),"續簽"&amp;ROW(N1220),""),"")</f>
        <v/>
      </c>
      <c r="C1220" s="44" t="str">
        <f t="shared" si="152"/>
        <v/>
      </c>
      <c r="D1220" s="44"/>
      <c r="E1220" s="44" t="str">
        <f t="shared" si="153"/>
        <v/>
      </c>
      <c r="F1220" s="44"/>
      <c r="G1220" s="44"/>
      <c r="H1220" s="44"/>
      <c r="I1220" s="44" t="str">
        <f t="shared" ca="1" si="154"/>
        <v/>
      </c>
      <c r="J1220" s="44" t="str">
        <f t="shared" ca="1" si="155"/>
        <v/>
      </c>
      <c r="K1220" s="44"/>
      <c r="L1220" s="44"/>
      <c r="M1220" s="44"/>
      <c r="N1220" s="45" t="str">
        <f t="shared" si="156"/>
        <v/>
      </c>
      <c r="O1220" s="51"/>
      <c r="P1220" s="52" t="str">
        <f t="shared" si="157"/>
        <v/>
      </c>
      <c r="Q1220" s="44" t="str">
        <f t="shared" ca="1" si="158"/>
        <v/>
      </c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</row>
    <row r="1221" spans="1:28" ht="20.100000000000001" customHeight="1">
      <c r="A1221" s="41" t="str">
        <f t="shared" ca="1" si="159"/>
        <v/>
      </c>
      <c r="B1221" s="33" t="str">
        <f ca="1">IFERROR(IF(AND(N1221-TODAY()&gt;0,N1221-TODAY()&lt;5),"續簽"&amp;ROW(N1221),""),"")</f>
        <v/>
      </c>
      <c r="C1221" s="38" t="str">
        <f t="shared" si="152"/>
        <v/>
      </c>
      <c r="E1221" s="38" t="str">
        <f t="shared" si="153"/>
        <v/>
      </c>
      <c r="I1221" s="49" t="str">
        <f t="shared" ca="1" si="154"/>
        <v/>
      </c>
      <c r="J1221" s="49" t="str">
        <f t="shared" ca="1" si="155"/>
        <v/>
      </c>
      <c r="K1221" s="49"/>
      <c r="L1221" s="49"/>
      <c r="M1221" s="49"/>
      <c r="N1221" s="43" t="str">
        <f t="shared" si="156"/>
        <v/>
      </c>
      <c r="P1221" s="40" t="str">
        <f t="shared" si="157"/>
        <v/>
      </c>
      <c r="Q1221" s="38" t="str">
        <f t="shared" ca="1" si="158"/>
        <v/>
      </c>
    </row>
    <row r="1222" spans="1:28" ht="20.100000000000001" customHeight="1">
      <c r="A1222" s="41" t="str">
        <f t="shared" ca="1" si="159"/>
        <v/>
      </c>
      <c r="B1222" s="33" t="str">
        <f ca="1">IFERROR(IF(AND(N1222-TODAY()&gt;0,N1222-TODAY()&lt;5),"續簽"&amp;ROW(N1222),""),"")</f>
        <v/>
      </c>
      <c r="C1222" s="44" t="str">
        <f t="shared" si="152"/>
        <v/>
      </c>
      <c r="D1222" s="44"/>
      <c r="E1222" s="44" t="str">
        <f t="shared" si="153"/>
        <v/>
      </c>
      <c r="F1222" s="44"/>
      <c r="G1222" s="44"/>
      <c r="H1222" s="44"/>
      <c r="I1222" s="44" t="str">
        <f t="shared" ca="1" si="154"/>
        <v/>
      </c>
      <c r="J1222" s="44" t="str">
        <f t="shared" ca="1" si="155"/>
        <v/>
      </c>
      <c r="K1222" s="44"/>
      <c r="L1222" s="44"/>
      <c r="M1222" s="44"/>
      <c r="N1222" s="45" t="str">
        <f t="shared" si="156"/>
        <v/>
      </c>
      <c r="O1222" s="51"/>
      <c r="P1222" s="52" t="str">
        <f t="shared" si="157"/>
        <v/>
      </c>
      <c r="Q1222" s="44" t="str">
        <f t="shared" ca="1" si="158"/>
        <v/>
      </c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</row>
    <row r="1223" spans="1:28" ht="20.100000000000001" customHeight="1">
      <c r="A1223" s="41" t="str">
        <f t="shared" ca="1" si="159"/>
        <v/>
      </c>
      <c r="B1223" s="33" t="str">
        <f ca="1">IFERROR(IF(AND(N1223-TODAY()&gt;0,N1223-TODAY()&lt;5),"續簽"&amp;ROW(N1223),""),"")</f>
        <v/>
      </c>
      <c r="C1223" s="38" t="str">
        <f t="shared" si="152"/>
        <v/>
      </c>
      <c r="E1223" s="38" t="str">
        <f t="shared" si="153"/>
        <v/>
      </c>
      <c r="I1223" s="49" t="str">
        <f t="shared" ca="1" si="154"/>
        <v/>
      </c>
      <c r="J1223" s="49" t="str">
        <f t="shared" ca="1" si="155"/>
        <v/>
      </c>
      <c r="K1223" s="49"/>
      <c r="L1223" s="49"/>
      <c r="M1223" s="49"/>
      <c r="N1223" s="43" t="str">
        <f t="shared" si="156"/>
        <v/>
      </c>
      <c r="P1223" s="40" t="str">
        <f t="shared" si="157"/>
        <v/>
      </c>
      <c r="Q1223" s="38" t="str">
        <f t="shared" ca="1" si="158"/>
        <v/>
      </c>
    </row>
    <row r="1224" spans="1:28" ht="20.100000000000001" customHeight="1">
      <c r="A1224" s="41" t="str">
        <f t="shared" ca="1" si="159"/>
        <v/>
      </c>
      <c r="B1224" s="33" t="str">
        <f ca="1">IFERROR(IF(AND(N1224-TODAY()&gt;0,N1224-TODAY()&lt;5),"續簽"&amp;ROW(N1224),""),"")</f>
        <v/>
      </c>
      <c r="C1224" s="44" t="str">
        <f t="shared" ref="C1224:C1287" si="160">IF(D1224="","",ROW(D1224)-2)</f>
        <v/>
      </c>
      <c r="D1224" s="44"/>
      <c r="E1224" s="44" t="str">
        <f t="shared" ref="E1224:E1287" si="161">IF(O1224="","",IF(MOD(RIGHT(LEFT(O1224,17)),2),"男","女"))</f>
        <v/>
      </c>
      <c r="F1224" s="44"/>
      <c r="G1224" s="44"/>
      <c r="H1224" s="44"/>
      <c r="I1224" s="44" t="str">
        <f t="shared" ref="I1224:I1287" ca="1" si="162">IF(H1224="","",DATEDIF(H1224,TODAY(),"Y"))</f>
        <v/>
      </c>
      <c r="J1224" s="44" t="str">
        <f t="shared" ref="J1224:J1287" ca="1" si="163">IF(H1224="","",DATEDIF(H1224,TODAY(),"m"))</f>
        <v/>
      </c>
      <c r="K1224" s="44"/>
      <c r="L1224" s="44"/>
      <c r="M1224" s="44"/>
      <c r="N1224" s="45" t="str">
        <f t="shared" ref="N1224:N1287" si="164">IFERROR(IF(M1224="无固定期限","",DATE(YEAR(L1224)+M1224,MONTH(L1224),DAY(L1224)-1)),"")</f>
        <v/>
      </c>
      <c r="O1224" s="51"/>
      <c r="P1224" s="52" t="str">
        <f t="shared" ref="P1224:P1287" si="165">IF(O1224="","",VALUE(MID(O1224,7,4)&amp;"/"&amp;MID(O1224,11,2)&amp;"/"&amp;MID(O1224,13,2)))</f>
        <v/>
      </c>
      <c r="Q1224" s="44" t="str">
        <f t="shared" ref="Q1224:Q1287" ca="1" si="166">IF(O1224="","",YEAR(TODAY())-MID(O1224,7,4))</f>
        <v/>
      </c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</row>
    <row r="1225" spans="1:28" ht="20.100000000000001" customHeight="1">
      <c r="A1225" s="41" t="str">
        <f t="shared" ca="1" si="159"/>
        <v/>
      </c>
      <c r="B1225" s="33" t="str">
        <f ca="1">IFERROR(IF(AND(N1225-TODAY()&gt;0,N1225-TODAY()&lt;5),"續簽"&amp;ROW(N1225),""),"")</f>
        <v/>
      </c>
      <c r="C1225" s="38" t="str">
        <f t="shared" si="160"/>
        <v/>
      </c>
      <c r="E1225" s="38" t="str">
        <f t="shared" si="161"/>
        <v/>
      </c>
      <c r="I1225" s="49" t="str">
        <f t="shared" ca="1" si="162"/>
        <v/>
      </c>
      <c r="J1225" s="49" t="str">
        <f t="shared" ca="1" si="163"/>
        <v/>
      </c>
      <c r="K1225" s="49"/>
      <c r="L1225" s="49"/>
      <c r="M1225" s="49"/>
      <c r="N1225" s="43" t="str">
        <f t="shared" si="164"/>
        <v/>
      </c>
      <c r="P1225" s="40" t="str">
        <f t="shared" si="165"/>
        <v/>
      </c>
      <c r="Q1225" s="38" t="str">
        <f t="shared" ca="1" si="166"/>
        <v/>
      </c>
    </row>
    <row r="1226" spans="1:28" ht="20.100000000000001" customHeight="1">
      <c r="A1226" s="41" t="str">
        <f t="shared" ca="1" si="159"/>
        <v/>
      </c>
      <c r="B1226" s="33" t="str">
        <f ca="1">IFERROR(IF(AND(N1226-TODAY()&gt;0,N1226-TODAY()&lt;5),"續簽"&amp;ROW(N1226),""),"")</f>
        <v/>
      </c>
      <c r="C1226" s="44" t="str">
        <f t="shared" si="160"/>
        <v/>
      </c>
      <c r="D1226" s="44"/>
      <c r="E1226" s="44" t="str">
        <f t="shared" si="161"/>
        <v/>
      </c>
      <c r="F1226" s="44"/>
      <c r="G1226" s="44"/>
      <c r="H1226" s="44"/>
      <c r="I1226" s="44" t="str">
        <f t="shared" ca="1" si="162"/>
        <v/>
      </c>
      <c r="J1226" s="44" t="str">
        <f t="shared" ca="1" si="163"/>
        <v/>
      </c>
      <c r="K1226" s="44"/>
      <c r="L1226" s="44"/>
      <c r="M1226" s="44"/>
      <c r="N1226" s="45" t="str">
        <f t="shared" si="164"/>
        <v/>
      </c>
      <c r="O1226" s="51"/>
      <c r="P1226" s="52" t="str">
        <f t="shared" si="165"/>
        <v/>
      </c>
      <c r="Q1226" s="44" t="str">
        <f t="shared" ca="1" si="166"/>
        <v/>
      </c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</row>
    <row r="1227" spans="1:28" ht="20.100000000000001" customHeight="1">
      <c r="A1227" s="41" t="str">
        <f t="shared" ca="1" si="159"/>
        <v/>
      </c>
      <c r="B1227" s="33" t="str">
        <f ca="1">IFERROR(IF(AND(N1227-TODAY()&gt;0,N1227-TODAY()&lt;5),"續簽"&amp;ROW(N1227),""),"")</f>
        <v/>
      </c>
      <c r="C1227" s="38" t="str">
        <f t="shared" si="160"/>
        <v/>
      </c>
      <c r="E1227" s="38" t="str">
        <f t="shared" si="161"/>
        <v/>
      </c>
      <c r="I1227" s="49" t="str">
        <f t="shared" ca="1" si="162"/>
        <v/>
      </c>
      <c r="J1227" s="49" t="str">
        <f t="shared" ca="1" si="163"/>
        <v/>
      </c>
      <c r="K1227" s="49"/>
      <c r="L1227" s="49"/>
      <c r="M1227" s="49"/>
      <c r="N1227" s="43" t="str">
        <f t="shared" si="164"/>
        <v/>
      </c>
      <c r="P1227" s="40" t="str">
        <f t="shared" si="165"/>
        <v/>
      </c>
      <c r="Q1227" s="38" t="str">
        <f t="shared" ca="1" si="166"/>
        <v/>
      </c>
    </row>
    <row r="1228" spans="1:28" ht="20.100000000000001" customHeight="1">
      <c r="A1228" s="41" t="str">
        <f t="shared" ca="1" si="159"/>
        <v/>
      </c>
      <c r="B1228" s="33" t="str">
        <f ca="1">IFERROR(IF(AND(N1228-TODAY()&gt;0,N1228-TODAY()&lt;5),"續簽"&amp;ROW(N1228),""),"")</f>
        <v/>
      </c>
      <c r="C1228" s="44" t="str">
        <f t="shared" si="160"/>
        <v/>
      </c>
      <c r="D1228" s="44"/>
      <c r="E1228" s="44" t="str">
        <f t="shared" si="161"/>
        <v/>
      </c>
      <c r="F1228" s="44"/>
      <c r="G1228" s="44"/>
      <c r="H1228" s="44"/>
      <c r="I1228" s="44" t="str">
        <f t="shared" ca="1" si="162"/>
        <v/>
      </c>
      <c r="J1228" s="44" t="str">
        <f t="shared" ca="1" si="163"/>
        <v/>
      </c>
      <c r="K1228" s="44"/>
      <c r="L1228" s="44"/>
      <c r="M1228" s="44"/>
      <c r="N1228" s="45" t="str">
        <f t="shared" si="164"/>
        <v/>
      </c>
      <c r="O1228" s="51"/>
      <c r="P1228" s="52" t="str">
        <f t="shared" si="165"/>
        <v/>
      </c>
      <c r="Q1228" s="44" t="str">
        <f t="shared" ca="1" si="166"/>
        <v/>
      </c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</row>
    <row r="1229" spans="1:28" ht="20.100000000000001" customHeight="1">
      <c r="A1229" s="41" t="str">
        <f t="shared" ref="A1229:A1292" ca="1" si="167">IFERROR(IF(MONTH(P1229)=MONTH(TODAY()),"生日"&amp;ROW(P1229),""),"")</f>
        <v/>
      </c>
      <c r="B1229" s="33" t="str">
        <f ca="1">IFERROR(IF(AND(N1229-TODAY()&gt;0,N1229-TODAY()&lt;5),"續簽"&amp;ROW(N1229),""),"")</f>
        <v/>
      </c>
      <c r="C1229" s="38" t="str">
        <f t="shared" si="160"/>
        <v/>
      </c>
      <c r="E1229" s="38" t="str">
        <f t="shared" si="161"/>
        <v/>
      </c>
      <c r="I1229" s="49" t="str">
        <f t="shared" ca="1" si="162"/>
        <v/>
      </c>
      <c r="J1229" s="49" t="str">
        <f t="shared" ca="1" si="163"/>
        <v/>
      </c>
      <c r="K1229" s="49"/>
      <c r="L1229" s="49"/>
      <c r="M1229" s="49"/>
      <c r="N1229" s="43" t="str">
        <f t="shared" si="164"/>
        <v/>
      </c>
      <c r="P1229" s="40" t="str">
        <f t="shared" si="165"/>
        <v/>
      </c>
      <c r="Q1229" s="38" t="str">
        <f t="shared" ca="1" si="166"/>
        <v/>
      </c>
    </row>
    <row r="1230" spans="1:28" ht="20.100000000000001" customHeight="1">
      <c r="A1230" s="41" t="str">
        <f t="shared" ca="1" si="167"/>
        <v/>
      </c>
      <c r="B1230" s="33" t="str">
        <f ca="1">IFERROR(IF(AND(N1230-TODAY()&gt;0,N1230-TODAY()&lt;5),"續簽"&amp;ROW(N1230),""),"")</f>
        <v/>
      </c>
      <c r="C1230" s="44" t="str">
        <f t="shared" si="160"/>
        <v/>
      </c>
      <c r="D1230" s="44"/>
      <c r="E1230" s="44" t="str">
        <f t="shared" si="161"/>
        <v/>
      </c>
      <c r="F1230" s="44"/>
      <c r="G1230" s="44"/>
      <c r="H1230" s="44"/>
      <c r="I1230" s="44" t="str">
        <f t="shared" ca="1" si="162"/>
        <v/>
      </c>
      <c r="J1230" s="44" t="str">
        <f t="shared" ca="1" si="163"/>
        <v/>
      </c>
      <c r="K1230" s="44"/>
      <c r="L1230" s="44"/>
      <c r="M1230" s="44"/>
      <c r="N1230" s="45" t="str">
        <f t="shared" si="164"/>
        <v/>
      </c>
      <c r="O1230" s="51"/>
      <c r="P1230" s="52" t="str">
        <f t="shared" si="165"/>
        <v/>
      </c>
      <c r="Q1230" s="44" t="str">
        <f t="shared" ca="1" si="166"/>
        <v/>
      </c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</row>
    <row r="1231" spans="1:28" ht="20.100000000000001" customHeight="1">
      <c r="A1231" s="41" t="str">
        <f t="shared" ca="1" si="167"/>
        <v/>
      </c>
      <c r="B1231" s="33" t="str">
        <f ca="1">IFERROR(IF(AND(N1231-TODAY()&gt;0,N1231-TODAY()&lt;5),"續簽"&amp;ROW(N1231),""),"")</f>
        <v/>
      </c>
      <c r="C1231" s="38" t="str">
        <f t="shared" si="160"/>
        <v/>
      </c>
      <c r="E1231" s="38" t="str">
        <f t="shared" si="161"/>
        <v/>
      </c>
      <c r="I1231" s="49" t="str">
        <f t="shared" ca="1" si="162"/>
        <v/>
      </c>
      <c r="J1231" s="49" t="str">
        <f t="shared" ca="1" si="163"/>
        <v/>
      </c>
      <c r="K1231" s="49"/>
      <c r="L1231" s="49"/>
      <c r="M1231" s="49"/>
      <c r="N1231" s="43" t="str">
        <f t="shared" si="164"/>
        <v/>
      </c>
      <c r="P1231" s="40" t="str">
        <f t="shared" si="165"/>
        <v/>
      </c>
      <c r="Q1231" s="38" t="str">
        <f t="shared" ca="1" si="166"/>
        <v/>
      </c>
    </row>
    <row r="1232" spans="1:28" ht="20.100000000000001" customHeight="1">
      <c r="A1232" s="41" t="str">
        <f t="shared" ca="1" si="167"/>
        <v/>
      </c>
      <c r="B1232" s="33" t="str">
        <f ca="1">IFERROR(IF(AND(N1232-TODAY()&gt;0,N1232-TODAY()&lt;5),"續簽"&amp;ROW(N1232),""),"")</f>
        <v/>
      </c>
      <c r="C1232" s="44" t="str">
        <f t="shared" si="160"/>
        <v/>
      </c>
      <c r="D1232" s="44"/>
      <c r="E1232" s="44" t="str">
        <f t="shared" si="161"/>
        <v/>
      </c>
      <c r="F1232" s="44"/>
      <c r="G1232" s="44"/>
      <c r="H1232" s="44"/>
      <c r="I1232" s="44" t="str">
        <f t="shared" ca="1" si="162"/>
        <v/>
      </c>
      <c r="J1232" s="44" t="str">
        <f t="shared" ca="1" si="163"/>
        <v/>
      </c>
      <c r="K1232" s="44"/>
      <c r="L1232" s="44"/>
      <c r="M1232" s="44"/>
      <c r="N1232" s="45" t="str">
        <f t="shared" si="164"/>
        <v/>
      </c>
      <c r="O1232" s="51"/>
      <c r="P1232" s="52" t="str">
        <f t="shared" si="165"/>
        <v/>
      </c>
      <c r="Q1232" s="44" t="str">
        <f t="shared" ca="1" si="166"/>
        <v/>
      </c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</row>
    <row r="1233" spans="1:28" ht="20.100000000000001" customHeight="1">
      <c r="A1233" s="41" t="str">
        <f t="shared" ca="1" si="167"/>
        <v/>
      </c>
      <c r="B1233" s="33" t="str">
        <f ca="1">IFERROR(IF(AND(N1233-TODAY()&gt;0,N1233-TODAY()&lt;5),"續簽"&amp;ROW(N1233),""),"")</f>
        <v/>
      </c>
      <c r="C1233" s="38" t="str">
        <f t="shared" si="160"/>
        <v/>
      </c>
      <c r="E1233" s="38" t="str">
        <f t="shared" si="161"/>
        <v/>
      </c>
      <c r="I1233" s="49" t="str">
        <f t="shared" ca="1" si="162"/>
        <v/>
      </c>
      <c r="J1233" s="49" t="str">
        <f t="shared" ca="1" si="163"/>
        <v/>
      </c>
      <c r="K1233" s="49"/>
      <c r="L1233" s="49"/>
      <c r="M1233" s="49"/>
      <c r="N1233" s="43" t="str">
        <f t="shared" si="164"/>
        <v/>
      </c>
      <c r="P1233" s="40" t="str">
        <f t="shared" si="165"/>
        <v/>
      </c>
      <c r="Q1233" s="38" t="str">
        <f t="shared" ca="1" si="166"/>
        <v/>
      </c>
    </row>
    <row r="1234" spans="1:28" ht="20.100000000000001" customHeight="1">
      <c r="A1234" s="41" t="str">
        <f t="shared" ca="1" si="167"/>
        <v/>
      </c>
      <c r="B1234" s="33" t="str">
        <f ca="1">IFERROR(IF(AND(N1234-TODAY()&gt;0,N1234-TODAY()&lt;5),"續簽"&amp;ROW(N1234),""),"")</f>
        <v/>
      </c>
      <c r="C1234" s="44" t="str">
        <f t="shared" si="160"/>
        <v/>
      </c>
      <c r="D1234" s="44"/>
      <c r="E1234" s="44" t="str">
        <f t="shared" si="161"/>
        <v/>
      </c>
      <c r="F1234" s="44"/>
      <c r="G1234" s="44"/>
      <c r="H1234" s="44"/>
      <c r="I1234" s="44" t="str">
        <f t="shared" ca="1" si="162"/>
        <v/>
      </c>
      <c r="J1234" s="44" t="str">
        <f t="shared" ca="1" si="163"/>
        <v/>
      </c>
      <c r="K1234" s="44"/>
      <c r="L1234" s="44"/>
      <c r="M1234" s="44"/>
      <c r="N1234" s="45" t="str">
        <f t="shared" si="164"/>
        <v/>
      </c>
      <c r="O1234" s="51"/>
      <c r="P1234" s="52" t="str">
        <f t="shared" si="165"/>
        <v/>
      </c>
      <c r="Q1234" s="44" t="str">
        <f t="shared" ca="1" si="166"/>
        <v/>
      </c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</row>
    <row r="1235" spans="1:28" ht="20.100000000000001" customHeight="1">
      <c r="A1235" s="41" t="str">
        <f t="shared" ca="1" si="167"/>
        <v/>
      </c>
      <c r="B1235" s="33" t="str">
        <f ca="1">IFERROR(IF(AND(N1235-TODAY()&gt;0,N1235-TODAY()&lt;5),"續簽"&amp;ROW(N1235),""),"")</f>
        <v/>
      </c>
      <c r="C1235" s="38" t="str">
        <f t="shared" si="160"/>
        <v/>
      </c>
      <c r="E1235" s="38" t="str">
        <f t="shared" si="161"/>
        <v/>
      </c>
      <c r="I1235" s="49" t="str">
        <f t="shared" ca="1" si="162"/>
        <v/>
      </c>
      <c r="J1235" s="49" t="str">
        <f t="shared" ca="1" si="163"/>
        <v/>
      </c>
      <c r="K1235" s="49"/>
      <c r="L1235" s="49"/>
      <c r="M1235" s="49"/>
      <c r="N1235" s="43" t="str">
        <f t="shared" si="164"/>
        <v/>
      </c>
      <c r="P1235" s="40" t="str">
        <f t="shared" si="165"/>
        <v/>
      </c>
      <c r="Q1235" s="38" t="str">
        <f t="shared" ca="1" si="166"/>
        <v/>
      </c>
    </row>
    <row r="1236" spans="1:28" ht="20.100000000000001" customHeight="1">
      <c r="A1236" s="41" t="str">
        <f t="shared" ca="1" si="167"/>
        <v/>
      </c>
      <c r="B1236" s="33" t="str">
        <f ca="1">IFERROR(IF(AND(N1236-TODAY()&gt;0,N1236-TODAY()&lt;5),"續簽"&amp;ROW(N1236),""),"")</f>
        <v/>
      </c>
      <c r="C1236" s="44" t="str">
        <f t="shared" si="160"/>
        <v/>
      </c>
      <c r="D1236" s="44"/>
      <c r="E1236" s="44" t="str">
        <f t="shared" si="161"/>
        <v/>
      </c>
      <c r="F1236" s="44"/>
      <c r="G1236" s="44"/>
      <c r="H1236" s="44"/>
      <c r="I1236" s="44" t="str">
        <f t="shared" ca="1" si="162"/>
        <v/>
      </c>
      <c r="J1236" s="44" t="str">
        <f t="shared" ca="1" si="163"/>
        <v/>
      </c>
      <c r="K1236" s="44"/>
      <c r="L1236" s="44"/>
      <c r="M1236" s="44"/>
      <c r="N1236" s="45" t="str">
        <f t="shared" si="164"/>
        <v/>
      </c>
      <c r="O1236" s="51"/>
      <c r="P1236" s="52" t="str">
        <f t="shared" si="165"/>
        <v/>
      </c>
      <c r="Q1236" s="44" t="str">
        <f t="shared" ca="1" si="166"/>
        <v/>
      </c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</row>
    <row r="1237" spans="1:28" ht="20.100000000000001" customHeight="1">
      <c r="A1237" s="41" t="str">
        <f t="shared" ca="1" si="167"/>
        <v/>
      </c>
      <c r="B1237" s="33" t="str">
        <f ca="1">IFERROR(IF(AND(N1237-TODAY()&gt;0,N1237-TODAY()&lt;5),"續簽"&amp;ROW(N1237),""),"")</f>
        <v/>
      </c>
      <c r="C1237" s="38" t="str">
        <f t="shared" si="160"/>
        <v/>
      </c>
      <c r="E1237" s="38" t="str">
        <f t="shared" si="161"/>
        <v/>
      </c>
      <c r="I1237" s="49" t="str">
        <f t="shared" ca="1" si="162"/>
        <v/>
      </c>
      <c r="J1237" s="49" t="str">
        <f t="shared" ca="1" si="163"/>
        <v/>
      </c>
      <c r="K1237" s="49"/>
      <c r="L1237" s="49"/>
      <c r="M1237" s="49"/>
      <c r="N1237" s="43" t="str">
        <f t="shared" si="164"/>
        <v/>
      </c>
      <c r="P1237" s="40" t="str">
        <f t="shared" si="165"/>
        <v/>
      </c>
      <c r="Q1237" s="38" t="str">
        <f t="shared" ca="1" si="166"/>
        <v/>
      </c>
    </row>
    <row r="1238" spans="1:28" ht="20.100000000000001" customHeight="1">
      <c r="A1238" s="41" t="str">
        <f t="shared" ca="1" si="167"/>
        <v/>
      </c>
      <c r="B1238" s="33" t="str">
        <f ca="1">IFERROR(IF(AND(N1238-TODAY()&gt;0,N1238-TODAY()&lt;5),"續簽"&amp;ROW(N1238),""),"")</f>
        <v/>
      </c>
      <c r="C1238" s="44" t="str">
        <f t="shared" si="160"/>
        <v/>
      </c>
      <c r="D1238" s="44"/>
      <c r="E1238" s="44" t="str">
        <f t="shared" si="161"/>
        <v/>
      </c>
      <c r="F1238" s="44"/>
      <c r="G1238" s="44"/>
      <c r="H1238" s="44"/>
      <c r="I1238" s="44" t="str">
        <f t="shared" ca="1" si="162"/>
        <v/>
      </c>
      <c r="J1238" s="44" t="str">
        <f t="shared" ca="1" si="163"/>
        <v/>
      </c>
      <c r="K1238" s="44"/>
      <c r="L1238" s="44"/>
      <c r="M1238" s="44"/>
      <c r="N1238" s="45" t="str">
        <f t="shared" si="164"/>
        <v/>
      </c>
      <c r="O1238" s="51"/>
      <c r="P1238" s="52" t="str">
        <f t="shared" si="165"/>
        <v/>
      </c>
      <c r="Q1238" s="44" t="str">
        <f t="shared" ca="1" si="166"/>
        <v/>
      </c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</row>
    <row r="1239" spans="1:28" ht="20.100000000000001" customHeight="1">
      <c r="A1239" s="41" t="str">
        <f t="shared" ca="1" si="167"/>
        <v/>
      </c>
      <c r="B1239" s="33" t="str">
        <f ca="1">IFERROR(IF(AND(N1239-TODAY()&gt;0,N1239-TODAY()&lt;5),"續簽"&amp;ROW(N1239),""),"")</f>
        <v/>
      </c>
      <c r="C1239" s="38" t="str">
        <f t="shared" si="160"/>
        <v/>
      </c>
      <c r="E1239" s="38" t="str">
        <f t="shared" si="161"/>
        <v/>
      </c>
      <c r="I1239" s="49" t="str">
        <f t="shared" ca="1" si="162"/>
        <v/>
      </c>
      <c r="J1239" s="49" t="str">
        <f t="shared" ca="1" si="163"/>
        <v/>
      </c>
      <c r="K1239" s="49"/>
      <c r="L1239" s="49"/>
      <c r="M1239" s="49"/>
      <c r="N1239" s="43" t="str">
        <f t="shared" si="164"/>
        <v/>
      </c>
      <c r="P1239" s="40" t="str">
        <f t="shared" si="165"/>
        <v/>
      </c>
      <c r="Q1239" s="38" t="str">
        <f t="shared" ca="1" si="166"/>
        <v/>
      </c>
    </row>
    <row r="1240" spans="1:28" ht="20.100000000000001" customHeight="1">
      <c r="A1240" s="41" t="str">
        <f t="shared" ca="1" si="167"/>
        <v/>
      </c>
      <c r="B1240" s="33" t="str">
        <f ca="1">IFERROR(IF(AND(N1240-TODAY()&gt;0,N1240-TODAY()&lt;5),"續簽"&amp;ROW(N1240),""),"")</f>
        <v/>
      </c>
      <c r="C1240" s="44" t="str">
        <f t="shared" si="160"/>
        <v/>
      </c>
      <c r="D1240" s="44"/>
      <c r="E1240" s="44" t="str">
        <f t="shared" si="161"/>
        <v/>
      </c>
      <c r="F1240" s="44"/>
      <c r="G1240" s="44"/>
      <c r="H1240" s="44"/>
      <c r="I1240" s="44" t="str">
        <f t="shared" ca="1" si="162"/>
        <v/>
      </c>
      <c r="J1240" s="44" t="str">
        <f t="shared" ca="1" si="163"/>
        <v/>
      </c>
      <c r="K1240" s="44"/>
      <c r="L1240" s="44"/>
      <c r="M1240" s="44"/>
      <c r="N1240" s="45" t="str">
        <f t="shared" si="164"/>
        <v/>
      </c>
      <c r="O1240" s="51"/>
      <c r="P1240" s="52" t="str">
        <f t="shared" si="165"/>
        <v/>
      </c>
      <c r="Q1240" s="44" t="str">
        <f t="shared" ca="1" si="166"/>
        <v/>
      </c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</row>
    <row r="1241" spans="1:28" ht="20.100000000000001" customHeight="1">
      <c r="A1241" s="41" t="str">
        <f t="shared" ca="1" si="167"/>
        <v/>
      </c>
      <c r="B1241" s="33" t="str">
        <f ca="1">IFERROR(IF(AND(N1241-TODAY()&gt;0,N1241-TODAY()&lt;5),"續簽"&amp;ROW(N1241),""),"")</f>
        <v/>
      </c>
      <c r="C1241" s="38" t="str">
        <f t="shared" si="160"/>
        <v/>
      </c>
      <c r="E1241" s="38" t="str">
        <f t="shared" si="161"/>
        <v/>
      </c>
      <c r="I1241" s="49" t="str">
        <f t="shared" ca="1" si="162"/>
        <v/>
      </c>
      <c r="J1241" s="49" t="str">
        <f t="shared" ca="1" si="163"/>
        <v/>
      </c>
      <c r="K1241" s="49"/>
      <c r="L1241" s="49"/>
      <c r="M1241" s="49"/>
      <c r="N1241" s="43" t="str">
        <f t="shared" si="164"/>
        <v/>
      </c>
      <c r="P1241" s="40" t="str">
        <f t="shared" si="165"/>
        <v/>
      </c>
      <c r="Q1241" s="38" t="str">
        <f t="shared" ca="1" si="166"/>
        <v/>
      </c>
    </row>
    <row r="1242" spans="1:28" ht="20.100000000000001" customHeight="1">
      <c r="A1242" s="41" t="str">
        <f t="shared" ca="1" si="167"/>
        <v/>
      </c>
      <c r="B1242" s="33" t="str">
        <f ca="1">IFERROR(IF(AND(N1242-TODAY()&gt;0,N1242-TODAY()&lt;5),"續簽"&amp;ROW(N1242),""),"")</f>
        <v/>
      </c>
      <c r="C1242" s="44" t="str">
        <f t="shared" si="160"/>
        <v/>
      </c>
      <c r="D1242" s="44"/>
      <c r="E1242" s="44" t="str">
        <f t="shared" si="161"/>
        <v/>
      </c>
      <c r="F1242" s="44"/>
      <c r="G1242" s="44"/>
      <c r="H1242" s="44"/>
      <c r="I1242" s="44" t="str">
        <f t="shared" ca="1" si="162"/>
        <v/>
      </c>
      <c r="J1242" s="44" t="str">
        <f t="shared" ca="1" si="163"/>
        <v/>
      </c>
      <c r="K1242" s="44"/>
      <c r="L1242" s="44"/>
      <c r="M1242" s="44"/>
      <c r="N1242" s="45" t="str">
        <f t="shared" si="164"/>
        <v/>
      </c>
      <c r="O1242" s="51"/>
      <c r="P1242" s="52" t="str">
        <f t="shared" si="165"/>
        <v/>
      </c>
      <c r="Q1242" s="44" t="str">
        <f t="shared" ca="1" si="166"/>
        <v/>
      </c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</row>
    <row r="1243" spans="1:28" ht="20.100000000000001" customHeight="1">
      <c r="A1243" s="41" t="str">
        <f t="shared" ca="1" si="167"/>
        <v/>
      </c>
      <c r="B1243" s="33" t="str">
        <f ca="1">IFERROR(IF(AND(N1243-TODAY()&gt;0,N1243-TODAY()&lt;5),"續簽"&amp;ROW(N1243),""),"")</f>
        <v/>
      </c>
      <c r="C1243" s="38" t="str">
        <f t="shared" si="160"/>
        <v/>
      </c>
      <c r="E1243" s="38" t="str">
        <f t="shared" si="161"/>
        <v/>
      </c>
      <c r="I1243" s="49" t="str">
        <f t="shared" ca="1" si="162"/>
        <v/>
      </c>
      <c r="J1243" s="49" t="str">
        <f t="shared" ca="1" si="163"/>
        <v/>
      </c>
      <c r="K1243" s="49"/>
      <c r="L1243" s="49"/>
      <c r="M1243" s="49"/>
      <c r="N1243" s="43" t="str">
        <f t="shared" si="164"/>
        <v/>
      </c>
      <c r="P1243" s="40" t="str">
        <f t="shared" si="165"/>
        <v/>
      </c>
      <c r="Q1243" s="38" t="str">
        <f t="shared" ca="1" si="166"/>
        <v/>
      </c>
    </row>
    <row r="1244" spans="1:28" ht="20.100000000000001" customHeight="1">
      <c r="A1244" s="41" t="str">
        <f t="shared" ca="1" si="167"/>
        <v/>
      </c>
      <c r="B1244" s="33" t="str">
        <f ca="1">IFERROR(IF(AND(N1244-TODAY()&gt;0,N1244-TODAY()&lt;5),"續簽"&amp;ROW(N1244),""),"")</f>
        <v/>
      </c>
      <c r="C1244" s="44" t="str">
        <f t="shared" si="160"/>
        <v/>
      </c>
      <c r="D1244" s="44"/>
      <c r="E1244" s="44" t="str">
        <f t="shared" si="161"/>
        <v/>
      </c>
      <c r="F1244" s="44"/>
      <c r="G1244" s="44"/>
      <c r="H1244" s="44"/>
      <c r="I1244" s="44" t="str">
        <f t="shared" ca="1" si="162"/>
        <v/>
      </c>
      <c r="J1244" s="44" t="str">
        <f t="shared" ca="1" si="163"/>
        <v/>
      </c>
      <c r="K1244" s="44"/>
      <c r="L1244" s="44"/>
      <c r="M1244" s="44"/>
      <c r="N1244" s="45" t="str">
        <f t="shared" si="164"/>
        <v/>
      </c>
      <c r="O1244" s="51"/>
      <c r="P1244" s="52" t="str">
        <f t="shared" si="165"/>
        <v/>
      </c>
      <c r="Q1244" s="44" t="str">
        <f t="shared" ca="1" si="166"/>
        <v/>
      </c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</row>
    <row r="1245" spans="1:28" ht="20.100000000000001" customHeight="1">
      <c r="A1245" s="41" t="str">
        <f t="shared" ca="1" si="167"/>
        <v/>
      </c>
      <c r="B1245" s="33" t="str">
        <f ca="1">IFERROR(IF(AND(N1245-TODAY()&gt;0,N1245-TODAY()&lt;5),"續簽"&amp;ROW(N1245),""),"")</f>
        <v/>
      </c>
      <c r="C1245" s="38" t="str">
        <f t="shared" si="160"/>
        <v/>
      </c>
      <c r="E1245" s="38" t="str">
        <f t="shared" si="161"/>
        <v/>
      </c>
      <c r="I1245" s="49" t="str">
        <f t="shared" ca="1" si="162"/>
        <v/>
      </c>
      <c r="J1245" s="49" t="str">
        <f t="shared" ca="1" si="163"/>
        <v/>
      </c>
      <c r="K1245" s="49"/>
      <c r="L1245" s="49"/>
      <c r="M1245" s="49"/>
      <c r="N1245" s="43" t="str">
        <f t="shared" si="164"/>
        <v/>
      </c>
      <c r="P1245" s="40" t="str">
        <f t="shared" si="165"/>
        <v/>
      </c>
      <c r="Q1245" s="38" t="str">
        <f t="shared" ca="1" si="166"/>
        <v/>
      </c>
    </row>
    <row r="1246" spans="1:28" ht="20.100000000000001" customHeight="1">
      <c r="A1246" s="41" t="str">
        <f t="shared" ca="1" si="167"/>
        <v/>
      </c>
      <c r="B1246" s="33" t="str">
        <f ca="1">IFERROR(IF(AND(N1246-TODAY()&gt;0,N1246-TODAY()&lt;5),"續簽"&amp;ROW(N1246),""),"")</f>
        <v/>
      </c>
      <c r="C1246" s="44" t="str">
        <f t="shared" si="160"/>
        <v/>
      </c>
      <c r="D1246" s="44"/>
      <c r="E1246" s="44" t="str">
        <f t="shared" si="161"/>
        <v/>
      </c>
      <c r="F1246" s="44"/>
      <c r="G1246" s="44"/>
      <c r="H1246" s="44"/>
      <c r="I1246" s="44" t="str">
        <f t="shared" ca="1" si="162"/>
        <v/>
      </c>
      <c r="J1246" s="44" t="str">
        <f t="shared" ca="1" si="163"/>
        <v/>
      </c>
      <c r="K1246" s="44"/>
      <c r="L1246" s="44"/>
      <c r="M1246" s="44"/>
      <c r="N1246" s="45" t="str">
        <f t="shared" si="164"/>
        <v/>
      </c>
      <c r="O1246" s="51"/>
      <c r="P1246" s="52" t="str">
        <f t="shared" si="165"/>
        <v/>
      </c>
      <c r="Q1246" s="44" t="str">
        <f t="shared" ca="1" si="166"/>
        <v/>
      </c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</row>
    <row r="1247" spans="1:28" ht="20.100000000000001" customHeight="1">
      <c r="A1247" s="41" t="str">
        <f t="shared" ca="1" si="167"/>
        <v/>
      </c>
      <c r="B1247" s="33" t="str">
        <f ca="1">IFERROR(IF(AND(N1247-TODAY()&gt;0,N1247-TODAY()&lt;5),"續簽"&amp;ROW(N1247),""),"")</f>
        <v/>
      </c>
      <c r="C1247" s="38" t="str">
        <f t="shared" si="160"/>
        <v/>
      </c>
      <c r="E1247" s="38" t="str">
        <f t="shared" si="161"/>
        <v/>
      </c>
      <c r="I1247" s="49" t="str">
        <f t="shared" ca="1" si="162"/>
        <v/>
      </c>
      <c r="J1247" s="49" t="str">
        <f t="shared" ca="1" si="163"/>
        <v/>
      </c>
      <c r="K1247" s="49"/>
      <c r="L1247" s="49"/>
      <c r="M1247" s="49"/>
      <c r="N1247" s="43" t="str">
        <f t="shared" si="164"/>
        <v/>
      </c>
      <c r="P1247" s="40" t="str">
        <f t="shared" si="165"/>
        <v/>
      </c>
      <c r="Q1247" s="38" t="str">
        <f t="shared" ca="1" si="166"/>
        <v/>
      </c>
    </row>
    <row r="1248" spans="1:28" ht="20.100000000000001" customHeight="1">
      <c r="A1248" s="41" t="str">
        <f t="shared" ca="1" si="167"/>
        <v/>
      </c>
      <c r="B1248" s="33" t="str">
        <f ca="1">IFERROR(IF(AND(N1248-TODAY()&gt;0,N1248-TODAY()&lt;5),"續簽"&amp;ROW(N1248),""),"")</f>
        <v/>
      </c>
      <c r="C1248" s="44" t="str">
        <f t="shared" si="160"/>
        <v/>
      </c>
      <c r="D1248" s="44"/>
      <c r="E1248" s="44" t="str">
        <f t="shared" si="161"/>
        <v/>
      </c>
      <c r="F1248" s="44"/>
      <c r="G1248" s="44"/>
      <c r="H1248" s="44"/>
      <c r="I1248" s="44" t="str">
        <f t="shared" ca="1" si="162"/>
        <v/>
      </c>
      <c r="J1248" s="44" t="str">
        <f t="shared" ca="1" si="163"/>
        <v/>
      </c>
      <c r="K1248" s="44"/>
      <c r="L1248" s="44"/>
      <c r="M1248" s="44"/>
      <c r="N1248" s="45" t="str">
        <f t="shared" si="164"/>
        <v/>
      </c>
      <c r="O1248" s="51"/>
      <c r="P1248" s="52" t="str">
        <f t="shared" si="165"/>
        <v/>
      </c>
      <c r="Q1248" s="44" t="str">
        <f t="shared" ca="1" si="166"/>
        <v/>
      </c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</row>
    <row r="1249" spans="1:28" ht="20.100000000000001" customHeight="1">
      <c r="A1249" s="41" t="str">
        <f t="shared" ca="1" si="167"/>
        <v/>
      </c>
      <c r="B1249" s="33" t="str">
        <f ca="1">IFERROR(IF(AND(N1249-TODAY()&gt;0,N1249-TODAY()&lt;5),"續簽"&amp;ROW(N1249),""),"")</f>
        <v/>
      </c>
      <c r="C1249" s="38" t="str">
        <f t="shared" si="160"/>
        <v/>
      </c>
      <c r="E1249" s="38" t="str">
        <f t="shared" si="161"/>
        <v/>
      </c>
      <c r="I1249" s="49" t="str">
        <f t="shared" ca="1" si="162"/>
        <v/>
      </c>
      <c r="J1249" s="49" t="str">
        <f t="shared" ca="1" si="163"/>
        <v/>
      </c>
      <c r="K1249" s="49"/>
      <c r="L1249" s="49"/>
      <c r="M1249" s="49"/>
      <c r="N1249" s="43" t="str">
        <f t="shared" si="164"/>
        <v/>
      </c>
      <c r="P1249" s="40" t="str">
        <f t="shared" si="165"/>
        <v/>
      </c>
      <c r="Q1249" s="38" t="str">
        <f t="shared" ca="1" si="166"/>
        <v/>
      </c>
    </row>
    <row r="1250" spans="1:28" ht="20.100000000000001" customHeight="1">
      <c r="A1250" s="41" t="str">
        <f t="shared" ca="1" si="167"/>
        <v/>
      </c>
      <c r="B1250" s="33" t="str">
        <f ca="1">IFERROR(IF(AND(N1250-TODAY()&gt;0,N1250-TODAY()&lt;5),"續簽"&amp;ROW(N1250),""),"")</f>
        <v/>
      </c>
      <c r="C1250" s="44" t="str">
        <f t="shared" si="160"/>
        <v/>
      </c>
      <c r="D1250" s="44"/>
      <c r="E1250" s="44" t="str">
        <f t="shared" si="161"/>
        <v/>
      </c>
      <c r="F1250" s="44"/>
      <c r="G1250" s="44"/>
      <c r="H1250" s="44"/>
      <c r="I1250" s="44" t="str">
        <f t="shared" ca="1" si="162"/>
        <v/>
      </c>
      <c r="J1250" s="44" t="str">
        <f t="shared" ca="1" si="163"/>
        <v/>
      </c>
      <c r="K1250" s="44"/>
      <c r="L1250" s="44"/>
      <c r="M1250" s="44"/>
      <c r="N1250" s="45" t="str">
        <f t="shared" si="164"/>
        <v/>
      </c>
      <c r="O1250" s="51"/>
      <c r="P1250" s="52" t="str">
        <f t="shared" si="165"/>
        <v/>
      </c>
      <c r="Q1250" s="44" t="str">
        <f t="shared" ca="1" si="166"/>
        <v/>
      </c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</row>
    <row r="1251" spans="1:28" ht="20.100000000000001" customHeight="1">
      <c r="A1251" s="41" t="str">
        <f t="shared" ca="1" si="167"/>
        <v/>
      </c>
      <c r="B1251" s="33" t="str">
        <f ca="1">IFERROR(IF(AND(N1251-TODAY()&gt;0,N1251-TODAY()&lt;5),"續簽"&amp;ROW(N1251),""),"")</f>
        <v/>
      </c>
      <c r="C1251" s="38" t="str">
        <f t="shared" si="160"/>
        <v/>
      </c>
      <c r="E1251" s="38" t="str">
        <f t="shared" si="161"/>
        <v/>
      </c>
      <c r="I1251" s="49" t="str">
        <f t="shared" ca="1" si="162"/>
        <v/>
      </c>
      <c r="J1251" s="49" t="str">
        <f t="shared" ca="1" si="163"/>
        <v/>
      </c>
      <c r="K1251" s="49"/>
      <c r="L1251" s="49"/>
      <c r="M1251" s="49"/>
      <c r="N1251" s="43" t="str">
        <f t="shared" si="164"/>
        <v/>
      </c>
      <c r="P1251" s="40" t="str">
        <f t="shared" si="165"/>
        <v/>
      </c>
      <c r="Q1251" s="38" t="str">
        <f t="shared" ca="1" si="166"/>
        <v/>
      </c>
    </row>
    <row r="1252" spans="1:28" ht="20.100000000000001" customHeight="1">
      <c r="A1252" s="41" t="str">
        <f t="shared" ca="1" si="167"/>
        <v/>
      </c>
      <c r="B1252" s="33" t="str">
        <f ca="1">IFERROR(IF(AND(N1252-TODAY()&gt;0,N1252-TODAY()&lt;5),"續簽"&amp;ROW(N1252),""),"")</f>
        <v/>
      </c>
      <c r="C1252" s="44" t="str">
        <f t="shared" si="160"/>
        <v/>
      </c>
      <c r="D1252" s="44"/>
      <c r="E1252" s="44" t="str">
        <f t="shared" si="161"/>
        <v/>
      </c>
      <c r="F1252" s="44"/>
      <c r="G1252" s="44"/>
      <c r="H1252" s="44"/>
      <c r="I1252" s="44" t="str">
        <f t="shared" ca="1" si="162"/>
        <v/>
      </c>
      <c r="J1252" s="44" t="str">
        <f t="shared" ca="1" si="163"/>
        <v/>
      </c>
      <c r="K1252" s="44"/>
      <c r="L1252" s="44"/>
      <c r="M1252" s="44"/>
      <c r="N1252" s="45" t="str">
        <f t="shared" si="164"/>
        <v/>
      </c>
      <c r="O1252" s="51"/>
      <c r="P1252" s="52" t="str">
        <f t="shared" si="165"/>
        <v/>
      </c>
      <c r="Q1252" s="44" t="str">
        <f t="shared" ca="1" si="166"/>
        <v/>
      </c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</row>
    <row r="1253" spans="1:28" ht="20.100000000000001" customHeight="1">
      <c r="A1253" s="41" t="str">
        <f t="shared" ca="1" si="167"/>
        <v/>
      </c>
      <c r="B1253" s="33" t="str">
        <f ca="1">IFERROR(IF(AND(N1253-TODAY()&gt;0,N1253-TODAY()&lt;5),"續簽"&amp;ROW(N1253),""),"")</f>
        <v/>
      </c>
      <c r="C1253" s="38" t="str">
        <f t="shared" si="160"/>
        <v/>
      </c>
      <c r="E1253" s="38" t="str">
        <f t="shared" si="161"/>
        <v/>
      </c>
      <c r="I1253" s="49" t="str">
        <f t="shared" ca="1" si="162"/>
        <v/>
      </c>
      <c r="J1253" s="49" t="str">
        <f t="shared" ca="1" si="163"/>
        <v/>
      </c>
      <c r="K1253" s="49"/>
      <c r="L1253" s="49"/>
      <c r="M1253" s="49"/>
      <c r="N1253" s="43" t="str">
        <f t="shared" si="164"/>
        <v/>
      </c>
      <c r="P1253" s="40" t="str">
        <f t="shared" si="165"/>
        <v/>
      </c>
      <c r="Q1253" s="38" t="str">
        <f t="shared" ca="1" si="166"/>
        <v/>
      </c>
    </row>
    <row r="1254" spans="1:28" ht="20.100000000000001" customHeight="1">
      <c r="A1254" s="41" t="str">
        <f t="shared" ca="1" si="167"/>
        <v/>
      </c>
      <c r="B1254" s="33" t="str">
        <f ca="1">IFERROR(IF(AND(N1254-TODAY()&gt;0,N1254-TODAY()&lt;5),"續簽"&amp;ROW(N1254),""),"")</f>
        <v/>
      </c>
      <c r="C1254" s="44" t="str">
        <f t="shared" si="160"/>
        <v/>
      </c>
      <c r="D1254" s="44"/>
      <c r="E1254" s="44" t="str">
        <f t="shared" si="161"/>
        <v/>
      </c>
      <c r="F1254" s="44"/>
      <c r="G1254" s="44"/>
      <c r="H1254" s="44"/>
      <c r="I1254" s="44" t="str">
        <f t="shared" ca="1" si="162"/>
        <v/>
      </c>
      <c r="J1254" s="44" t="str">
        <f t="shared" ca="1" si="163"/>
        <v/>
      </c>
      <c r="K1254" s="44"/>
      <c r="L1254" s="44"/>
      <c r="M1254" s="44"/>
      <c r="N1254" s="45" t="str">
        <f t="shared" si="164"/>
        <v/>
      </c>
      <c r="O1254" s="51"/>
      <c r="P1254" s="52" t="str">
        <f t="shared" si="165"/>
        <v/>
      </c>
      <c r="Q1254" s="44" t="str">
        <f t="shared" ca="1" si="166"/>
        <v/>
      </c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</row>
    <row r="1255" spans="1:28" ht="20.100000000000001" customHeight="1">
      <c r="A1255" s="41" t="str">
        <f t="shared" ca="1" si="167"/>
        <v/>
      </c>
      <c r="B1255" s="33" t="str">
        <f ca="1">IFERROR(IF(AND(N1255-TODAY()&gt;0,N1255-TODAY()&lt;5),"續簽"&amp;ROW(N1255),""),"")</f>
        <v/>
      </c>
      <c r="C1255" s="38" t="str">
        <f t="shared" si="160"/>
        <v/>
      </c>
      <c r="E1255" s="38" t="str">
        <f t="shared" si="161"/>
        <v/>
      </c>
      <c r="I1255" s="49" t="str">
        <f t="shared" ca="1" si="162"/>
        <v/>
      </c>
      <c r="J1255" s="49" t="str">
        <f t="shared" ca="1" si="163"/>
        <v/>
      </c>
      <c r="K1255" s="49"/>
      <c r="L1255" s="49"/>
      <c r="M1255" s="49"/>
      <c r="N1255" s="43" t="str">
        <f t="shared" si="164"/>
        <v/>
      </c>
      <c r="P1255" s="40" t="str">
        <f t="shared" si="165"/>
        <v/>
      </c>
      <c r="Q1255" s="38" t="str">
        <f t="shared" ca="1" si="166"/>
        <v/>
      </c>
    </row>
    <row r="1256" spans="1:28" ht="20.100000000000001" customHeight="1">
      <c r="A1256" s="41" t="str">
        <f t="shared" ca="1" si="167"/>
        <v/>
      </c>
      <c r="B1256" s="33" t="str">
        <f ca="1">IFERROR(IF(AND(N1256-TODAY()&gt;0,N1256-TODAY()&lt;5),"續簽"&amp;ROW(N1256),""),"")</f>
        <v/>
      </c>
      <c r="C1256" s="44" t="str">
        <f t="shared" si="160"/>
        <v/>
      </c>
      <c r="D1256" s="44"/>
      <c r="E1256" s="44" t="str">
        <f t="shared" si="161"/>
        <v/>
      </c>
      <c r="F1256" s="44"/>
      <c r="G1256" s="44"/>
      <c r="H1256" s="44"/>
      <c r="I1256" s="44" t="str">
        <f t="shared" ca="1" si="162"/>
        <v/>
      </c>
      <c r="J1256" s="44" t="str">
        <f t="shared" ca="1" si="163"/>
        <v/>
      </c>
      <c r="K1256" s="44"/>
      <c r="L1256" s="44"/>
      <c r="M1256" s="44"/>
      <c r="N1256" s="45" t="str">
        <f t="shared" si="164"/>
        <v/>
      </c>
      <c r="O1256" s="51"/>
      <c r="P1256" s="52" t="str">
        <f t="shared" si="165"/>
        <v/>
      </c>
      <c r="Q1256" s="44" t="str">
        <f t="shared" ca="1" si="166"/>
        <v/>
      </c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</row>
    <row r="1257" spans="1:28" ht="20.100000000000001" customHeight="1">
      <c r="A1257" s="41" t="str">
        <f t="shared" ca="1" si="167"/>
        <v/>
      </c>
      <c r="B1257" s="33" t="str">
        <f ca="1">IFERROR(IF(AND(N1257-TODAY()&gt;0,N1257-TODAY()&lt;5),"續簽"&amp;ROW(N1257),""),"")</f>
        <v/>
      </c>
      <c r="C1257" s="38" t="str">
        <f t="shared" si="160"/>
        <v/>
      </c>
      <c r="E1257" s="38" t="str">
        <f t="shared" si="161"/>
        <v/>
      </c>
      <c r="I1257" s="49" t="str">
        <f t="shared" ca="1" si="162"/>
        <v/>
      </c>
      <c r="J1257" s="49" t="str">
        <f t="shared" ca="1" si="163"/>
        <v/>
      </c>
      <c r="K1257" s="49"/>
      <c r="L1257" s="49"/>
      <c r="M1257" s="49"/>
      <c r="N1257" s="43" t="str">
        <f t="shared" si="164"/>
        <v/>
      </c>
      <c r="P1257" s="40" t="str">
        <f t="shared" si="165"/>
        <v/>
      </c>
      <c r="Q1257" s="38" t="str">
        <f t="shared" ca="1" si="166"/>
        <v/>
      </c>
    </row>
    <row r="1258" spans="1:28" ht="20.100000000000001" customHeight="1">
      <c r="A1258" s="41" t="str">
        <f t="shared" ca="1" si="167"/>
        <v/>
      </c>
      <c r="B1258" s="33" t="str">
        <f ca="1">IFERROR(IF(AND(N1258-TODAY()&gt;0,N1258-TODAY()&lt;5),"續簽"&amp;ROW(N1258),""),"")</f>
        <v/>
      </c>
      <c r="C1258" s="44" t="str">
        <f t="shared" si="160"/>
        <v/>
      </c>
      <c r="D1258" s="44"/>
      <c r="E1258" s="44" t="str">
        <f t="shared" si="161"/>
        <v/>
      </c>
      <c r="F1258" s="44"/>
      <c r="G1258" s="44"/>
      <c r="H1258" s="44"/>
      <c r="I1258" s="44" t="str">
        <f t="shared" ca="1" si="162"/>
        <v/>
      </c>
      <c r="J1258" s="44" t="str">
        <f t="shared" ca="1" si="163"/>
        <v/>
      </c>
      <c r="K1258" s="44"/>
      <c r="L1258" s="44"/>
      <c r="M1258" s="44"/>
      <c r="N1258" s="45" t="str">
        <f t="shared" si="164"/>
        <v/>
      </c>
      <c r="O1258" s="51"/>
      <c r="P1258" s="52" t="str">
        <f t="shared" si="165"/>
        <v/>
      </c>
      <c r="Q1258" s="44" t="str">
        <f t="shared" ca="1" si="166"/>
        <v/>
      </c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</row>
    <row r="1259" spans="1:28" ht="20.100000000000001" customHeight="1">
      <c r="A1259" s="41" t="str">
        <f t="shared" ca="1" si="167"/>
        <v/>
      </c>
      <c r="B1259" s="33" t="str">
        <f ca="1">IFERROR(IF(AND(N1259-TODAY()&gt;0,N1259-TODAY()&lt;5),"續簽"&amp;ROW(N1259),""),"")</f>
        <v/>
      </c>
      <c r="C1259" s="38" t="str">
        <f t="shared" si="160"/>
        <v/>
      </c>
      <c r="E1259" s="38" t="str">
        <f t="shared" si="161"/>
        <v/>
      </c>
      <c r="I1259" s="49" t="str">
        <f t="shared" ca="1" si="162"/>
        <v/>
      </c>
      <c r="J1259" s="49" t="str">
        <f t="shared" ca="1" si="163"/>
        <v/>
      </c>
      <c r="K1259" s="49"/>
      <c r="L1259" s="49"/>
      <c r="M1259" s="49"/>
      <c r="N1259" s="43" t="str">
        <f t="shared" si="164"/>
        <v/>
      </c>
      <c r="P1259" s="40" t="str">
        <f t="shared" si="165"/>
        <v/>
      </c>
      <c r="Q1259" s="38" t="str">
        <f t="shared" ca="1" si="166"/>
        <v/>
      </c>
    </row>
    <row r="1260" spans="1:28" ht="20.100000000000001" customHeight="1">
      <c r="A1260" s="41" t="str">
        <f t="shared" ca="1" si="167"/>
        <v/>
      </c>
      <c r="B1260" s="33" t="str">
        <f ca="1">IFERROR(IF(AND(N1260-TODAY()&gt;0,N1260-TODAY()&lt;5),"續簽"&amp;ROW(N1260),""),"")</f>
        <v/>
      </c>
      <c r="C1260" s="44" t="str">
        <f t="shared" si="160"/>
        <v/>
      </c>
      <c r="D1260" s="44"/>
      <c r="E1260" s="44" t="str">
        <f t="shared" si="161"/>
        <v/>
      </c>
      <c r="F1260" s="44"/>
      <c r="G1260" s="44"/>
      <c r="H1260" s="44"/>
      <c r="I1260" s="44" t="str">
        <f t="shared" ca="1" si="162"/>
        <v/>
      </c>
      <c r="J1260" s="44" t="str">
        <f t="shared" ca="1" si="163"/>
        <v/>
      </c>
      <c r="K1260" s="44"/>
      <c r="L1260" s="44"/>
      <c r="M1260" s="44"/>
      <c r="N1260" s="45" t="str">
        <f t="shared" si="164"/>
        <v/>
      </c>
      <c r="O1260" s="51"/>
      <c r="P1260" s="52" t="str">
        <f t="shared" si="165"/>
        <v/>
      </c>
      <c r="Q1260" s="44" t="str">
        <f t="shared" ca="1" si="166"/>
        <v/>
      </c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</row>
    <row r="1261" spans="1:28" ht="20.100000000000001" customHeight="1">
      <c r="A1261" s="41" t="str">
        <f t="shared" ca="1" si="167"/>
        <v/>
      </c>
      <c r="B1261" s="33" t="str">
        <f ca="1">IFERROR(IF(AND(N1261-TODAY()&gt;0,N1261-TODAY()&lt;5),"續簽"&amp;ROW(N1261),""),"")</f>
        <v/>
      </c>
      <c r="C1261" s="38" t="str">
        <f t="shared" si="160"/>
        <v/>
      </c>
      <c r="E1261" s="38" t="str">
        <f t="shared" si="161"/>
        <v/>
      </c>
      <c r="I1261" s="49" t="str">
        <f t="shared" ca="1" si="162"/>
        <v/>
      </c>
      <c r="J1261" s="49" t="str">
        <f t="shared" ca="1" si="163"/>
        <v/>
      </c>
      <c r="K1261" s="49"/>
      <c r="L1261" s="49"/>
      <c r="M1261" s="49"/>
      <c r="N1261" s="43" t="str">
        <f t="shared" si="164"/>
        <v/>
      </c>
      <c r="P1261" s="40" t="str">
        <f t="shared" si="165"/>
        <v/>
      </c>
      <c r="Q1261" s="38" t="str">
        <f t="shared" ca="1" si="166"/>
        <v/>
      </c>
    </row>
    <row r="1262" spans="1:28" ht="20.100000000000001" customHeight="1">
      <c r="A1262" s="41" t="str">
        <f t="shared" ca="1" si="167"/>
        <v/>
      </c>
      <c r="B1262" s="33" t="str">
        <f ca="1">IFERROR(IF(AND(N1262-TODAY()&gt;0,N1262-TODAY()&lt;5),"續簽"&amp;ROW(N1262),""),"")</f>
        <v/>
      </c>
      <c r="C1262" s="44" t="str">
        <f t="shared" si="160"/>
        <v/>
      </c>
      <c r="D1262" s="44"/>
      <c r="E1262" s="44" t="str">
        <f t="shared" si="161"/>
        <v/>
      </c>
      <c r="F1262" s="44"/>
      <c r="G1262" s="44"/>
      <c r="H1262" s="44"/>
      <c r="I1262" s="44" t="str">
        <f t="shared" ca="1" si="162"/>
        <v/>
      </c>
      <c r="J1262" s="44" t="str">
        <f t="shared" ca="1" si="163"/>
        <v/>
      </c>
      <c r="K1262" s="44"/>
      <c r="L1262" s="44"/>
      <c r="M1262" s="44"/>
      <c r="N1262" s="45" t="str">
        <f t="shared" si="164"/>
        <v/>
      </c>
      <c r="O1262" s="51"/>
      <c r="P1262" s="52" t="str">
        <f t="shared" si="165"/>
        <v/>
      </c>
      <c r="Q1262" s="44" t="str">
        <f t="shared" ca="1" si="166"/>
        <v/>
      </c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</row>
    <row r="1263" spans="1:28" ht="20.100000000000001" customHeight="1">
      <c r="A1263" s="41" t="str">
        <f t="shared" ca="1" si="167"/>
        <v/>
      </c>
      <c r="B1263" s="33" t="str">
        <f ca="1">IFERROR(IF(AND(N1263-TODAY()&gt;0,N1263-TODAY()&lt;5),"續簽"&amp;ROW(N1263),""),"")</f>
        <v/>
      </c>
      <c r="C1263" s="38" t="str">
        <f t="shared" si="160"/>
        <v/>
      </c>
      <c r="E1263" s="38" t="str">
        <f t="shared" si="161"/>
        <v/>
      </c>
      <c r="I1263" s="49" t="str">
        <f t="shared" ca="1" si="162"/>
        <v/>
      </c>
      <c r="J1263" s="49" t="str">
        <f t="shared" ca="1" si="163"/>
        <v/>
      </c>
      <c r="K1263" s="49"/>
      <c r="L1263" s="49"/>
      <c r="M1263" s="49"/>
      <c r="N1263" s="43" t="str">
        <f t="shared" si="164"/>
        <v/>
      </c>
      <c r="P1263" s="40" t="str">
        <f t="shared" si="165"/>
        <v/>
      </c>
      <c r="Q1263" s="38" t="str">
        <f t="shared" ca="1" si="166"/>
        <v/>
      </c>
    </row>
    <row r="1264" spans="1:28" ht="20.100000000000001" customHeight="1">
      <c r="A1264" s="41" t="str">
        <f t="shared" ca="1" si="167"/>
        <v/>
      </c>
      <c r="B1264" s="33" t="str">
        <f ca="1">IFERROR(IF(AND(N1264-TODAY()&gt;0,N1264-TODAY()&lt;5),"續簽"&amp;ROW(N1264),""),"")</f>
        <v/>
      </c>
      <c r="C1264" s="44" t="str">
        <f t="shared" si="160"/>
        <v/>
      </c>
      <c r="D1264" s="44"/>
      <c r="E1264" s="44" t="str">
        <f t="shared" si="161"/>
        <v/>
      </c>
      <c r="F1264" s="44"/>
      <c r="G1264" s="44"/>
      <c r="H1264" s="44"/>
      <c r="I1264" s="44" t="str">
        <f t="shared" ca="1" si="162"/>
        <v/>
      </c>
      <c r="J1264" s="44" t="str">
        <f t="shared" ca="1" si="163"/>
        <v/>
      </c>
      <c r="K1264" s="44"/>
      <c r="L1264" s="44"/>
      <c r="M1264" s="44"/>
      <c r="N1264" s="45" t="str">
        <f t="shared" si="164"/>
        <v/>
      </c>
      <c r="O1264" s="51"/>
      <c r="P1264" s="52" t="str">
        <f t="shared" si="165"/>
        <v/>
      </c>
      <c r="Q1264" s="44" t="str">
        <f t="shared" ca="1" si="166"/>
        <v/>
      </c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</row>
    <row r="1265" spans="1:28" ht="20.100000000000001" customHeight="1">
      <c r="A1265" s="41" t="str">
        <f t="shared" ca="1" si="167"/>
        <v/>
      </c>
      <c r="B1265" s="33" t="str">
        <f ca="1">IFERROR(IF(AND(N1265-TODAY()&gt;0,N1265-TODAY()&lt;5),"續簽"&amp;ROW(N1265),""),"")</f>
        <v/>
      </c>
      <c r="C1265" s="38" t="str">
        <f t="shared" si="160"/>
        <v/>
      </c>
      <c r="E1265" s="38" t="str">
        <f t="shared" si="161"/>
        <v/>
      </c>
      <c r="I1265" s="49" t="str">
        <f t="shared" ca="1" si="162"/>
        <v/>
      </c>
      <c r="J1265" s="49" t="str">
        <f t="shared" ca="1" si="163"/>
        <v/>
      </c>
      <c r="K1265" s="49"/>
      <c r="L1265" s="49"/>
      <c r="M1265" s="49"/>
      <c r="N1265" s="43" t="str">
        <f t="shared" si="164"/>
        <v/>
      </c>
      <c r="P1265" s="40" t="str">
        <f t="shared" si="165"/>
        <v/>
      </c>
      <c r="Q1265" s="38" t="str">
        <f t="shared" ca="1" si="166"/>
        <v/>
      </c>
    </row>
    <row r="1266" spans="1:28" ht="20.100000000000001" customHeight="1">
      <c r="A1266" s="41" t="str">
        <f t="shared" ca="1" si="167"/>
        <v/>
      </c>
      <c r="B1266" s="33" t="str">
        <f ca="1">IFERROR(IF(AND(N1266-TODAY()&gt;0,N1266-TODAY()&lt;5),"續簽"&amp;ROW(N1266),""),"")</f>
        <v/>
      </c>
      <c r="C1266" s="44" t="str">
        <f t="shared" si="160"/>
        <v/>
      </c>
      <c r="D1266" s="44"/>
      <c r="E1266" s="44" t="str">
        <f t="shared" si="161"/>
        <v/>
      </c>
      <c r="F1266" s="44"/>
      <c r="G1266" s="44"/>
      <c r="H1266" s="44"/>
      <c r="I1266" s="44" t="str">
        <f t="shared" ca="1" si="162"/>
        <v/>
      </c>
      <c r="J1266" s="44" t="str">
        <f t="shared" ca="1" si="163"/>
        <v/>
      </c>
      <c r="K1266" s="44"/>
      <c r="L1266" s="44"/>
      <c r="M1266" s="44"/>
      <c r="N1266" s="45" t="str">
        <f t="shared" si="164"/>
        <v/>
      </c>
      <c r="O1266" s="51"/>
      <c r="P1266" s="52" t="str">
        <f t="shared" si="165"/>
        <v/>
      </c>
      <c r="Q1266" s="44" t="str">
        <f t="shared" ca="1" si="166"/>
        <v/>
      </c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</row>
    <row r="1267" spans="1:28" ht="20.100000000000001" customHeight="1">
      <c r="A1267" s="41" t="str">
        <f t="shared" ca="1" si="167"/>
        <v/>
      </c>
      <c r="B1267" s="33" t="str">
        <f ca="1">IFERROR(IF(AND(N1267-TODAY()&gt;0,N1267-TODAY()&lt;5),"續簽"&amp;ROW(N1267),""),"")</f>
        <v/>
      </c>
      <c r="C1267" s="38" t="str">
        <f t="shared" si="160"/>
        <v/>
      </c>
      <c r="E1267" s="38" t="str">
        <f t="shared" si="161"/>
        <v/>
      </c>
      <c r="I1267" s="49" t="str">
        <f t="shared" ca="1" si="162"/>
        <v/>
      </c>
      <c r="J1267" s="49" t="str">
        <f t="shared" ca="1" si="163"/>
        <v/>
      </c>
      <c r="K1267" s="49"/>
      <c r="L1267" s="49"/>
      <c r="M1267" s="49"/>
      <c r="N1267" s="43" t="str">
        <f t="shared" si="164"/>
        <v/>
      </c>
      <c r="P1267" s="40" t="str">
        <f t="shared" si="165"/>
        <v/>
      </c>
      <c r="Q1267" s="38" t="str">
        <f t="shared" ca="1" si="166"/>
        <v/>
      </c>
    </row>
    <row r="1268" spans="1:28" ht="20.100000000000001" customHeight="1">
      <c r="A1268" s="41" t="str">
        <f t="shared" ca="1" si="167"/>
        <v/>
      </c>
      <c r="B1268" s="33" t="str">
        <f ca="1">IFERROR(IF(AND(N1268-TODAY()&gt;0,N1268-TODAY()&lt;5),"續簽"&amp;ROW(N1268),""),"")</f>
        <v/>
      </c>
      <c r="C1268" s="44" t="str">
        <f t="shared" si="160"/>
        <v/>
      </c>
      <c r="D1268" s="44"/>
      <c r="E1268" s="44" t="str">
        <f t="shared" si="161"/>
        <v/>
      </c>
      <c r="F1268" s="44"/>
      <c r="G1268" s="44"/>
      <c r="H1268" s="44"/>
      <c r="I1268" s="44" t="str">
        <f t="shared" ca="1" si="162"/>
        <v/>
      </c>
      <c r="J1268" s="44" t="str">
        <f t="shared" ca="1" si="163"/>
        <v/>
      </c>
      <c r="K1268" s="44"/>
      <c r="L1268" s="44"/>
      <c r="M1268" s="44"/>
      <c r="N1268" s="45" t="str">
        <f t="shared" si="164"/>
        <v/>
      </c>
      <c r="O1268" s="51"/>
      <c r="P1268" s="52" t="str">
        <f t="shared" si="165"/>
        <v/>
      </c>
      <c r="Q1268" s="44" t="str">
        <f t="shared" ca="1" si="166"/>
        <v/>
      </c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</row>
    <row r="1269" spans="1:28" ht="20.100000000000001" customHeight="1">
      <c r="A1269" s="41" t="str">
        <f t="shared" ca="1" si="167"/>
        <v/>
      </c>
      <c r="B1269" s="33" t="str">
        <f ca="1">IFERROR(IF(AND(N1269-TODAY()&gt;0,N1269-TODAY()&lt;5),"續簽"&amp;ROW(N1269),""),"")</f>
        <v/>
      </c>
      <c r="C1269" s="38" t="str">
        <f t="shared" si="160"/>
        <v/>
      </c>
      <c r="E1269" s="38" t="str">
        <f t="shared" si="161"/>
        <v/>
      </c>
      <c r="I1269" s="49" t="str">
        <f t="shared" ca="1" si="162"/>
        <v/>
      </c>
      <c r="J1269" s="49" t="str">
        <f t="shared" ca="1" si="163"/>
        <v/>
      </c>
      <c r="K1269" s="49"/>
      <c r="L1269" s="49"/>
      <c r="M1269" s="49"/>
      <c r="N1269" s="43" t="str">
        <f t="shared" si="164"/>
        <v/>
      </c>
      <c r="P1269" s="40" t="str">
        <f t="shared" si="165"/>
        <v/>
      </c>
      <c r="Q1269" s="38" t="str">
        <f t="shared" ca="1" si="166"/>
        <v/>
      </c>
    </row>
    <row r="1270" spans="1:28" ht="20.100000000000001" customHeight="1">
      <c r="A1270" s="41" t="str">
        <f t="shared" ca="1" si="167"/>
        <v/>
      </c>
      <c r="B1270" s="33" t="str">
        <f ca="1">IFERROR(IF(AND(N1270-TODAY()&gt;0,N1270-TODAY()&lt;5),"續簽"&amp;ROW(N1270),""),"")</f>
        <v/>
      </c>
      <c r="C1270" s="44" t="str">
        <f t="shared" si="160"/>
        <v/>
      </c>
      <c r="D1270" s="44"/>
      <c r="E1270" s="44" t="str">
        <f t="shared" si="161"/>
        <v/>
      </c>
      <c r="F1270" s="44"/>
      <c r="G1270" s="44"/>
      <c r="H1270" s="44"/>
      <c r="I1270" s="44" t="str">
        <f t="shared" ca="1" si="162"/>
        <v/>
      </c>
      <c r="J1270" s="44" t="str">
        <f t="shared" ca="1" si="163"/>
        <v/>
      </c>
      <c r="K1270" s="44"/>
      <c r="L1270" s="44"/>
      <c r="M1270" s="44"/>
      <c r="N1270" s="45" t="str">
        <f t="shared" si="164"/>
        <v/>
      </c>
      <c r="O1270" s="51"/>
      <c r="P1270" s="52" t="str">
        <f t="shared" si="165"/>
        <v/>
      </c>
      <c r="Q1270" s="44" t="str">
        <f t="shared" ca="1" si="166"/>
        <v/>
      </c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</row>
    <row r="1271" spans="1:28" ht="20.100000000000001" customHeight="1">
      <c r="A1271" s="41" t="str">
        <f t="shared" ca="1" si="167"/>
        <v/>
      </c>
      <c r="B1271" s="33" t="str">
        <f ca="1">IFERROR(IF(AND(N1271-TODAY()&gt;0,N1271-TODAY()&lt;5),"續簽"&amp;ROW(N1271),""),"")</f>
        <v/>
      </c>
      <c r="C1271" s="38" t="str">
        <f t="shared" si="160"/>
        <v/>
      </c>
      <c r="E1271" s="38" t="str">
        <f t="shared" si="161"/>
        <v/>
      </c>
      <c r="I1271" s="49" t="str">
        <f t="shared" ca="1" si="162"/>
        <v/>
      </c>
      <c r="J1271" s="49" t="str">
        <f t="shared" ca="1" si="163"/>
        <v/>
      </c>
      <c r="K1271" s="49"/>
      <c r="L1271" s="49"/>
      <c r="M1271" s="49"/>
      <c r="N1271" s="43" t="str">
        <f t="shared" si="164"/>
        <v/>
      </c>
      <c r="P1271" s="40" t="str">
        <f t="shared" si="165"/>
        <v/>
      </c>
      <c r="Q1271" s="38" t="str">
        <f t="shared" ca="1" si="166"/>
        <v/>
      </c>
    </row>
    <row r="1272" spans="1:28" ht="20.100000000000001" customHeight="1">
      <c r="A1272" s="41" t="str">
        <f t="shared" ca="1" si="167"/>
        <v/>
      </c>
      <c r="B1272" s="33" t="str">
        <f ca="1">IFERROR(IF(AND(N1272-TODAY()&gt;0,N1272-TODAY()&lt;5),"續簽"&amp;ROW(N1272),""),"")</f>
        <v/>
      </c>
      <c r="C1272" s="44" t="str">
        <f t="shared" si="160"/>
        <v/>
      </c>
      <c r="D1272" s="44"/>
      <c r="E1272" s="44" t="str">
        <f t="shared" si="161"/>
        <v/>
      </c>
      <c r="F1272" s="44"/>
      <c r="G1272" s="44"/>
      <c r="H1272" s="44"/>
      <c r="I1272" s="44" t="str">
        <f t="shared" ca="1" si="162"/>
        <v/>
      </c>
      <c r="J1272" s="44" t="str">
        <f t="shared" ca="1" si="163"/>
        <v/>
      </c>
      <c r="K1272" s="44"/>
      <c r="L1272" s="44"/>
      <c r="M1272" s="44"/>
      <c r="N1272" s="45" t="str">
        <f t="shared" si="164"/>
        <v/>
      </c>
      <c r="O1272" s="51"/>
      <c r="P1272" s="52" t="str">
        <f t="shared" si="165"/>
        <v/>
      </c>
      <c r="Q1272" s="44" t="str">
        <f t="shared" ca="1" si="166"/>
        <v/>
      </c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</row>
    <row r="1273" spans="1:28" ht="20.100000000000001" customHeight="1">
      <c r="A1273" s="41" t="str">
        <f t="shared" ca="1" si="167"/>
        <v/>
      </c>
      <c r="B1273" s="33" t="str">
        <f ca="1">IFERROR(IF(AND(N1273-TODAY()&gt;0,N1273-TODAY()&lt;5),"續簽"&amp;ROW(N1273),""),"")</f>
        <v/>
      </c>
      <c r="C1273" s="38" t="str">
        <f t="shared" si="160"/>
        <v/>
      </c>
      <c r="E1273" s="38" t="str">
        <f t="shared" si="161"/>
        <v/>
      </c>
      <c r="I1273" s="49" t="str">
        <f t="shared" ca="1" si="162"/>
        <v/>
      </c>
      <c r="J1273" s="49" t="str">
        <f t="shared" ca="1" si="163"/>
        <v/>
      </c>
      <c r="K1273" s="49"/>
      <c r="L1273" s="49"/>
      <c r="M1273" s="49"/>
      <c r="N1273" s="43" t="str">
        <f t="shared" si="164"/>
        <v/>
      </c>
      <c r="P1273" s="40" t="str">
        <f t="shared" si="165"/>
        <v/>
      </c>
      <c r="Q1273" s="38" t="str">
        <f t="shared" ca="1" si="166"/>
        <v/>
      </c>
    </row>
    <row r="1274" spans="1:28" ht="20.100000000000001" customHeight="1">
      <c r="A1274" s="41" t="str">
        <f t="shared" ca="1" si="167"/>
        <v/>
      </c>
      <c r="B1274" s="33" t="str">
        <f ca="1">IFERROR(IF(AND(N1274-TODAY()&gt;0,N1274-TODAY()&lt;5),"續簽"&amp;ROW(N1274),""),"")</f>
        <v/>
      </c>
      <c r="C1274" s="44" t="str">
        <f t="shared" si="160"/>
        <v/>
      </c>
      <c r="D1274" s="44"/>
      <c r="E1274" s="44" t="str">
        <f t="shared" si="161"/>
        <v/>
      </c>
      <c r="F1274" s="44"/>
      <c r="G1274" s="44"/>
      <c r="H1274" s="44"/>
      <c r="I1274" s="44" t="str">
        <f t="shared" ca="1" si="162"/>
        <v/>
      </c>
      <c r="J1274" s="44" t="str">
        <f t="shared" ca="1" si="163"/>
        <v/>
      </c>
      <c r="K1274" s="44"/>
      <c r="L1274" s="44"/>
      <c r="M1274" s="44"/>
      <c r="N1274" s="45" t="str">
        <f t="shared" si="164"/>
        <v/>
      </c>
      <c r="O1274" s="51"/>
      <c r="P1274" s="52" t="str">
        <f t="shared" si="165"/>
        <v/>
      </c>
      <c r="Q1274" s="44" t="str">
        <f t="shared" ca="1" si="166"/>
        <v/>
      </c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</row>
    <row r="1275" spans="1:28" ht="20.100000000000001" customHeight="1">
      <c r="A1275" s="41" t="str">
        <f t="shared" ca="1" si="167"/>
        <v/>
      </c>
      <c r="B1275" s="33" t="str">
        <f ca="1">IFERROR(IF(AND(N1275-TODAY()&gt;0,N1275-TODAY()&lt;5),"續簽"&amp;ROW(N1275),""),"")</f>
        <v/>
      </c>
      <c r="C1275" s="38" t="str">
        <f t="shared" si="160"/>
        <v/>
      </c>
      <c r="E1275" s="38" t="str">
        <f t="shared" si="161"/>
        <v/>
      </c>
      <c r="I1275" s="49" t="str">
        <f t="shared" ca="1" si="162"/>
        <v/>
      </c>
      <c r="J1275" s="49" t="str">
        <f t="shared" ca="1" si="163"/>
        <v/>
      </c>
      <c r="K1275" s="49"/>
      <c r="L1275" s="49"/>
      <c r="M1275" s="49"/>
      <c r="N1275" s="43" t="str">
        <f t="shared" si="164"/>
        <v/>
      </c>
      <c r="P1275" s="40" t="str">
        <f t="shared" si="165"/>
        <v/>
      </c>
      <c r="Q1275" s="38" t="str">
        <f t="shared" ca="1" si="166"/>
        <v/>
      </c>
    </row>
    <row r="1276" spans="1:28" ht="20.100000000000001" customHeight="1">
      <c r="A1276" s="41" t="str">
        <f t="shared" ca="1" si="167"/>
        <v/>
      </c>
      <c r="B1276" s="33" t="str">
        <f ca="1">IFERROR(IF(AND(N1276-TODAY()&gt;0,N1276-TODAY()&lt;5),"續簽"&amp;ROW(N1276),""),"")</f>
        <v/>
      </c>
      <c r="C1276" s="44" t="str">
        <f t="shared" si="160"/>
        <v/>
      </c>
      <c r="D1276" s="44"/>
      <c r="E1276" s="44" t="str">
        <f t="shared" si="161"/>
        <v/>
      </c>
      <c r="F1276" s="44"/>
      <c r="G1276" s="44"/>
      <c r="H1276" s="44"/>
      <c r="I1276" s="44" t="str">
        <f t="shared" ca="1" si="162"/>
        <v/>
      </c>
      <c r="J1276" s="44" t="str">
        <f t="shared" ca="1" si="163"/>
        <v/>
      </c>
      <c r="K1276" s="44"/>
      <c r="L1276" s="44"/>
      <c r="M1276" s="44"/>
      <c r="N1276" s="45" t="str">
        <f t="shared" si="164"/>
        <v/>
      </c>
      <c r="O1276" s="51"/>
      <c r="P1276" s="52" t="str">
        <f t="shared" si="165"/>
        <v/>
      </c>
      <c r="Q1276" s="44" t="str">
        <f t="shared" ca="1" si="166"/>
        <v/>
      </c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</row>
    <row r="1277" spans="1:28" ht="20.100000000000001" customHeight="1">
      <c r="A1277" s="41" t="str">
        <f t="shared" ca="1" si="167"/>
        <v/>
      </c>
      <c r="B1277" s="33" t="str">
        <f ca="1">IFERROR(IF(AND(N1277-TODAY()&gt;0,N1277-TODAY()&lt;5),"續簽"&amp;ROW(N1277),""),"")</f>
        <v/>
      </c>
      <c r="C1277" s="38" t="str">
        <f t="shared" si="160"/>
        <v/>
      </c>
      <c r="E1277" s="38" t="str">
        <f t="shared" si="161"/>
        <v/>
      </c>
      <c r="I1277" s="49" t="str">
        <f t="shared" ca="1" si="162"/>
        <v/>
      </c>
      <c r="J1277" s="49" t="str">
        <f t="shared" ca="1" si="163"/>
        <v/>
      </c>
      <c r="K1277" s="49"/>
      <c r="L1277" s="49"/>
      <c r="M1277" s="49"/>
      <c r="N1277" s="43" t="str">
        <f t="shared" si="164"/>
        <v/>
      </c>
      <c r="P1277" s="40" t="str">
        <f t="shared" si="165"/>
        <v/>
      </c>
      <c r="Q1277" s="38" t="str">
        <f t="shared" ca="1" si="166"/>
        <v/>
      </c>
    </row>
    <row r="1278" spans="1:28" ht="20.100000000000001" customHeight="1">
      <c r="A1278" s="41" t="str">
        <f t="shared" ca="1" si="167"/>
        <v/>
      </c>
      <c r="B1278" s="33" t="str">
        <f ca="1">IFERROR(IF(AND(N1278-TODAY()&gt;0,N1278-TODAY()&lt;5),"續簽"&amp;ROW(N1278),""),"")</f>
        <v/>
      </c>
      <c r="C1278" s="44" t="str">
        <f t="shared" si="160"/>
        <v/>
      </c>
      <c r="D1278" s="44"/>
      <c r="E1278" s="44" t="str">
        <f t="shared" si="161"/>
        <v/>
      </c>
      <c r="F1278" s="44"/>
      <c r="G1278" s="44"/>
      <c r="H1278" s="44"/>
      <c r="I1278" s="44" t="str">
        <f t="shared" ca="1" si="162"/>
        <v/>
      </c>
      <c r="J1278" s="44" t="str">
        <f t="shared" ca="1" si="163"/>
        <v/>
      </c>
      <c r="K1278" s="44"/>
      <c r="L1278" s="44"/>
      <c r="M1278" s="44"/>
      <c r="N1278" s="45" t="str">
        <f t="shared" si="164"/>
        <v/>
      </c>
      <c r="O1278" s="51"/>
      <c r="P1278" s="52" t="str">
        <f t="shared" si="165"/>
        <v/>
      </c>
      <c r="Q1278" s="44" t="str">
        <f t="shared" ca="1" si="166"/>
        <v/>
      </c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</row>
    <row r="1279" spans="1:28" ht="20.100000000000001" customHeight="1">
      <c r="A1279" s="41" t="str">
        <f t="shared" ca="1" si="167"/>
        <v/>
      </c>
      <c r="B1279" s="33" t="str">
        <f ca="1">IFERROR(IF(AND(N1279-TODAY()&gt;0,N1279-TODAY()&lt;5),"續簽"&amp;ROW(N1279),""),"")</f>
        <v/>
      </c>
      <c r="C1279" s="38" t="str">
        <f t="shared" si="160"/>
        <v/>
      </c>
      <c r="E1279" s="38" t="str">
        <f t="shared" si="161"/>
        <v/>
      </c>
      <c r="I1279" s="49" t="str">
        <f t="shared" ca="1" si="162"/>
        <v/>
      </c>
      <c r="J1279" s="49" t="str">
        <f t="shared" ca="1" si="163"/>
        <v/>
      </c>
      <c r="K1279" s="49"/>
      <c r="L1279" s="49"/>
      <c r="M1279" s="49"/>
      <c r="N1279" s="43" t="str">
        <f t="shared" si="164"/>
        <v/>
      </c>
      <c r="P1279" s="40" t="str">
        <f t="shared" si="165"/>
        <v/>
      </c>
      <c r="Q1279" s="38" t="str">
        <f t="shared" ca="1" si="166"/>
        <v/>
      </c>
    </row>
    <row r="1280" spans="1:28" ht="20.100000000000001" customHeight="1">
      <c r="A1280" s="41" t="str">
        <f t="shared" ca="1" si="167"/>
        <v/>
      </c>
      <c r="B1280" s="33" t="str">
        <f ca="1">IFERROR(IF(AND(N1280-TODAY()&gt;0,N1280-TODAY()&lt;5),"續簽"&amp;ROW(N1280),""),"")</f>
        <v/>
      </c>
      <c r="C1280" s="44" t="str">
        <f t="shared" si="160"/>
        <v/>
      </c>
      <c r="D1280" s="44"/>
      <c r="E1280" s="44" t="str">
        <f t="shared" si="161"/>
        <v/>
      </c>
      <c r="F1280" s="44"/>
      <c r="G1280" s="44"/>
      <c r="H1280" s="44"/>
      <c r="I1280" s="44" t="str">
        <f t="shared" ca="1" si="162"/>
        <v/>
      </c>
      <c r="J1280" s="44" t="str">
        <f t="shared" ca="1" si="163"/>
        <v/>
      </c>
      <c r="K1280" s="44"/>
      <c r="L1280" s="44"/>
      <c r="M1280" s="44"/>
      <c r="N1280" s="45" t="str">
        <f t="shared" si="164"/>
        <v/>
      </c>
      <c r="O1280" s="51"/>
      <c r="P1280" s="52" t="str">
        <f t="shared" si="165"/>
        <v/>
      </c>
      <c r="Q1280" s="44" t="str">
        <f t="shared" ca="1" si="166"/>
        <v/>
      </c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</row>
    <row r="1281" spans="1:28" ht="20.100000000000001" customHeight="1">
      <c r="A1281" s="41" t="str">
        <f t="shared" ca="1" si="167"/>
        <v/>
      </c>
      <c r="B1281" s="33" t="str">
        <f ca="1">IFERROR(IF(AND(N1281-TODAY()&gt;0,N1281-TODAY()&lt;5),"續簽"&amp;ROW(N1281),""),"")</f>
        <v/>
      </c>
      <c r="C1281" s="38" t="str">
        <f t="shared" si="160"/>
        <v/>
      </c>
      <c r="E1281" s="38" t="str">
        <f t="shared" si="161"/>
        <v/>
      </c>
      <c r="I1281" s="49" t="str">
        <f t="shared" ca="1" si="162"/>
        <v/>
      </c>
      <c r="J1281" s="49" t="str">
        <f t="shared" ca="1" si="163"/>
        <v/>
      </c>
      <c r="K1281" s="49"/>
      <c r="L1281" s="49"/>
      <c r="M1281" s="49"/>
      <c r="N1281" s="43" t="str">
        <f t="shared" si="164"/>
        <v/>
      </c>
      <c r="P1281" s="40" t="str">
        <f t="shared" si="165"/>
        <v/>
      </c>
      <c r="Q1281" s="38" t="str">
        <f t="shared" ca="1" si="166"/>
        <v/>
      </c>
    </row>
    <row r="1282" spans="1:28" ht="20.100000000000001" customHeight="1">
      <c r="A1282" s="41" t="str">
        <f t="shared" ca="1" si="167"/>
        <v/>
      </c>
      <c r="B1282" s="33" t="str">
        <f ca="1">IFERROR(IF(AND(N1282-TODAY()&gt;0,N1282-TODAY()&lt;5),"續簽"&amp;ROW(N1282),""),"")</f>
        <v/>
      </c>
      <c r="C1282" s="44" t="str">
        <f t="shared" si="160"/>
        <v/>
      </c>
      <c r="D1282" s="44"/>
      <c r="E1282" s="44" t="str">
        <f t="shared" si="161"/>
        <v/>
      </c>
      <c r="F1282" s="44"/>
      <c r="G1282" s="44"/>
      <c r="H1282" s="44"/>
      <c r="I1282" s="44" t="str">
        <f t="shared" ca="1" si="162"/>
        <v/>
      </c>
      <c r="J1282" s="44" t="str">
        <f t="shared" ca="1" si="163"/>
        <v/>
      </c>
      <c r="K1282" s="44"/>
      <c r="L1282" s="44"/>
      <c r="M1282" s="44"/>
      <c r="N1282" s="45" t="str">
        <f t="shared" si="164"/>
        <v/>
      </c>
      <c r="O1282" s="51"/>
      <c r="P1282" s="52" t="str">
        <f t="shared" si="165"/>
        <v/>
      </c>
      <c r="Q1282" s="44" t="str">
        <f t="shared" ca="1" si="166"/>
        <v/>
      </c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</row>
    <row r="1283" spans="1:28" ht="20.100000000000001" customHeight="1">
      <c r="A1283" s="41" t="str">
        <f t="shared" ca="1" si="167"/>
        <v/>
      </c>
      <c r="B1283" s="33" t="str">
        <f ca="1">IFERROR(IF(AND(N1283-TODAY()&gt;0,N1283-TODAY()&lt;5),"續簽"&amp;ROW(N1283),""),"")</f>
        <v/>
      </c>
      <c r="C1283" s="38" t="str">
        <f t="shared" si="160"/>
        <v/>
      </c>
      <c r="E1283" s="38" t="str">
        <f t="shared" si="161"/>
        <v/>
      </c>
      <c r="I1283" s="49" t="str">
        <f t="shared" ca="1" si="162"/>
        <v/>
      </c>
      <c r="J1283" s="49" t="str">
        <f t="shared" ca="1" si="163"/>
        <v/>
      </c>
      <c r="K1283" s="49"/>
      <c r="L1283" s="49"/>
      <c r="M1283" s="49"/>
      <c r="N1283" s="43" t="str">
        <f t="shared" si="164"/>
        <v/>
      </c>
      <c r="P1283" s="40" t="str">
        <f t="shared" si="165"/>
        <v/>
      </c>
      <c r="Q1283" s="38" t="str">
        <f t="shared" ca="1" si="166"/>
        <v/>
      </c>
    </row>
    <row r="1284" spans="1:28" ht="20.100000000000001" customHeight="1">
      <c r="A1284" s="41" t="str">
        <f t="shared" ca="1" si="167"/>
        <v/>
      </c>
      <c r="B1284" s="33" t="str">
        <f ca="1">IFERROR(IF(AND(N1284-TODAY()&gt;0,N1284-TODAY()&lt;5),"續簽"&amp;ROW(N1284),""),"")</f>
        <v/>
      </c>
      <c r="C1284" s="44" t="str">
        <f t="shared" si="160"/>
        <v/>
      </c>
      <c r="D1284" s="44"/>
      <c r="E1284" s="44" t="str">
        <f t="shared" si="161"/>
        <v/>
      </c>
      <c r="F1284" s="44"/>
      <c r="G1284" s="44"/>
      <c r="H1284" s="44"/>
      <c r="I1284" s="44" t="str">
        <f t="shared" ca="1" si="162"/>
        <v/>
      </c>
      <c r="J1284" s="44" t="str">
        <f t="shared" ca="1" si="163"/>
        <v/>
      </c>
      <c r="K1284" s="44"/>
      <c r="L1284" s="44"/>
      <c r="M1284" s="44"/>
      <c r="N1284" s="45" t="str">
        <f t="shared" si="164"/>
        <v/>
      </c>
      <c r="O1284" s="51"/>
      <c r="P1284" s="52" t="str">
        <f t="shared" si="165"/>
        <v/>
      </c>
      <c r="Q1284" s="44" t="str">
        <f t="shared" ca="1" si="166"/>
        <v/>
      </c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</row>
    <row r="1285" spans="1:28" ht="20.100000000000001" customHeight="1">
      <c r="A1285" s="41" t="str">
        <f t="shared" ca="1" si="167"/>
        <v/>
      </c>
      <c r="B1285" s="33" t="str">
        <f ca="1">IFERROR(IF(AND(N1285-TODAY()&gt;0,N1285-TODAY()&lt;5),"續簽"&amp;ROW(N1285),""),"")</f>
        <v/>
      </c>
      <c r="C1285" s="38" t="str">
        <f t="shared" si="160"/>
        <v/>
      </c>
      <c r="E1285" s="38" t="str">
        <f t="shared" si="161"/>
        <v/>
      </c>
      <c r="I1285" s="49" t="str">
        <f t="shared" ca="1" si="162"/>
        <v/>
      </c>
      <c r="J1285" s="49" t="str">
        <f t="shared" ca="1" si="163"/>
        <v/>
      </c>
      <c r="K1285" s="49"/>
      <c r="L1285" s="49"/>
      <c r="M1285" s="49"/>
      <c r="N1285" s="43" t="str">
        <f t="shared" si="164"/>
        <v/>
      </c>
      <c r="P1285" s="40" t="str">
        <f t="shared" si="165"/>
        <v/>
      </c>
      <c r="Q1285" s="38" t="str">
        <f t="shared" ca="1" si="166"/>
        <v/>
      </c>
    </row>
    <row r="1286" spans="1:28" ht="20.100000000000001" customHeight="1">
      <c r="A1286" s="41" t="str">
        <f t="shared" ca="1" si="167"/>
        <v/>
      </c>
      <c r="B1286" s="33" t="str">
        <f ca="1">IFERROR(IF(AND(N1286-TODAY()&gt;0,N1286-TODAY()&lt;5),"續簽"&amp;ROW(N1286),""),"")</f>
        <v/>
      </c>
      <c r="C1286" s="44" t="str">
        <f t="shared" si="160"/>
        <v/>
      </c>
      <c r="D1286" s="44"/>
      <c r="E1286" s="44" t="str">
        <f t="shared" si="161"/>
        <v/>
      </c>
      <c r="F1286" s="44"/>
      <c r="G1286" s="44"/>
      <c r="H1286" s="44"/>
      <c r="I1286" s="44" t="str">
        <f t="shared" ca="1" si="162"/>
        <v/>
      </c>
      <c r="J1286" s="44" t="str">
        <f t="shared" ca="1" si="163"/>
        <v/>
      </c>
      <c r="K1286" s="44"/>
      <c r="L1286" s="44"/>
      <c r="M1286" s="44"/>
      <c r="N1286" s="45" t="str">
        <f t="shared" si="164"/>
        <v/>
      </c>
      <c r="O1286" s="51"/>
      <c r="P1286" s="52" t="str">
        <f t="shared" si="165"/>
        <v/>
      </c>
      <c r="Q1286" s="44" t="str">
        <f t="shared" ca="1" si="166"/>
        <v/>
      </c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</row>
    <row r="1287" spans="1:28" ht="20.100000000000001" customHeight="1">
      <c r="A1287" s="41" t="str">
        <f t="shared" ca="1" si="167"/>
        <v/>
      </c>
      <c r="B1287" s="33" t="str">
        <f ca="1">IFERROR(IF(AND(N1287-TODAY()&gt;0,N1287-TODAY()&lt;5),"續簽"&amp;ROW(N1287),""),"")</f>
        <v/>
      </c>
      <c r="C1287" s="38" t="str">
        <f t="shared" si="160"/>
        <v/>
      </c>
      <c r="E1287" s="38" t="str">
        <f t="shared" si="161"/>
        <v/>
      </c>
      <c r="I1287" s="49" t="str">
        <f t="shared" ca="1" si="162"/>
        <v/>
      </c>
      <c r="J1287" s="49" t="str">
        <f t="shared" ca="1" si="163"/>
        <v/>
      </c>
      <c r="K1287" s="49"/>
      <c r="L1287" s="49"/>
      <c r="M1287" s="49"/>
      <c r="N1287" s="43" t="str">
        <f t="shared" si="164"/>
        <v/>
      </c>
      <c r="P1287" s="40" t="str">
        <f t="shared" si="165"/>
        <v/>
      </c>
      <c r="Q1287" s="38" t="str">
        <f t="shared" ca="1" si="166"/>
        <v/>
      </c>
    </row>
    <row r="1288" spans="1:28" ht="20.100000000000001" customHeight="1">
      <c r="A1288" s="41" t="str">
        <f t="shared" ca="1" si="167"/>
        <v/>
      </c>
      <c r="B1288" s="33" t="str">
        <f ca="1">IFERROR(IF(AND(N1288-TODAY()&gt;0,N1288-TODAY()&lt;5),"續簽"&amp;ROW(N1288),""),"")</f>
        <v/>
      </c>
      <c r="C1288" s="44" t="str">
        <f t="shared" ref="C1288:C1351" si="168">IF(D1288="","",ROW(D1288)-2)</f>
        <v/>
      </c>
      <c r="D1288" s="44"/>
      <c r="E1288" s="44" t="str">
        <f t="shared" ref="E1288:E1351" si="169">IF(O1288="","",IF(MOD(RIGHT(LEFT(O1288,17)),2),"男","女"))</f>
        <v/>
      </c>
      <c r="F1288" s="44"/>
      <c r="G1288" s="44"/>
      <c r="H1288" s="44"/>
      <c r="I1288" s="44" t="str">
        <f t="shared" ref="I1288:I1351" ca="1" si="170">IF(H1288="","",DATEDIF(H1288,TODAY(),"Y"))</f>
        <v/>
      </c>
      <c r="J1288" s="44" t="str">
        <f t="shared" ref="J1288:J1351" ca="1" si="171">IF(H1288="","",DATEDIF(H1288,TODAY(),"m"))</f>
        <v/>
      </c>
      <c r="K1288" s="44"/>
      <c r="L1288" s="44"/>
      <c r="M1288" s="44"/>
      <c r="N1288" s="45" t="str">
        <f t="shared" ref="N1288:N1351" si="172">IFERROR(IF(M1288="无固定期限","",DATE(YEAR(L1288)+M1288,MONTH(L1288),DAY(L1288)-1)),"")</f>
        <v/>
      </c>
      <c r="O1288" s="51"/>
      <c r="P1288" s="52" t="str">
        <f t="shared" ref="P1288:P1351" si="173">IF(O1288="","",VALUE(MID(O1288,7,4)&amp;"/"&amp;MID(O1288,11,2)&amp;"/"&amp;MID(O1288,13,2)))</f>
        <v/>
      </c>
      <c r="Q1288" s="44" t="str">
        <f t="shared" ref="Q1288:Q1351" ca="1" si="174">IF(O1288="","",YEAR(TODAY())-MID(O1288,7,4))</f>
        <v/>
      </c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</row>
    <row r="1289" spans="1:28" ht="20.100000000000001" customHeight="1">
      <c r="A1289" s="41" t="str">
        <f t="shared" ca="1" si="167"/>
        <v/>
      </c>
      <c r="B1289" s="33" t="str">
        <f ca="1">IFERROR(IF(AND(N1289-TODAY()&gt;0,N1289-TODAY()&lt;5),"續簽"&amp;ROW(N1289),""),"")</f>
        <v/>
      </c>
      <c r="C1289" s="38" t="str">
        <f t="shared" si="168"/>
        <v/>
      </c>
      <c r="E1289" s="38" t="str">
        <f t="shared" si="169"/>
        <v/>
      </c>
      <c r="I1289" s="49" t="str">
        <f t="shared" ca="1" si="170"/>
        <v/>
      </c>
      <c r="J1289" s="49" t="str">
        <f t="shared" ca="1" si="171"/>
        <v/>
      </c>
      <c r="K1289" s="49"/>
      <c r="L1289" s="49"/>
      <c r="M1289" s="49"/>
      <c r="N1289" s="43" t="str">
        <f t="shared" si="172"/>
        <v/>
      </c>
      <c r="P1289" s="40" t="str">
        <f t="shared" si="173"/>
        <v/>
      </c>
      <c r="Q1289" s="38" t="str">
        <f t="shared" ca="1" si="174"/>
        <v/>
      </c>
    </row>
    <row r="1290" spans="1:28" ht="20.100000000000001" customHeight="1">
      <c r="A1290" s="41" t="str">
        <f t="shared" ca="1" si="167"/>
        <v/>
      </c>
      <c r="B1290" s="33" t="str">
        <f ca="1">IFERROR(IF(AND(N1290-TODAY()&gt;0,N1290-TODAY()&lt;5),"續簽"&amp;ROW(N1290),""),"")</f>
        <v/>
      </c>
      <c r="C1290" s="44" t="str">
        <f t="shared" si="168"/>
        <v/>
      </c>
      <c r="D1290" s="44"/>
      <c r="E1290" s="44" t="str">
        <f t="shared" si="169"/>
        <v/>
      </c>
      <c r="F1290" s="44"/>
      <c r="G1290" s="44"/>
      <c r="H1290" s="44"/>
      <c r="I1290" s="44" t="str">
        <f t="shared" ca="1" si="170"/>
        <v/>
      </c>
      <c r="J1290" s="44" t="str">
        <f t="shared" ca="1" si="171"/>
        <v/>
      </c>
      <c r="K1290" s="44"/>
      <c r="L1290" s="44"/>
      <c r="M1290" s="44"/>
      <c r="N1290" s="45" t="str">
        <f t="shared" si="172"/>
        <v/>
      </c>
      <c r="O1290" s="51"/>
      <c r="P1290" s="52" t="str">
        <f t="shared" si="173"/>
        <v/>
      </c>
      <c r="Q1290" s="44" t="str">
        <f t="shared" ca="1" si="174"/>
        <v/>
      </c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</row>
    <row r="1291" spans="1:28" ht="20.100000000000001" customHeight="1">
      <c r="A1291" s="41" t="str">
        <f t="shared" ca="1" si="167"/>
        <v/>
      </c>
      <c r="B1291" s="33" t="str">
        <f ca="1">IFERROR(IF(AND(N1291-TODAY()&gt;0,N1291-TODAY()&lt;5),"續簽"&amp;ROW(N1291),""),"")</f>
        <v/>
      </c>
      <c r="C1291" s="38" t="str">
        <f t="shared" si="168"/>
        <v/>
      </c>
      <c r="E1291" s="38" t="str">
        <f t="shared" si="169"/>
        <v/>
      </c>
      <c r="I1291" s="49" t="str">
        <f t="shared" ca="1" si="170"/>
        <v/>
      </c>
      <c r="J1291" s="49" t="str">
        <f t="shared" ca="1" si="171"/>
        <v/>
      </c>
      <c r="K1291" s="49"/>
      <c r="L1291" s="49"/>
      <c r="M1291" s="49"/>
      <c r="N1291" s="43" t="str">
        <f t="shared" si="172"/>
        <v/>
      </c>
      <c r="P1291" s="40" t="str">
        <f t="shared" si="173"/>
        <v/>
      </c>
      <c r="Q1291" s="38" t="str">
        <f t="shared" ca="1" si="174"/>
        <v/>
      </c>
    </row>
    <row r="1292" spans="1:28" ht="20.100000000000001" customHeight="1">
      <c r="A1292" s="41" t="str">
        <f t="shared" ca="1" si="167"/>
        <v/>
      </c>
      <c r="B1292" s="33" t="str">
        <f ca="1">IFERROR(IF(AND(N1292-TODAY()&gt;0,N1292-TODAY()&lt;5),"續簽"&amp;ROW(N1292),""),"")</f>
        <v/>
      </c>
      <c r="C1292" s="44" t="str">
        <f t="shared" si="168"/>
        <v/>
      </c>
      <c r="D1292" s="44"/>
      <c r="E1292" s="44" t="str">
        <f t="shared" si="169"/>
        <v/>
      </c>
      <c r="F1292" s="44"/>
      <c r="G1292" s="44"/>
      <c r="H1292" s="44"/>
      <c r="I1292" s="44" t="str">
        <f t="shared" ca="1" si="170"/>
        <v/>
      </c>
      <c r="J1292" s="44" t="str">
        <f t="shared" ca="1" si="171"/>
        <v/>
      </c>
      <c r="K1292" s="44"/>
      <c r="L1292" s="44"/>
      <c r="M1292" s="44"/>
      <c r="N1292" s="45" t="str">
        <f t="shared" si="172"/>
        <v/>
      </c>
      <c r="O1292" s="51"/>
      <c r="P1292" s="52" t="str">
        <f t="shared" si="173"/>
        <v/>
      </c>
      <c r="Q1292" s="44" t="str">
        <f t="shared" ca="1" si="174"/>
        <v/>
      </c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</row>
    <row r="1293" spans="1:28" ht="20.100000000000001" customHeight="1">
      <c r="A1293" s="41" t="str">
        <f t="shared" ref="A1293:A1356" ca="1" si="175">IFERROR(IF(MONTH(P1293)=MONTH(TODAY()),"生日"&amp;ROW(P1293),""),"")</f>
        <v/>
      </c>
      <c r="B1293" s="33" t="str">
        <f ca="1">IFERROR(IF(AND(N1293-TODAY()&gt;0,N1293-TODAY()&lt;5),"續簽"&amp;ROW(N1293),""),"")</f>
        <v/>
      </c>
      <c r="C1293" s="38" t="str">
        <f t="shared" si="168"/>
        <v/>
      </c>
      <c r="E1293" s="38" t="str">
        <f t="shared" si="169"/>
        <v/>
      </c>
      <c r="I1293" s="49" t="str">
        <f t="shared" ca="1" si="170"/>
        <v/>
      </c>
      <c r="J1293" s="49" t="str">
        <f t="shared" ca="1" si="171"/>
        <v/>
      </c>
      <c r="K1293" s="49"/>
      <c r="L1293" s="49"/>
      <c r="M1293" s="49"/>
      <c r="N1293" s="43" t="str">
        <f t="shared" si="172"/>
        <v/>
      </c>
      <c r="P1293" s="40" t="str">
        <f t="shared" si="173"/>
        <v/>
      </c>
      <c r="Q1293" s="38" t="str">
        <f t="shared" ca="1" si="174"/>
        <v/>
      </c>
    </row>
    <row r="1294" spans="1:28" ht="20.100000000000001" customHeight="1">
      <c r="A1294" s="41" t="str">
        <f t="shared" ca="1" si="175"/>
        <v/>
      </c>
      <c r="B1294" s="33" t="str">
        <f ca="1">IFERROR(IF(AND(N1294-TODAY()&gt;0,N1294-TODAY()&lt;5),"續簽"&amp;ROW(N1294),""),"")</f>
        <v/>
      </c>
      <c r="C1294" s="44" t="str">
        <f t="shared" si="168"/>
        <v/>
      </c>
      <c r="D1294" s="44"/>
      <c r="E1294" s="44" t="str">
        <f t="shared" si="169"/>
        <v/>
      </c>
      <c r="F1294" s="44"/>
      <c r="G1294" s="44"/>
      <c r="H1294" s="44"/>
      <c r="I1294" s="44" t="str">
        <f t="shared" ca="1" si="170"/>
        <v/>
      </c>
      <c r="J1294" s="44" t="str">
        <f t="shared" ca="1" si="171"/>
        <v/>
      </c>
      <c r="K1294" s="44"/>
      <c r="L1294" s="44"/>
      <c r="M1294" s="44"/>
      <c r="N1294" s="45" t="str">
        <f t="shared" si="172"/>
        <v/>
      </c>
      <c r="O1294" s="51"/>
      <c r="P1294" s="52" t="str">
        <f t="shared" si="173"/>
        <v/>
      </c>
      <c r="Q1294" s="44" t="str">
        <f t="shared" ca="1" si="174"/>
        <v/>
      </c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</row>
    <row r="1295" spans="1:28" ht="20.100000000000001" customHeight="1">
      <c r="A1295" s="41" t="str">
        <f t="shared" ca="1" si="175"/>
        <v/>
      </c>
      <c r="B1295" s="33" t="str">
        <f ca="1">IFERROR(IF(AND(N1295-TODAY()&gt;0,N1295-TODAY()&lt;5),"續簽"&amp;ROW(N1295),""),"")</f>
        <v/>
      </c>
      <c r="C1295" s="38" t="str">
        <f t="shared" si="168"/>
        <v/>
      </c>
      <c r="E1295" s="38" t="str">
        <f t="shared" si="169"/>
        <v/>
      </c>
      <c r="I1295" s="49" t="str">
        <f t="shared" ca="1" si="170"/>
        <v/>
      </c>
      <c r="J1295" s="49" t="str">
        <f t="shared" ca="1" si="171"/>
        <v/>
      </c>
      <c r="K1295" s="49"/>
      <c r="L1295" s="49"/>
      <c r="M1295" s="49"/>
      <c r="N1295" s="43" t="str">
        <f t="shared" si="172"/>
        <v/>
      </c>
      <c r="P1295" s="40" t="str">
        <f t="shared" si="173"/>
        <v/>
      </c>
      <c r="Q1295" s="38" t="str">
        <f t="shared" ca="1" si="174"/>
        <v/>
      </c>
    </row>
    <row r="1296" spans="1:28" ht="20.100000000000001" customHeight="1">
      <c r="A1296" s="41" t="str">
        <f t="shared" ca="1" si="175"/>
        <v/>
      </c>
      <c r="B1296" s="33" t="str">
        <f ca="1">IFERROR(IF(AND(N1296-TODAY()&gt;0,N1296-TODAY()&lt;5),"續簽"&amp;ROW(N1296),""),"")</f>
        <v/>
      </c>
      <c r="C1296" s="44" t="str">
        <f t="shared" si="168"/>
        <v/>
      </c>
      <c r="D1296" s="44"/>
      <c r="E1296" s="44" t="str">
        <f t="shared" si="169"/>
        <v/>
      </c>
      <c r="F1296" s="44"/>
      <c r="G1296" s="44"/>
      <c r="H1296" s="44"/>
      <c r="I1296" s="44" t="str">
        <f t="shared" ca="1" si="170"/>
        <v/>
      </c>
      <c r="J1296" s="44" t="str">
        <f t="shared" ca="1" si="171"/>
        <v/>
      </c>
      <c r="K1296" s="44"/>
      <c r="L1296" s="44"/>
      <c r="M1296" s="44"/>
      <c r="N1296" s="45" t="str">
        <f t="shared" si="172"/>
        <v/>
      </c>
      <c r="O1296" s="51"/>
      <c r="P1296" s="52" t="str">
        <f t="shared" si="173"/>
        <v/>
      </c>
      <c r="Q1296" s="44" t="str">
        <f t="shared" ca="1" si="174"/>
        <v/>
      </c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</row>
    <row r="1297" spans="1:28" ht="20.100000000000001" customHeight="1">
      <c r="A1297" s="41" t="str">
        <f t="shared" ca="1" si="175"/>
        <v/>
      </c>
      <c r="B1297" s="33" t="str">
        <f ca="1">IFERROR(IF(AND(N1297-TODAY()&gt;0,N1297-TODAY()&lt;5),"續簽"&amp;ROW(N1297),""),"")</f>
        <v/>
      </c>
      <c r="C1297" s="38" t="str">
        <f t="shared" si="168"/>
        <v/>
      </c>
      <c r="E1297" s="38" t="str">
        <f t="shared" si="169"/>
        <v/>
      </c>
      <c r="I1297" s="49" t="str">
        <f t="shared" ca="1" si="170"/>
        <v/>
      </c>
      <c r="J1297" s="49" t="str">
        <f t="shared" ca="1" si="171"/>
        <v/>
      </c>
      <c r="K1297" s="49"/>
      <c r="L1297" s="49"/>
      <c r="M1297" s="49"/>
      <c r="N1297" s="43" t="str">
        <f t="shared" si="172"/>
        <v/>
      </c>
      <c r="P1297" s="40" t="str">
        <f t="shared" si="173"/>
        <v/>
      </c>
      <c r="Q1297" s="38" t="str">
        <f t="shared" ca="1" si="174"/>
        <v/>
      </c>
    </row>
    <row r="1298" spans="1:28" ht="20.100000000000001" customHeight="1">
      <c r="A1298" s="41" t="str">
        <f t="shared" ca="1" si="175"/>
        <v/>
      </c>
      <c r="B1298" s="33" t="str">
        <f ca="1">IFERROR(IF(AND(N1298-TODAY()&gt;0,N1298-TODAY()&lt;5),"續簽"&amp;ROW(N1298),""),"")</f>
        <v/>
      </c>
      <c r="C1298" s="44" t="str">
        <f t="shared" si="168"/>
        <v/>
      </c>
      <c r="D1298" s="44"/>
      <c r="E1298" s="44" t="str">
        <f t="shared" si="169"/>
        <v/>
      </c>
      <c r="F1298" s="44"/>
      <c r="G1298" s="44"/>
      <c r="H1298" s="44"/>
      <c r="I1298" s="44" t="str">
        <f t="shared" ca="1" si="170"/>
        <v/>
      </c>
      <c r="J1298" s="44" t="str">
        <f t="shared" ca="1" si="171"/>
        <v/>
      </c>
      <c r="K1298" s="44"/>
      <c r="L1298" s="44"/>
      <c r="M1298" s="44"/>
      <c r="N1298" s="45" t="str">
        <f t="shared" si="172"/>
        <v/>
      </c>
      <c r="O1298" s="51"/>
      <c r="P1298" s="52" t="str">
        <f t="shared" si="173"/>
        <v/>
      </c>
      <c r="Q1298" s="44" t="str">
        <f t="shared" ca="1" si="174"/>
        <v/>
      </c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</row>
    <row r="1299" spans="1:28" ht="20.100000000000001" customHeight="1">
      <c r="A1299" s="41" t="str">
        <f t="shared" ca="1" si="175"/>
        <v/>
      </c>
      <c r="B1299" s="33" t="str">
        <f ca="1">IFERROR(IF(AND(N1299-TODAY()&gt;0,N1299-TODAY()&lt;5),"續簽"&amp;ROW(N1299),""),"")</f>
        <v/>
      </c>
      <c r="C1299" s="38" t="str">
        <f t="shared" si="168"/>
        <v/>
      </c>
      <c r="E1299" s="38" t="str">
        <f t="shared" si="169"/>
        <v/>
      </c>
      <c r="I1299" s="49" t="str">
        <f t="shared" ca="1" si="170"/>
        <v/>
      </c>
      <c r="J1299" s="49" t="str">
        <f t="shared" ca="1" si="171"/>
        <v/>
      </c>
      <c r="K1299" s="49"/>
      <c r="L1299" s="49"/>
      <c r="M1299" s="49"/>
      <c r="N1299" s="43" t="str">
        <f t="shared" si="172"/>
        <v/>
      </c>
      <c r="P1299" s="40" t="str">
        <f t="shared" si="173"/>
        <v/>
      </c>
      <c r="Q1299" s="38" t="str">
        <f t="shared" ca="1" si="174"/>
        <v/>
      </c>
    </row>
    <row r="1300" spans="1:28" ht="20.100000000000001" customHeight="1">
      <c r="A1300" s="41" t="str">
        <f t="shared" ca="1" si="175"/>
        <v/>
      </c>
      <c r="B1300" s="33" t="str">
        <f ca="1">IFERROR(IF(AND(N1300-TODAY()&gt;0,N1300-TODAY()&lt;5),"續簽"&amp;ROW(N1300),""),"")</f>
        <v/>
      </c>
      <c r="C1300" s="44" t="str">
        <f t="shared" si="168"/>
        <v/>
      </c>
      <c r="D1300" s="44"/>
      <c r="E1300" s="44" t="str">
        <f t="shared" si="169"/>
        <v/>
      </c>
      <c r="F1300" s="44"/>
      <c r="G1300" s="44"/>
      <c r="H1300" s="44"/>
      <c r="I1300" s="44" t="str">
        <f t="shared" ca="1" si="170"/>
        <v/>
      </c>
      <c r="J1300" s="44" t="str">
        <f t="shared" ca="1" si="171"/>
        <v/>
      </c>
      <c r="K1300" s="44"/>
      <c r="L1300" s="44"/>
      <c r="M1300" s="44"/>
      <c r="N1300" s="45" t="str">
        <f t="shared" si="172"/>
        <v/>
      </c>
      <c r="O1300" s="51"/>
      <c r="P1300" s="52" t="str">
        <f t="shared" si="173"/>
        <v/>
      </c>
      <c r="Q1300" s="44" t="str">
        <f t="shared" ca="1" si="174"/>
        <v/>
      </c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</row>
    <row r="1301" spans="1:28" ht="20.100000000000001" customHeight="1">
      <c r="A1301" s="41" t="str">
        <f t="shared" ca="1" si="175"/>
        <v/>
      </c>
      <c r="B1301" s="33" t="str">
        <f ca="1">IFERROR(IF(AND(N1301-TODAY()&gt;0,N1301-TODAY()&lt;5),"續簽"&amp;ROW(N1301),""),"")</f>
        <v/>
      </c>
      <c r="C1301" s="38" t="str">
        <f t="shared" si="168"/>
        <v/>
      </c>
      <c r="E1301" s="38" t="str">
        <f t="shared" si="169"/>
        <v/>
      </c>
      <c r="I1301" s="49" t="str">
        <f t="shared" ca="1" si="170"/>
        <v/>
      </c>
      <c r="J1301" s="49" t="str">
        <f t="shared" ca="1" si="171"/>
        <v/>
      </c>
      <c r="K1301" s="49"/>
      <c r="L1301" s="49"/>
      <c r="M1301" s="49"/>
      <c r="N1301" s="43" t="str">
        <f t="shared" si="172"/>
        <v/>
      </c>
      <c r="P1301" s="40" t="str">
        <f t="shared" si="173"/>
        <v/>
      </c>
      <c r="Q1301" s="38" t="str">
        <f t="shared" ca="1" si="174"/>
        <v/>
      </c>
    </row>
    <row r="1302" spans="1:28" ht="20.100000000000001" customHeight="1">
      <c r="A1302" s="41" t="str">
        <f t="shared" ca="1" si="175"/>
        <v/>
      </c>
      <c r="B1302" s="33" t="str">
        <f ca="1">IFERROR(IF(AND(N1302-TODAY()&gt;0,N1302-TODAY()&lt;5),"續簽"&amp;ROW(N1302),""),"")</f>
        <v/>
      </c>
      <c r="C1302" s="44" t="str">
        <f t="shared" si="168"/>
        <v/>
      </c>
      <c r="D1302" s="44"/>
      <c r="E1302" s="44" t="str">
        <f t="shared" si="169"/>
        <v/>
      </c>
      <c r="F1302" s="44"/>
      <c r="G1302" s="44"/>
      <c r="H1302" s="44"/>
      <c r="I1302" s="44" t="str">
        <f t="shared" ca="1" si="170"/>
        <v/>
      </c>
      <c r="J1302" s="44" t="str">
        <f t="shared" ca="1" si="171"/>
        <v/>
      </c>
      <c r="K1302" s="44"/>
      <c r="L1302" s="44"/>
      <c r="M1302" s="44"/>
      <c r="N1302" s="45" t="str">
        <f t="shared" si="172"/>
        <v/>
      </c>
      <c r="O1302" s="51"/>
      <c r="P1302" s="52" t="str">
        <f t="shared" si="173"/>
        <v/>
      </c>
      <c r="Q1302" s="44" t="str">
        <f t="shared" ca="1" si="174"/>
        <v/>
      </c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</row>
    <row r="1303" spans="1:28" ht="20.100000000000001" customHeight="1">
      <c r="A1303" s="41" t="str">
        <f t="shared" ca="1" si="175"/>
        <v/>
      </c>
      <c r="B1303" s="33" t="str">
        <f ca="1">IFERROR(IF(AND(N1303-TODAY()&gt;0,N1303-TODAY()&lt;5),"續簽"&amp;ROW(N1303),""),"")</f>
        <v/>
      </c>
      <c r="C1303" s="38" t="str">
        <f t="shared" si="168"/>
        <v/>
      </c>
      <c r="E1303" s="38" t="str">
        <f t="shared" si="169"/>
        <v/>
      </c>
      <c r="I1303" s="49" t="str">
        <f t="shared" ca="1" si="170"/>
        <v/>
      </c>
      <c r="J1303" s="49" t="str">
        <f t="shared" ca="1" si="171"/>
        <v/>
      </c>
      <c r="K1303" s="49"/>
      <c r="L1303" s="49"/>
      <c r="M1303" s="49"/>
      <c r="N1303" s="43" t="str">
        <f t="shared" si="172"/>
        <v/>
      </c>
      <c r="P1303" s="40" t="str">
        <f t="shared" si="173"/>
        <v/>
      </c>
      <c r="Q1303" s="38" t="str">
        <f t="shared" ca="1" si="174"/>
        <v/>
      </c>
    </row>
    <row r="1304" spans="1:28" ht="20.100000000000001" customHeight="1">
      <c r="A1304" s="41" t="str">
        <f t="shared" ca="1" si="175"/>
        <v/>
      </c>
      <c r="B1304" s="33" t="str">
        <f ca="1">IFERROR(IF(AND(N1304-TODAY()&gt;0,N1304-TODAY()&lt;5),"續簽"&amp;ROW(N1304),""),"")</f>
        <v/>
      </c>
      <c r="C1304" s="44" t="str">
        <f t="shared" si="168"/>
        <v/>
      </c>
      <c r="D1304" s="44"/>
      <c r="E1304" s="44" t="str">
        <f t="shared" si="169"/>
        <v/>
      </c>
      <c r="F1304" s="44"/>
      <c r="G1304" s="44"/>
      <c r="H1304" s="44"/>
      <c r="I1304" s="44" t="str">
        <f t="shared" ca="1" si="170"/>
        <v/>
      </c>
      <c r="J1304" s="44" t="str">
        <f t="shared" ca="1" si="171"/>
        <v/>
      </c>
      <c r="K1304" s="44"/>
      <c r="L1304" s="44"/>
      <c r="M1304" s="44"/>
      <c r="N1304" s="45" t="str">
        <f t="shared" si="172"/>
        <v/>
      </c>
      <c r="O1304" s="51"/>
      <c r="P1304" s="52" t="str">
        <f t="shared" si="173"/>
        <v/>
      </c>
      <c r="Q1304" s="44" t="str">
        <f t="shared" ca="1" si="174"/>
        <v/>
      </c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</row>
    <row r="1305" spans="1:28" ht="20.100000000000001" customHeight="1">
      <c r="A1305" s="41" t="str">
        <f t="shared" ca="1" si="175"/>
        <v/>
      </c>
      <c r="B1305" s="33" t="str">
        <f ca="1">IFERROR(IF(AND(N1305-TODAY()&gt;0,N1305-TODAY()&lt;5),"續簽"&amp;ROW(N1305),""),"")</f>
        <v/>
      </c>
      <c r="C1305" s="38" t="str">
        <f t="shared" si="168"/>
        <v/>
      </c>
      <c r="E1305" s="38" t="str">
        <f t="shared" si="169"/>
        <v/>
      </c>
      <c r="I1305" s="49" t="str">
        <f t="shared" ca="1" si="170"/>
        <v/>
      </c>
      <c r="J1305" s="49" t="str">
        <f t="shared" ca="1" si="171"/>
        <v/>
      </c>
      <c r="K1305" s="49"/>
      <c r="L1305" s="49"/>
      <c r="M1305" s="49"/>
      <c r="N1305" s="43" t="str">
        <f t="shared" si="172"/>
        <v/>
      </c>
      <c r="P1305" s="40" t="str">
        <f t="shared" si="173"/>
        <v/>
      </c>
      <c r="Q1305" s="38" t="str">
        <f t="shared" ca="1" si="174"/>
        <v/>
      </c>
    </row>
    <row r="1306" spans="1:28" ht="20.100000000000001" customHeight="1">
      <c r="A1306" s="41" t="str">
        <f t="shared" ca="1" si="175"/>
        <v/>
      </c>
      <c r="B1306" s="33" t="str">
        <f ca="1">IFERROR(IF(AND(N1306-TODAY()&gt;0,N1306-TODAY()&lt;5),"續簽"&amp;ROW(N1306),""),"")</f>
        <v/>
      </c>
      <c r="C1306" s="44" t="str">
        <f t="shared" si="168"/>
        <v/>
      </c>
      <c r="D1306" s="44"/>
      <c r="E1306" s="44" t="str">
        <f t="shared" si="169"/>
        <v/>
      </c>
      <c r="F1306" s="44"/>
      <c r="G1306" s="44"/>
      <c r="H1306" s="44"/>
      <c r="I1306" s="44" t="str">
        <f t="shared" ca="1" si="170"/>
        <v/>
      </c>
      <c r="J1306" s="44" t="str">
        <f t="shared" ca="1" si="171"/>
        <v/>
      </c>
      <c r="K1306" s="44"/>
      <c r="L1306" s="44"/>
      <c r="M1306" s="44"/>
      <c r="N1306" s="45" t="str">
        <f t="shared" si="172"/>
        <v/>
      </c>
      <c r="O1306" s="51"/>
      <c r="P1306" s="52" t="str">
        <f t="shared" si="173"/>
        <v/>
      </c>
      <c r="Q1306" s="44" t="str">
        <f t="shared" ca="1" si="174"/>
        <v/>
      </c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</row>
    <row r="1307" spans="1:28" ht="20.100000000000001" customHeight="1">
      <c r="A1307" s="41" t="str">
        <f t="shared" ca="1" si="175"/>
        <v/>
      </c>
      <c r="B1307" s="33" t="str">
        <f ca="1">IFERROR(IF(AND(N1307-TODAY()&gt;0,N1307-TODAY()&lt;5),"續簽"&amp;ROW(N1307),""),"")</f>
        <v/>
      </c>
      <c r="C1307" s="38" t="str">
        <f t="shared" si="168"/>
        <v/>
      </c>
      <c r="E1307" s="38" t="str">
        <f t="shared" si="169"/>
        <v/>
      </c>
      <c r="I1307" s="49" t="str">
        <f t="shared" ca="1" si="170"/>
        <v/>
      </c>
      <c r="J1307" s="49" t="str">
        <f t="shared" ca="1" si="171"/>
        <v/>
      </c>
      <c r="K1307" s="49"/>
      <c r="L1307" s="49"/>
      <c r="M1307" s="49"/>
      <c r="N1307" s="43" t="str">
        <f t="shared" si="172"/>
        <v/>
      </c>
      <c r="P1307" s="40" t="str">
        <f t="shared" si="173"/>
        <v/>
      </c>
      <c r="Q1307" s="38" t="str">
        <f t="shared" ca="1" si="174"/>
        <v/>
      </c>
    </row>
    <row r="1308" spans="1:28" ht="20.100000000000001" customHeight="1">
      <c r="A1308" s="41" t="str">
        <f t="shared" ca="1" si="175"/>
        <v/>
      </c>
      <c r="B1308" s="33" t="str">
        <f ca="1">IFERROR(IF(AND(N1308-TODAY()&gt;0,N1308-TODAY()&lt;5),"續簽"&amp;ROW(N1308),""),"")</f>
        <v/>
      </c>
      <c r="C1308" s="44" t="str">
        <f t="shared" si="168"/>
        <v/>
      </c>
      <c r="D1308" s="44"/>
      <c r="E1308" s="44" t="str">
        <f t="shared" si="169"/>
        <v/>
      </c>
      <c r="F1308" s="44"/>
      <c r="G1308" s="44"/>
      <c r="H1308" s="44"/>
      <c r="I1308" s="44" t="str">
        <f t="shared" ca="1" si="170"/>
        <v/>
      </c>
      <c r="J1308" s="44" t="str">
        <f t="shared" ca="1" si="171"/>
        <v/>
      </c>
      <c r="K1308" s="44"/>
      <c r="L1308" s="44"/>
      <c r="M1308" s="44"/>
      <c r="N1308" s="45" t="str">
        <f t="shared" si="172"/>
        <v/>
      </c>
      <c r="O1308" s="51"/>
      <c r="P1308" s="52" t="str">
        <f t="shared" si="173"/>
        <v/>
      </c>
      <c r="Q1308" s="44" t="str">
        <f t="shared" ca="1" si="174"/>
        <v/>
      </c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</row>
    <row r="1309" spans="1:28" ht="20.100000000000001" customHeight="1">
      <c r="A1309" s="41" t="str">
        <f t="shared" ca="1" si="175"/>
        <v/>
      </c>
      <c r="B1309" s="33" t="str">
        <f ca="1">IFERROR(IF(AND(N1309-TODAY()&gt;0,N1309-TODAY()&lt;5),"續簽"&amp;ROW(N1309),""),"")</f>
        <v/>
      </c>
      <c r="C1309" s="38" t="str">
        <f t="shared" si="168"/>
        <v/>
      </c>
      <c r="E1309" s="38" t="str">
        <f t="shared" si="169"/>
        <v/>
      </c>
      <c r="I1309" s="49" t="str">
        <f t="shared" ca="1" si="170"/>
        <v/>
      </c>
      <c r="J1309" s="49" t="str">
        <f t="shared" ca="1" si="171"/>
        <v/>
      </c>
      <c r="K1309" s="49"/>
      <c r="L1309" s="49"/>
      <c r="M1309" s="49"/>
      <c r="N1309" s="43" t="str">
        <f t="shared" si="172"/>
        <v/>
      </c>
      <c r="P1309" s="40" t="str">
        <f t="shared" si="173"/>
        <v/>
      </c>
      <c r="Q1309" s="38" t="str">
        <f t="shared" ca="1" si="174"/>
        <v/>
      </c>
    </row>
    <row r="1310" spans="1:28" ht="20.100000000000001" customHeight="1">
      <c r="A1310" s="41" t="str">
        <f t="shared" ca="1" si="175"/>
        <v/>
      </c>
      <c r="B1310" s="33" t="str">
        <f ca="1">IFERROR(IF(AND(N1310-TODAY()&gt;0,N1310-TODAY()&lt;5),"續簽"&amp;ROW(N1310),""),"")</f>
        <v/>
      </c>
      <c r="C1310" s="44" t="str">
        <f t="shared" si="168"/>
        <v/>
      </c>
      <c r="D1310" s="44"/>
      <c r="E1310" s="44" t="str">
        <f t="shared" si="169"/>
        <v/>
      </c>
      <c r="F1310" s="44"/>
      <c r="G1310" s="44"/>
      <c r="H1310" s="44"/>
      <c r="I1310" s="44" t="str">
        <f t="shared" ca="1" si="170"/>
        <v/>
      </c>
      <c r="J1310" s="44" t="str">
        <f t="shared" ca="1" si="171"/>
        <v/>
      </c>
      <c r="K1310" s="44"/>
      <c r="L1310" s="44"/>
      <c r="M1310" s="44"/>
      <c r="N1310" s="45" t="str">
        <f t="shared" si="172"/>
        <v/>
      </c>
      <c r="O1310" s="51"/>
      <c r="P1310" s="52" t="str">
        <f t="shared" si="173"/>
        <v/>
      </c>
      <c r="Q1310" s="44" t="str">
        <f t="shared" ca="1" si="174"/>
        <v/>
      </c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</row>
    <row r="1311" spans="1:28" ht="20.100000000000001" customHeight="1">
      <c r="A1311" s="41" t="str">
        <f t="shared" ca="1" si="175"/>
        <v/>
      </c>
      <c r="B1311" s="33" t="str">
        <f ca="1">IFERROR(IF(AND(N1311-TODAY()&gt;0,N1311-TODAY()&lt;5),"續簽"&amp;ROW(N1311),""),"")</f>
        <v/>
      </c>
      <c r="C1311" s="38" t="str">
        <f t="shared" si="168"/>
        <v/>
      </c>
      <c r="E1311" s="38" t="str">
        <f t="shared" si="169"/>
        <v/>
      </c>
      <c r="I1311" s="49" t="str">
        <f t="shared" ca="1" si="170"/>
        <v/>
      </c>
      <c r="J1311" s="49" t="str">
        <f t="shared" ca="1" si="171"/>
        <v/>
      </c>
      <c r="K1311" s="49"/>
      <c r="L1311" s="49"/>
      <c r="M1311" s="49"/>
      <c r="N1311" s="43" t="str">
        <f t="shared" si="172"/>
        <v/>
      </c>
      <c r="P1311" s="40" t="str">
        <f t="shared" si="173"/>
        <v/>
      </c>
      <c r="Q1311" s="38" t="str">
        <f t="shared" ca="1" si="174"/>
        <v/>
      </c>
    </row>
    <row r="1312" spans="1:28" ht="20.100000000000001" customHeight="1">
      <c r="A1312" s="41" t="str">
        <f t="shared" ca="1" si="175"/>
        <v/>
      </c>
      <c r="B1312" s="33" t="str">
        <f ca="1">IFERROR(IF(AND(N1312-TODAY()&gt;0,N1312-TODAY()&lt;5),"續簽"&amp;ROW(N1312),""),"")</f>
        <v/>
      </c>
      <c r="C1312" s="44" t="str">
        <f t="shared" si="168"/>
        <v/>
      </c>
      <c r="D1312" s="44"/>
      <c r="E1312" s="44" t="str">
        <f t="shared" si="169"/>
        <v/>
      </c>
      <c r="F1312" s="44"/>
      <c r="G1312" s="44"/>
      <c r="H1312" s="44"/>
      <c r="I1312" s="44" t="str">
        <f t="shared" ca="1" si="170"/>
        <v/>
      </c>
      <c r="J1312" s="44" t="str">
        <f t="shared" ca="1" si="171"/>
        <v/>
      </c>
      <c r="K1312" s="44"/>
      <c r="L1312" s="44"/>
      <c r="M1312" s="44"/>
      <c r="N1312" s="45" t="str">
        <f t="shared" si="172"/>
        <v/>
      </c>
      <c r="O1312" s="51"/>
      <c r="P1312" s="52" t="str">
        <f t="shared" si="173"/>
        <v/>
      </c>
      <c r="Q1312" s="44" t="str">
        <f t="shared" ca="1" si="174"/>
        <v/>
      </c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</row>
    <row r="1313" spans="1:28" ht="20.100000000000001" customHeight="1">
      <c r="A1313" s="41" t="str">
        <f t="shared" ca="1" si="175"/>
        <v/>
      </c>
      <c r="B1313" s="33" t="str">
        <f ca="1">IFERROR(IF(AND(N1313-TODAY()&gt;0,N1313-TODAY()&lt;5),"續簽"&amp;ROW(N1313),""),"")</f>
        <v/>
      </c>
      <c r="C1313" s="38" t="str">
        <f t="shared" si="168"/>
        <v/>
      </c>
      <c r="E1313" s="38" t="str">
        <f t="shared" si="169"/>
        <v/>
      </c>
      <c r="I1313" s="49" t="str">
        <f t="shared" ca="1" si="170"/>
        <v/>
      </c>
      <c r="J1313" s="49" t="str">
        <f t="shared" ca="1" si="171"/>
        <v/>
      </c>
      <c r="K1313" s="49"/>
      <c r="L1313" s="49"/>
      <c r="M1313" s="49"/>
      <c r="N1313" s="43" t="str">
        <f t="shared" si="172"/>
        <v/>
      </c>
      <c r="P1313" s="40" t="str">
        <f t="shared" si="173"/>
        <v/>
      </c>
      <c r="Q1313" s="38" t="str">
        <f t="shared" ca="1" si="174"/>
        <v/>
      </c>
    </row>
    <row r="1314" spans="1:28" ht="20.100000000000001" customHeight="1">
      <c r="A1314" s="41" t="str">
        <f t="shared" ca="1" si="175"/>
        <v/>
      </c>
      <c r="B1314" s="33" t="str">
        <f ca="1">IFERROR(IF(AND(N1314-TODAY()&gt;0,N1314-TODAY()&lt;5),"續簽"&amp;ROW(N1314),""),"")</f>
        <v/>
      </c>
      <c r="C1314" s="44" t="str">
        <f t="shared" si="168"/>
        <v/>
      </c>
      <c r="D1314" s="44"/>
      <c r="E1314" s="44" t="str">
        <f t="shared" si="169"/>
        <v/>
      </c>
      <c r="F1314" s="44"/>
      <c r="G1314" s="44"/>
      <c r="H1314" s="44"/>
      <c r="I1314" s="44" t="str">
        <f t="shared" ca="1" si="170"/>
        <v/>
      </c>
      <c r="J1314" s="44" t="str">
        <f t="shared" ca="1" si="171"/>
        <v/>
      </c>
      <c r="K1314" s="44"/>
      <c r="L1314" s="44"/>
      <c r="M1314" s="44"/>
      <c r="N1314" s="45" t="str">
        <f t="shared" si="172"/>
        <v/>
      </c>
      <c r="O1314" s="51"/>
      <c r="P1314" s="52" t="str">
        <f t="shared" si="173"/>
        <v/>
      </c>
      <c r="Q1314" s="44" t="str">
        <f t="shared" ca="1" si="174"/>
        <v/>
      </c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</row>
    <row r="1315" spans="1:28" ht="20.100000000000001" customHeight="1">
      <c r="A1315" s="41" t="str">
        <f t="shared" ca="1" si="175"/>
        <v/>
      </c>
      <c r="B1315" s="33" t="str">
        <f ca="1">IFERROR(IF(AND(N1315-TODAY()&gt;0,N1315-TODAY()&lt;5),"續簽"&amp;ROW(N1315),""),"")</f>
        <v/>
      </c>
      <c r="C1315" s="38" t="str">
        <f t="shared" si="168"/>
        <v/>
      </c>
      <c r="E1315" s="38" t="str">
        <f t="shared" si="169"/>
        <v/>
      </c>
      <c r="I1315" s="49" t="str">
        <f t="shared" ca="1" si="170"/>
        <v/>
      </c>
      <c r="J1315" s="49" t="str">
        <f t="shared" ca="1" si="171"/>
        <v/>
      </c>
      <c r="K1315" s="49"/>
      <c r="L1315" s="49"/>
      <c r="M1315" s="49"/>
      <c r="N1315" s="43" t="str">
        <f t="shared" si="172"/>
        <v/>
      </c>
      <c r="P1315" s="40" t="str">
        <f t="shared" si="173"/>
        <v/>
      </c>
      <c r="Q1315" s="38" t="str">
        <f t="shared" ca="1" si="174"/>
        <v/>
      </c>
    </row>
    <row r="1316" spans="1:28" ht="20.100000000000001" customHeight="1">
      <c r="A1316" s="41" t="str">
        <f t="shared" ca="1" si="175"/>
        <v/>
      </c>
      <c r="B1316" s="33" t="str">
        <f ca="1">IFERROR(IF(AND(N1316-TODAY()&gt;0,N1316-TODAY()&lt;5),"續簽"&amp;ROW(N1316),""),"")</f>
        <v/>
      </c>
      <c r="C1316" s="44" t="str">
        <f t="shared" si="168"/>
        <v/>
      </c>
      <c r="D1316" s="44"/>
      <c r="E1316" s="44" t="str">
        <f t="shared" si="169"/>
        <v/>
      </c>
      <c r="F1316" s="44"/>
      <c r="G1316" s="44"/>
      <c r="H1316" s="44"/>
      <c r="I1316" s="44" t="str">
        <f t="shared" ca="1" si="170"/>
        <v/>
      </c>
      <c r="J1316" s="44" t="str">
        <f t="shared" ca="1" si="171"/>
        <v/>
      </c>
      <c r="K1316" s="44"/>
      <c r="L1316" s="44"/>
      <c r="M1316" s="44"/>
      <c r="N1316" s="45" t="str">
        <f t="shared" si="172"/>
        <v/>
      </c>
      <c r="O1316" s="51"/>
      <c r="P1316" s="52" t="str">
        <f t="shared" si="173"/>
        <v/>
      </c>
      <c r="Q1316" s="44" t="str">
        <f t="shared" ca="1" si="174"/>
        <v/>
      </c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</row>
    <row r="1317" spans="1:28" ht="20.100000000000001" customHeight="1">
      <c r="A1317" s="41" t="str">
        <f t="shared" ca="1" si="175"/>
        <v/>
      </c>
      <c r="B1317" s="33" t="str">
        <f ca="1">IFERROR(IF(AND(N1317-TODAY()&gt;0,N1317-TODAY()&lt;5),"續簽"&amp;ROW(N1317),""),"")</f>
        <v/>
      </c>
      <c r="C1317" s="38" t="str">
        <f t="shared" si="168"/>
        <v/>
      </c>
      <c r="E1317" s="38" t="str">
        <f t="shared" si="169"/>
        <v/>
      </c>
      <c r="I1317" s="49" t="str">
        <f t="shared" ca="1" si="170"/>
        <v/>
      </c>
      <c r="J1317" s="49" t="str">
        <f t="shared" ca="1" si="171"/>
        <v/>
      </c>
      <c r="K1317" s="49"/>
      <c r="L1317" s="49"/>
      <c r="M1317" s="49"/>
      <c r="N1317" s="43" t="str">
        <f t="shared" si="172"/>
        <v/>
      </c>
      <c r="P1317" s="40" t="str">
        <f t="shared" si="173"/>
        <v/>
      </c>
      <c r="Q1317" s="38" t="str">
        <f t="shared" ca="1" si="174"/>
        <v/>
      </c>
    </row>
    <row r="1318" spans="1:28" ht="20.100000000000001" customHeight="1">
      <c r="A1318" s="41" t="str">
        <f t="shared" ca="1" si="175"/>
        <v/>
      </c>
      <c r="B1318" s="33" t="str">
        <f ca="1">IFERROR(IF(AND(N1318-TODAY()&gt;0,N1318-TODAY()&lt;5),"續簽"&amp;ROW(N1318),""),"")</f>
        <v/>
      </c>
      <c r="C1318" s="44" t="str">
        <f t="shared" si="168"/>
        <v/>
      </c>
      <c r="D1318" s="44"/>
      <c r="E1318" s="44" t="str">
        <f t="shared" si="169"/>
        <v/>
      </c>
      <c r="F1318" s="44"/>
      <c r="G1318" s="44"/>
      <c r="H1318" s="44"/>
      <c r="I1318" s="44" t="str">
        <f t="shared" ca="1" si="170"/>
        <v/>
      </c>
      <c r="J1318" s="44" t="str">
        <f t="shared" ca="1" si="171"/>
        <v/>
      </c>
      <c r="K1318" s="44"/>
      <c r="L1318" s="44"/>
      <c r="M1318" s="44"/>
      <c r="N1318" s="45" t="str">
        <f t="shared" si="172"/>
        <v/>
      </c>
      <c r="O1318" s="51"/>
      <c r="P1318" s="52" t="str">
        <f t="shared" si="173"/>
        <v/>
      </c>
      <c r="Q1318" s="44" t="str">
        <f t="shared" ca="1" si="174"/>
        <v/>
      </c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</row>
    <row r="1319" spans="1:28" ht="20.100000000000001" customHeight="1">
      <c r="A1319" s="41" t="str">
        <f t="shared" ca="1" si="175"/>
        <v/>
      </c>
      <c r="B1319" s="33" t="str">
        <f ca="1">IFERROR(IF(AND(N1319-TODAY()&gt;0,N1319-TODAY()&lt;5),"續簽"&amp;ROW(N1319),""),"")</f>
        <v/>
      </c>
      <c r="C1319" s="38" t="str">
        <f t="shared" si="168"/>
        <v/>
      </c>
      <c r="E1319" s="38" t="str">
        <f t="shared" si="169"/>
        <v/>
      </c>
      <c r="I1319" s="49" t="str">
        <f t="shared" ca="1" si="170"/>
        <v/>
      </c>
      <c r="J1319" s="49" t="str">
        <f t="shared" ca="1" si="171"/>
        <v/>
      </c>
      <c r="K1319" s="49"/>
      <c r="L1319" s="49"/>
      <c r="M1319" s="49"/>
      <c r="N1319" s="43" t="str">
        <f t="shared" si="172"/>
        <v/>
      </c>
      <c r="P1319" s="40" t="str">
        <f t="shared" si="173"/>
        <v/>
      </c>
      <c r="Q1319" s="38" t="str">
        <f t="shared" ca="1" si="174"/>
        <v/>
      </c>
    </row>
    <row r="1320" spans="1:28" ht="20.100000000000001" customHeight="1">
      <c r="A1320" s="41" t="str">
        <f t="shared" ca="1" si="175"/>
        <v/>
      </c>
      <c r="B1320" s="33" t="str">
        <f ca="1">IFERROR(IF(AND(N1320-TODAY()&gt;0,N1320-TODAY()&lt;5),"續簽"&amp;ROW(N1320),""),"")</f>
        <v/>
      </c>
      <c r="C1320" s="44" t="str">
        <f t="shared" si="168"/>
        <v/>
      </c>
      <c r="D1320" s="44"/>
      <c r="E1320" s="44" t="str">
        <f t="shared" si="169"/>
        <v/>
      </c>
      <c r="F1320" s="44"/>
      <c r="G1320" s="44"/>
      <c r="H1320" s="44"/>
      <c r="I1320" s="44" t="str">
        <f t="shared" ca="1" si="170"/>
        <v/>
      </c>
      <c r="J1320" s="44" t="str">
        <f t="shared" ca="1" si="171"/>
        <v/>
      </c>
      <c r="K1320" s="44"/>
      <c r="L1320" s="44"/>
      <c r="M1320" s="44"/>
      <c r="N1320" s="45" t="str">
        <f t="shared" si="172"/>
        <v/>
      </c>
      <c r="O1320" s="51"/>
      <c r="P1320" s="52" t="str">
        <f t="shared" si="173"/>
        <v/>
      </c>
      <c r="Q1320" s="44" t="str">
        <f t="shared" ca="1" si="174"/>
        <v/>
      </c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</row>
    <row r="1321" spans="1:28" ht="20.100000000000001" customHeight="1">
      <c r="A1321" s="41" t="str">
        <f t="shared" ca="1" si="175"/>
        <v/>
      </c>
      <c r="B1321" s="33" t="str">
        <f ca="1">IFERROR(IF(AND(N1321-TODAY()&gt;0,N1321-TODAY()&lt;5),"續簽"&amp;ROW(N1321),""),"")</f>
        <v/>
      </c>
      <c r="C1321" s="38" t="str">
        <f t="shared" si="168"/>
        <v/>
      </c>
      <c r="E1321" s="38" t="str">
        <f t="shared" si="169"/>
        <v/>
      </c>
      <c r="I1321" s="49" t="str">
        <f t="shared" ca="1" si="170"/>
        <v/>
      </c>
      <c r="J1321" s="49" t="str">
        <f t="shared" ca="1" si="171"/>
        <v/>
      </c>
      <c r="K1321" s="49"/>
      <c r="L1321" s="49"/>
      <c r="M1321" s="49"/>
      <c r="N1321" s="43" t="str">
        <f t="shared" si="172"/>
        <v/>
      </c>
      <c r="P1321" s="40" t="str">
        <f t="shared" si="173"/>
        <v/>
      </c>
      <c r="Q1321" s="38" t="str">
        <f t="shared" ca="1" si="174"/>
        <v/>
      </c>
    </row>
    <row r="1322" spans="1:28" ht="20.100000000000001" customHeight="1">
      <c r="A1322" s="41" t="str">
        <f t="shared" ca="1" si="175"/>
        <v/>
      </c>
      <c r="B1322" s="33" t="str">
        <f ca="1">IFERROR(IF(AND(N1322-TODAY()&gt;0,N1322-TODAY()&lt;5),"續簽"&amp;ROW(N1322),""),"")</f>
        <v/>
      </c>
      <c r="C1322" s="44" t="str">
        <f t="shared" si="168"/>
        <v/>
      </c>
      <c r="D1322" s="44"/>
      <c r="E1322" s="44" t="str">
        <f t="shared" si="169"/>
        <v/>
      </c>
      <c r="F1322" s="44"/>
      <c r="G1322" s="44"/>
      <c r="H1322" s="44"/>
      <c r="I1322" s="44" t="str">
        <f t="shared" ca="1" si="170"/>
        <v/>
      </c>
      <c r="J1322" s="44" t="str">
        <f t="shared" ca="1" si="171"/>
        <v/>
      </c>
      <c r="K1322" s="44"/>
      <c r="L1322" s="44"/>
      <c r="M1322" s="44"/>
      <c r="N1322" s="45" t="str">
        <f t="shared" si="172"/>
        <v/>
      </c>
      <c r="O1322" s="51"/>
      <c r="P1322" s="52" t="str">
        <f t="shared" si="173"/>
        <v/>
      </c>
      <c r="Q1322" s="44" t="str">
        <f t="shared" ca="1" si="174"/>
        <v/>
      </c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</row>
    <row r="1323" spans="1:28" ht="20.100000000000001" customHeight="1">
      <c r="A1323" s="41" t="str">
        <f t="shared" ca="1" si="175"/>
        <v/>
      </c>
      <c r="B1323" s="33" t="str">
        <f ca="1">IFERROR(IF(AND(N1323-TODAY()&gt;0,N1323-TODAY()&lt;5),"續簽"&amp;ROW(N1323),""),"")</f>
        <v/>
      </c>
      <c r="C1323" s="38" t="str">
        <f t="shared" si="168"/>
        <v/>
      </c>
      <c r="E1323" s="38" t="str">
        <f t="shared" si="169"/>
        <v/>
      </c>
      <c r="I1323" s="49" t="str">
        <f t="shared" ca="1" si="170"/>
        <v/>
      </c>
      <c r="J1323" s="49" t="str">
        <f t="shared" ca="1" si="171"/>
        <v/>
      </c>
      <c r="K1323" s="49"/>
      <c r="L1323" s="49"/>
      <c r="M1323" s="49"/>
      <c r="N1323" s="43" t="str">
        <f t="shared" si="172"/>
        <v/>
      </c>
      <c r="P1323" s="40" t="str">
        <f t="shared" si="173"/>
        <v/>
      </c>
      <c r="Q1323" s="38" t="str">
        <f t="shared" ca="1" si="174"/>
        <v/>
      </c>
    </row>
    <row r="1324" spans="1:28" ht="20.100000000000001" customHeight="1">
      <c r="A1324" s="41" t="str">
        <f t="shared" ca="1" si="175"/>
        <v/>
      </c>
      <c r="B1324" s="33" t="str">
        <f ca="1">IFERROR(IF(AND(N1324-TODAY()&gt;0,N1324-TODAY()&lt;5),"續簽"&amp;ROW(N1324),""),"")</f>
        <v/>
      </c>
      <c r="C1324" s="44" t="str">
        <f t="shared" si="168"/>
        <v/>
      </c>
      <c r="D1324" s="44"/>
      <c r="E1324" s="44" t="str">
        <f t="shared" si="169"/>
        <v/>
      </c>
      <c r="F1324" s="44"/>
      <c r="G1324" s="44"/>
      <c r="H1324" s="44"/>
      <c r="I1324" s="44" t="str">
        <f t="shared" ca="1" si="170"/>
        <v/>
      </c>
      <c r="J1324" s="44" t="str">
        <f t="shared" ca="1" si="171"/>
        <v/>
      </c>
      <c r="K1324" s="44"/>
      <c r="L1324" s="44"/>
      <c r="M1324" s="44"/>
      <c r="N1324" s="45" t="str">
        <f t="shared" si="172"/>
        <v/>
      </c>
      <c r="O1324" s="51"/>
      <c r="P1324" s="52" t="str">
        <f t="shared" si="173"/>
        <v/>
      </c>
      <c r="Q1324" s="44" t="str">
        <f t="shared" ca="1" si="174"/>
        <v/>
      </c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</row>
    <row r="1325" spans="1:28" ht="20.100000000000001" customHeight="1">
      <c r="A1325" s="41" t="str">
        <f t="shared" ca="1" si="175"/>
        <v/>
      </c>
      <c r="B1325" s="33" t="str">
        <f ca="1">IFERROR(IF(AND(N1325-TODAY()&gt;0,N1325-TODAY()&lt;5),"續簽"&amp;ROW(N1325),""),"")</f>
        <v/>
      </c>
      <c r="C1325" s="38" t="str">
        <f t="shared" si="168"/>
        <v/>
      </c>
      <c r="E1325" s="38" t="str">
        <f t="shared" si="169"/>
        <v/>
      </c>
      <c r="I1325" s="49" t="str">
        <f t="shared" ca="1" si="170"/>
        <v/>
      </c>
      <c r="J1325" s="49" t="str">
        <f t="shared" ca="1" si="171"/>
        <v/>
      </c>
      <c r="K1325" s="49"/>
      <c r="L1325" s="49"/>
      <c r="M1325" s="49"/>
      <c r="N1325" s="43" t="str">
        <f t="shared" si="172"/>
        <v/>
      </c>
      <c r="P1325" s="40" t="str">
        <f t="shared" si="173"/>
        <v/>
      </c>
      <c r="Q1325" s="38" t="str">
        <f t="shared" ca="1" si="174"/>
        <v/>
      </c>
    </row>
    <row r="1326" spans="1:28" ht="20.100000000000001" customHeight="1">
      <c r="A1326" s="41" t="str">
        <f t="shared" ca="1" si="175"/>
        <v/>
      </c>
      <c r="B1326" s="33" t="str">
        <f ca="1">IFERROR(IF(AND(N1326-TODAY()&gt;0,N1326-TODAY()&lt;5),"續簽"&amp;ROW(N1326),""),"")</f>
        <v/>
      </c>
      <c r="C1326" s="44" t="str">
        <f t="shared" si="168"/>
        <v/>
      </c>
      <c r="D1326" s="44"/>
      <c r="E1326" s="44" t="str">
        <f t="shared" si="169"/>
        <v/>
      </c>
      <c r="F1326" s="44"/>
      <c r="G1326" s="44"/>
      <c r="H1326" s="44"/>
      <c r="I1326" s="44" t="str">
        <f t="shared" ca="1" si="170"/>
        <v/>
      </c>
      <c r="J1326" s="44" t="str">
        <f t="shared" ca="1" si="171"/>
        <v/>
      </c>
      <c r="K1326" s="44"/>
      <c r="L1326" s="44"/>
      <c r="M1326" s="44"/>
      <c r="N1326" s="45" t="str">
        <f t="shared" si="172"/>
        <v/>
      </c>
      <c r="O1326" s="51"/>
      <c r="P1326" s="52" t="str">
        <f t="shared" si="173"/>
        <v/>
      </c>
      <c r="Q1326" s="44" t="str">
        <f t="shared" ca="1" si="174"/>
        <v/>
      </c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</row>
    <row r="1327" spans="1:28" ht="20.100000000000001" customHeight="1">
      <c r="A1327" s="41" t="str">
        <f t="shared" ca="1" si="175"/>
        <v/>
      </c>
      <c r="B1327" s="33" t="str">
        <f ca="1">IFERROR(IF(AND(N1327-TODAY()&gt;0,N1327-TODAY()&lt;5),"續簽"&amp;ROW(N1327),""),"")</f>
        <v/>
      </c>
      <c r="C1327" s="38" t="str">
        <f t="shared" si="168"/>
        <v/>
      </c>
      <c r="E1327" s="38" t="str">
        <f t="shared" si="169"/>
        <v/>
      </c>
      <c r="I1327" s="49" t="str">
        <f t="shared" ca="1" si="170"/>
        <v/>
      </c>
      <c r="J1327" s="49" t="str">
        <f t="shared" ca="1" si="171"/>
        <v/>
      </c>
      <c r="K1327" s="49"/>
      <c r="L1327" s="49"/>
      <c r="M1327" s="49"/>
      <c r="N1327" s="43" t="str">
        <f t="shared" si="172"/>
        <v/>
      </c>
      <c r="P1327" s="40" t="str">
        <f t="shared" si="173"/>
        <v/>
      </c>
      <c r="Q1327" s="38" t="str">
        <f t="shared" ca="1" si="174"/>
        <v/>
      </c>
    </row>
    <row r="1328" spans="1:28" ht="20.100000000000001" customHeight="1">
      <c r="A1328" s="41" t="str">
        <f t="shared" ca="1" si="175"/>
        <v/>
      </c>
      <c r="B1328" s="33" t="str">
        <f ca="1">IFERROR(IF(AND(N1328-TODAY()&gt;0,N1328-TODAY()&lt;5),"續簽"&amp;ROW(N1328),""),"")</f>
        <v/>
      </c>
      <c r="C1328" s="44" t="str">
        <f t="shared" si="168"/>
        <v/>
      </c>
      <c r="D1328" s="44"/>
      <c r="E1328" s="44" t="str">
        <f t="shared" si="169"/>
        <v/>
      </c>
      <c r="F1328" s="44"/>
      <c r="G1328" s="44"/>
      <c r="H1328" s="44"/>
      <c r="I1328" s="44" t="str">
        <f t="shared" ca="1" si="170"/>
        <v/>
      </c>
      <c r="J1328" s="44" t="str">
        <f t="shared" ca="1" si="171"/>
        <v/>
      </c>
      <c r="K1328" s="44"/>
      <c r="L1328" s="44"/>
      <c r="M1328" s="44"/>
      <c r="N1328" s="45" t="str">
        <f t="shared" si="172"/>
        <v/>
      </c>
      <c r="O1328" s="51"/>
      <c r="P1328" s="52" t="str">
        <f t="shared" si="173"/>
        <v/>
      </c>
      <c r="Q1328" s="44" t="str">
        <f t="shared" ca="1" si="174"/>
        <v/>
      </c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</row>
    <row r="1329" spans="1:28" ht="20.100000000000001" customHeight="1">
      <c r="A1329" s="41" t="str">
        <f t="shared" ca="1" si="175"/>
        <v/>
      </c>
      <c r="B1329" s="33" t="str">
        <f ca="1">IFERROR(IF(AND(N1329-TODAY()&gt;0,N1329-TODAY()&lt;5),"續簽"&amp;ROW(N1329),""),"")</f>
        <v/>
      </c>
      <c r="C1329" s="38" t="str">
        <f t="shared" si="168"/>
        <v/>
      </c>
      <c r="E1329" s="38" t="str">
        <f t="shared" si="169"/>
        <v/>
      </c>
      <c r="I1329" s="49" t="str">
        <f t="shared" ca="1" si="170"/>
        <v/>
      </c>
      <c r="J1329" s="49" t="str">
        <f t="shared" ca="1" si="171"/>
        <v/>
      </c>
      <c r="K1329" s="49"/>
      <c r="L1329" s="49"/>
      <c r="M1329" s="49"/>
      <c r="N1329" s="43" t="str">
        <f t="shared" si="172"/>
        <v/>
      </c>
      <c r="P1329" s="40" t="str">
        <f t="shared" si="173"/>
        <v/>
      </c>
      <c r="Q1329" s="38" t="str">
        <f t="shared" ca="1" si="174"/>
        <v/>
      </c>
    </row>
    <row r="1330" spans="1:28" ht="20.100000000000001" customHeight="1">
      <c r="A1330" s="41" t="str">
        <f t="shared" ca="1" si="175"/>
        <v/>
      </c>
      <c r="B1330" s="33" t="str">
        <f ca="1">IFERROR(IF(AND(N1330-TODAY()&gt;0,N1330-TODAY()&lt;5),"續簽"&amp;ROW(N1330),""),"")</f>
        <v/>
      </c>
      <c r="C1330" s="44" t="str">
        <f t="shared" si="168"/>
        <v/>
      </c>
      <c r="D1330" s="44"/>
      <c r="E1330" s="44" t="str">
        <f t="shared" si="169"/>
        <v/>
      </c>
      <c r="F1330" s="44"/>
      <c r="G1330" s="44"/>
      <c r="H1330" s="44"/>
      <c r="I1330" s="44" t="str">
        <f t="shared" ca="1" si="170"/>
        <v/>
      </c>
      <c r="J1330" s="44" t="str">
        <f t="shared" ca="1" si="171"/>
        <v/>
      </c>
      <c r="K1330" s="44"/>
      <c r="L1330" s="44"/>
      <c r="M1330" s="44"/>
      <c r="N1330" s="45" t="str">
        <f t="shared" si="172"/>
        <v/>
      </c>
      <c r="O1330" s="51"/>
      <c r="P1330" s="52" t="str">
        <f t="shared" si="173"/>
        <v/>
      </c>
      <c r="Q1330" s="44" t="str">
        <f t="shared" ca="1" si="174"/>
        <v/>
      </c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</row>
    <row r="1331" spans="1:28" ht="20.100000000000001" customHeight="1">
      <c r="A1331" s="41" t="str">
        <f t="shared" ca="1" si="175"/>
        <v/>
      </c>
      <c r="B1331" s="33" t="str">
        <f ca="1">IFERROR(IF(AND(N1331-TODAY()&gt;0,N1331-TODAY()&lt;5),"續簽"&amp;ROW(N1331),""),"")</f>
        <v/>
      </c>
      <c r="C1331" s="38" t="str">
        <f t="shared" si="168"/>
        <v/>
      </c>
      <c r="E1331" s="38" t="str">
        <f t="shared" si="169"/>
        <v/>
      </c>
      <c r="I1331" s="49" t="str">
        <f t="shared" ca="1" si="170"/>
        <v/>
      </c>
      <c r="J1331" s="49" t="str">
        <f t="shared" ca="1" si="171"/>
        <v/>
      </c>
      <c r="K1331" s="49"/>
      <c r="L1331" s="49"/>
      <c r="M1331" s="49"/>
      <c r="N1331" s="43" t="str">
        <f t="shared" si="172"/>
        <v/>
      </c>
      <c r="P1331" s="40" t="str">
        <f t="shared" si="173"/>
        <v/>
      </c>
      <c r="Q1331" s="38" t="str">
        <f t="shared" ca="1" si="174"/>
        <v/>
      </c>
    </row>
    <row r="1332" spans="1:28" ht="20.100000000000001" customHeight="1">
      <c r="A1332" s="41" t="str">
        <f t="shared" ca="1" si="175"/>
        <v/>
      </c>
      <c r="B1332" s="33" t="str">
        <f ca="1">IFERROR(IF(AND(N1332-TODAY()&gt;0,N1332-TODAY()&lt;5),"續簽"&amp;ROW(N1332),""),"")</f>
        <v/>
      </c>
      <c r="C1332" s="44" t="str">
        <f t="shared" si="168"/>
        <v/>
      </c>
      <c r="D1332" s="44"/>
      <c r="E1332" s="44" t="str">
        <f t="shared" si="169"/>
        <v/>
      </c>
      <c r="F1332" s="44"/>
      <c r="G1332" s="44"/>
      <c r="H1332" s="44"/>
      <c r="I1332" s="44" t="str">
        <f t="shared" ca="1" si="170"/>
        <v/>
      </c>
      <c r="J1332" s="44" t="str">
        <f t="shared" ca="1" si="171"/>
        <v/>
      </c>
      <c r="K1332" s="44"/>
      <c r="L1332" s="44"/>
      <c r="M1332" s="44"/>
      <c r="N1332" s="45" t="str">
        <f t="shared" si="172"/>
        <v/>
      </c>
      <c r="O1332" s="51"/>
      <c r="P1332" s="52" t="str">
        <f t="shared" si="173"/>
        <v/>
      </c>
      <c r="Q1332" s="44" t="str">
        <f t="shared" ca="1" si="174"/>
        <v/>
      </c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</row>
    <row r="1333" spans="1:28" ht="20.100000000000001" customHeight="1">
      <c r="A1333" s="41" t="str">
        <f t="shared" ca="1" si="175"/>
        <v/>
      </c>
      <c r="B1333" s="33" t="str">
        <f ca="1">IFERROR(IF(AND(N1333-TODAY()&gt;0,N1333-TODAY()&lt;5),"續簽"&amp;ROW(N1333),""),"")</f>
        <v/>
      </c>
      <c r="C1333" s="38" t="str">
        <f t="shared" si="168"/>
        <v/>
      </c>
      <c r="E1333" s="38" t="str">
        <f t="shared" si="169"/>
        <v/>
      </c>
      <c r="I1333" s="49" t="str">
        <f t="shared" ca="1" si="170"/>
        <v/>
      </c>
      <c r="J1333" s="49" t="str">
        <f t="shared" ca="1" si="171"/>
        <v/>
      </c>
      <c r="K1333" s="49"/>
      <c r="L1333" s="49"/>
      <c r="M1333" s="49"/>
      <c r="N1333" s="43" t="str">
        <f t="shared" si="172"/>
        <v/>
      </c>
      <c r="P1333" s="40" t="str">
        <f t="shared" si="173"/>
        <v/>
      </c>
      <c r="Q1333" s="38" t="str">
        <f t="shared" ca="1" si="174"/>
        <v/>
      </c>
    </row>
    <row r="1334" spans="1:28" ht="20.100000000000001" customHeight="1">
      <c r="A1334" s="41" t="str">
        <f t="shared" ca="1" si="175"/>
        <v/>
      </c>
      <c r="B1334" s="33" t="str">
        <f ca="1">IFERROR(IF(AND(N1334-TODAY()&gt;0,N1334-TODAY()&lt;5),"續簽"&amp;ROW(N1334),""),"")</f>
        <v/>
      </c>
      <c r="C1334" s="44" t="str">
        <f t="shared" si="168"/>
        <v/>
      </c>
      <c r="D1334" s="44"/>
      <c r="E1334" s="44" t="str">
        <f t="shared" si="169"/>
        <v/>
      </c>
      <c r="F1334" s="44"/>
      <c r="G1334" s="44"/>
      <c r="H1334" s="44"/>
      <c r="I1334" s="44" t="str">
        <f t="shared" ca="1" si="170"/>
        <v/>
      </c>
      <c r="J1334" s="44" t="str">
        <f t="shared" ca="1" si="171"/>
        <v/>
      </c>
      <c r="K1334" s="44"/>
      <c r="L1334" s="44"/>
      <c r="M1334" s="44"/>
      <c r="N1334" s="45" t="str">
        <f t="shared" si="172"/>
        <v/>
      </c>
      <c r="O1334" s="51"/>
      <c r="P1334" s="52" t="str">
        <f t="shared" si="173"/>
        <v/>
      </c>
      <c r="Q1334" s="44" t="str">
        <f t="shared" ca="1" si="174"/>
        <v/>
      </c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</row>
    <row r="1335" spans="1:28" ht="20.100000000000001" customHeight="1">
      <c r="A1335" s="41" t="str">
        <f t="shared" ca="1" si="175"/>
        <v/>
      </c>
      <c r="B1335" s="33" t="str">
        <f ca="1">IFERROR(IF(AND(N1335-TODAY()&gt;0,N1335-TODAY()&lt;5),"續簽"&amp;ROW(N1335),""),"")</f>
        <v/>
      </c>
      <c r="C1335" s="38" t="str">
        <f t="shared" si="168"/>
        <v/>
      </c>
      <c r="E1335" s="38" t="str">
        <f t="shared" si="169"/>
        <v/>
      </c>
      <c r="I1335" s="49" t="str">
        <f t="shared" ca="1" si="170"/>
        <v/>
      </c>
      <c r="J1335" s="49" t="str">
        <f t="shared" ca="1" si="171"/>
        <v/>
      </c>
      <c r="K1335" s="49"/>
      <c r="L1335" s="49"/>
      <c r="M1335" s="49"/>
      <c r="N1335" s="43" t="str">
        <f t="shared" si="172"/>
        <v/>
      </c>
      <c r="P1335" s="40" t="str">
        <f t="shared" si="173"/>
        <v/>
      </c>
      <c r="Q1335" s="38" t="str">
        <f t="shared" ca="1" si="174"/>
        <v/>
      </c>
    </row>
    <row r="1336" spans="1:28" ht="20.100000000000001" customHeight="1">
      <c r="A1336" s="41" t="str">
        <f t="shared" ca="1" si="175"/>
        <v/>
      </c>
      <c r="B1336" s="33" t="str">
        <f ca="1">IFERROR(IF(AND(N1336-TODAY()&gt;0,N1336-TODAY()&lt;5),"續簽"&amp;ROW(N1336),""),"")</f>
        <v/>
      </c>
      <c r="C1336" s="44" t="str">
        <f t="shared" si="168"/>
        <v/>
      </c>
      <c r="D1336" s="44"/>
      <c r="E1336" s="44" t="str">
        <f t="shared" si="169"/>
        <v/>
      </c>
      <c r="F1336" s="44"/>
      <c r="G1336" s="44"/>
      <c r="H1336" s="44"/>
      <c r="I1336" s="44" t="str">
        <f t="shared" ca="1" si="170"/>
        <v/>
      </c>
      <c r="J1336" s="44" t="str">
        <f t="shared" ca="1" si="171"/>
        <v/>
      </c>
      <c r="K1336" s="44"/>
      <c r="L1336" s="44"/>
      <c r="M1336" s="44"/>
      <c r="N1336" s="45" t="str">
        <f t="shared" si="172"/>
        <v/>
      </c>
      <c r="O1336" s="51"/>
      <c r="P1336" s="52" t="str">
        <f t="shared" si="173"/>
        <v/>
      </c>
      <c r="Q1336" s="44" t="str">
        <f t="shared" ca="1" si="174"/>
        <v/>
      </c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</row>
    <row r="1337" spans="1:28" ht="20.100000000000001" customHeight="1">
      <c r="A1337" s="41" t="str">
        <f t="shared" ca="1" si="175"/>
        <v/>
      </c>
      <c r="B1337" s="33" t="str">
        <f ca="1">IFERROR(IF(AND(N1337-TODAY()&gt;0,N1337-TODAY()&lt;5),"續簽"&amp;ROW(N1337),""),"")</f>
        <v/>
      </c>
      <c r="C1337" s="38" t="str">
        <f t="shared" si="168"/>
        <v/>
      </c>
      <c r="E1337" s="38" t="str">
        <f t="shared" si="169"/>
        <v/>
      </c>
      <c r="I1337" s="49" t="str">
        <f t="shared" ca="1" si="170"/>
        <v/>
      </c>
      <c r="J1337" s="49" t="str">
        <f t="shared" ca="1" si="171"/>
        <v/>
      </c>
      <c r="K1337" s="49"/>
      <c r="L1337" s="49"/>
      <c r="M1337" s="49"/>
      <c r="N1337" s="43" t="str">
        <f t="shared" si="172"/>
        <v/>
      </c>
      <c r="P1337" s="40" t="str">
        <f t="shared" si="173"/>
        <v/>
      </c>
      <c r="Q1337" s="38" t="str">
        <f t="shared" ca="1" si="174"/>
        <v/>
      </c>
    </row>
    <row r="1338" spans="1:28" ht="20.100000000000001" customHeight="1">
      <c r="A1338" s="41" t="str">
        <f t="shared" ca="1" si="175"/>
        <v/>
      </c>
      <c r="B1338" s="33" t="str">
        <f ca="1">IFERROR(IF(AND(N1338-TODAY()&gt;0,N1338-TODAY()&lt;5),"續簽"&amp;ROW(N1338),""),"")</f>
        <v/>
      </c>
      <c r="C1338" s="44" t="str">
        <f t="shared" si="168"/>
        <v/>
      </c>
      <c r="D1338" s="44"/>
      <c r="E1338" s="44" t="str">
        <f t="shared" si="169"/>
        <v/>
      </c>
      <c r="F1338" s="44"/>
      <c r="G1338" s="44"/>
      <c r="H1338" s="44"/>
      <c r="I1338" s="44" t="str">
        <f t="shared" ca="1" si="170"/>
        <v/>
      </c>
      <c r="J1338" s="44" t="str">
        <f t="shared" ca="1" si="171"/>
        <v/>
      </c>
      <c r="K1338" s="44"/>
      <c r="L1338" s="44"/>
      <c r="M1338" s="44"/>
      <c r="N1338" s="45" t="str">
        <f t="shared" si="172"/>
        <v/>
      </c>
      <c r="O1338" s="51"/>
      <c r="P1338" s="52" t="str">
        <f t="shared" si="173"/>
        <v/>
      </c>
      <c r="Q1338" s="44" t="str">
        <f t="shared" ca="1" si="174"/>
        <v/>
      </c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</row>
    <row r="1339" spans="1:28" ht="20.100000000000001" customHeight="1">
      <c r="A1339" s="41" t="str">
        <f t="shared" ca="1" si="175"/>
        <v/>
      </c>
      <c r="B1339" s="33" t="str">
        <f ca="1">IFERROR(IF(AND(N1339-TODAY()&gt;0,N1339-TODAY()&lt;5),"續簽"&amp;ROW(N1339),""),"")</f>
        <v/>
      </c>
      <c r="C1339" s="38" t="str">
        <f t="shared" si="168"/>
        <v/>
      </c>
      <c r="E1339" s="38" t="str">
        <f t="shared" si="169"/>
        <v/>
      </c>
      <c r="I1339" s="49" t="str">
        <f t="shared" ca="1" si="170"/>
        <v/>
      </c>
      <c r="J1339" s="49" t="str">
        <f t="shared" ca="1" si="171"/>
        <v/>
      </c>
      <c r="K1339" s="49"/>
      <c r="L1339" s="49"/>
      <c r="M1339" s="49"/>
      <c r="N1339" s="43" t="str">
        <f t="shared" si="172"/>
        <v/>
      </c>
      <c r="P1339" s="40" t="str">
        <f t="shared" si="173"/>
        <v/>
      </c>
      <c r="Q1339" s="38" t="str">
        <f t="shared" ca="1" si="174"/>
        <v/>
      </c>
    </row>
    <row r="1340" spans="1:28" ht="20.100000000000001" customHeight="1">
      <c r="A1340" s="41" t="str">
        <f t="shared" ca="1" si="175"/>
        <v/>
      </c>
      <c r="B1340" s="33" t="str">
        <f ca="1">IFERROR(IF(AND(N1340-TODAY()&gt;0,N1340-TODAY()&lt;5),"續簽"&amp;ROW(N1340),""),"")</f>
        <v/>
      </c>
      <c r="C1340" s="44" t="str">
        <f t="shared" si="168"/>
        <v/>
      </c>
      <c r="D1340" s="44"/>
      <c r="E1340" s="44" t="str">
        <f t="shared" si="169"/>
        <v/>
      </c>
      <c r="F1340" s="44"/>
      <c r="G1340" s="44"/>
      <c r="H1340" s="44"/>
      <c r="I1340" s="44" t="str">
        <f t="shared" ca="1" si="170"/>
        <v/>
      </c>
      <c r="J1340" s="44" t="str">
        <f t="shared" ca="1" si="171"/>
        <v/>
      </c>
      <c r="K1340" s="44"/>
      <c r="L1340" s="44"/>
      <c r="M1340" s="44"/>
      <c r="N1340" s="45" t="str">
        <f t="shared" si="172"/>
        <v/>
      </c>
      <c r="O1340" s="51"/>
      <c r="P1340" s="52" t="str">
        <f t="shared" si="173"/>
        <v/>
      </c>
      <c r="Q1340" s="44" t="str">
        <f t="shared" ca="1" si="174"/>
        <v/>
      </c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</row>
    <row r="1341" spans="1:28" ht="20.100000000000001" customHeight="1">
      <c r="A1341" s="41" t="str">
        <f t="shared" ca="1" si="175"/>
        <v/>
      </c>
      <c r="B1341" s="33" t="str">
        <f ca="1">IFERROR(IF(AND(N1341-TODAY()&gt;0,N1341-TODAY()&lt;5),"續簽"&amp;ROW(N1341),""),"")</f>
        <v/>
      </c>
      <c r="C1341" s="38" t="str">
        <f t="shared" si="168"/>
        <v/>
      </c>
      <c r="E1341" s="38" t="str">
        <f t="shared" si="169"/>
        <v/>
      </c>
      <c r="I1341" s="49" t="str">
        <f t="shared" ca="1" si="170"/>
        <v/>
      </c>
      <c r="J1341" s="49" t="str">
        <f t="shared" ca="1" si="171"/>
        <v/>
      </c>
      <c r="K1341" s="49"/>
      <c r="L1341" s="49"/>
      <c r="M1341" s="49"/>
      <c r="N1341" s="43" t="str">
        <f t="shared" si="172"/>
        <v/>
      </c>
      <c r="P1341" s="40" t="str">
        <f t="shared" si="173"/>
        <v/>
      </c>
      <c r="Q1341" s="38" t="str">
        <f t="shared" ca="1" si="174"/>
        <v/>
      </c>
    </row>
    <row r="1342" spans="1:28" ht="20.100000000000001" customHeight="1">
      <c r="A1342" s="41" t="str">
        <f t="shared" ca="1" si="175"/>
        <v/>
      </c>
      <c r="B1342" s="33" t="str">
        <f ca="1">IFERROR(IF(AND(N1342-TODAY()&gt;0,N1342-TODAY()&lt;5),"續簽"&amp;ROW(N1342),""),"")</f>
        <v/>
      </c>
      <c r="C1342" s="44" t="str">
        <f t="shared" si="168"/>
        <v/>
      </c>
      <c r="D1342" s="44"/>
      <c r="E1342" s="44" t="str">
        <f t="shared" si="169"/>
        <v/>
      </c>
      <c r="F1342" s="44"/>
      <c r="G1342" s="44"/>
      <c r="H1342" s="44"/>
      <c r="I1342" s="44" t="str">
        <f t="shared" ca="1" si="170"/>
        <v/>
      </c>
      <c r="J1342" s="44" t="str">
        <f t="shared" ca="1" si="171"/>
        <v/>
      </c>
      <c r="K1342" s="44"/>
      <c r="L1342" s="44"/>
      <c r="M1342" s="44"/>
      <c r="N1342" s="45" t="str">
        <f t="shared" si="172"/>
        <v/>
      </c>
      <c r="O1342" s="51"/>
      <c r="P1342" s="52" t="str">
        <f t="shared" si="173"/>
        <v/>
      </c>
      <c r="Q1342" s="44" t="str">
        <f t="shared" ca="1" si="174"/>
        <v/>
      </c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</row>
    <row r="1343" spans="1:28" ht="20.100000000000001" customHeight="1">
      <c r="A1343" s="41" t="str">
        <f t="shared" ca="1" si="175"/>
        <v/>
      </c>
      <c r="B1343" s="33" t="str">
        <f ca="1">IFERROR(IF(AND(N1343-TODAY()&gt;0,N1343-TODAY()&lt;5),"續簽"&amp;ROW(N1343),""),"")</f>
        <v/>
      </c>
      <c r="C1343" s="38" t="str">
        <f t="shared" si="168"/>
        <v/>
      </c>
      <c r="E1343" s="38" t="str">
        <f t="shared" si="169"/>
        <v/>
      </c>
      <c r="I1343" s="49" t="str">
        <f t="shared" ca="1" si="170"/>
        <v/>
      </c>
      <c r="J1343" s="49" t="str">
        <f t="shared" ca="1" si="171"/>
        <v/>
      </c>
      <c r="K1343" s="49"/>
      <c r="L1343" s="49"/>
      <c r="M1343" s="49"/>
      <c r="N1343" s="43" t="str">
        <f t="shared" si="172"/>
        <v/>
      </c>
      <c r="P1343" s="40" t="str">
        <f t="shared" si="173"/>
        <v/>
      </c>
      <c r="Q1343" s="38" t="str">
        <f t="shared" ca="1" si="174"/>
        <v/>
      </c>
    </row>
    <row r="1344" spans="1:28" ht="20.100000000000001" customHeight="1">
      <c r="A1344" s="41" t="str">
        <f t="shared" ca="1" si="175"/>
        <v/>
      </c>
      <c r="B1344" s="33" t="str">
        <f ca="1">IFERROR(IF(AND(N1344-TODAY()&gt;0,N1344-TODAY()&lt;5),"續簽"&amp;ROW(N1344),""),"")</f>
        <v/>
      </c>
      <c r="C1344" s="44" t="str">
        <f t="shared" si="168"/>
        <v/>
      </c>
      <c r="D1344" s="44"/>
      <c r="E1344" s="44" t="str">
        <f t="shared" si="169"/>
        <v/>
      </c>
      <c r="F1344" s="44"/>
      <c r="G1344" s="44"/>
      <c r="H1344" s="44"/>
      <c r="I1344" s="44" t="str">
        <f t="shared" ca="1" si="170"/>
        <v/>
      </c>
      <c r="J1344" s="44" t="str">
        <f t="shared" ca="1" si="171"/>
        <v/>
      </c>
      <c r="K1344" s="44"/>
      <c r="L1344" s="44"/>
      <c r="M1344" s="44"/>
      <c r="N1344" s="45" t="str">
        <f t="shared" si="172"/>
        <v/>
      </c>
      <c r="O1344" s="51"/>
      <c r="P1344" s="52" t="str">
        <f t="shared" si="173"/>
        <v/>
      </c>
      <c r="Q1344" s="44" t="str">
        <f t="shared" ca="1" si="174"/>
        <v/>
      </c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</row>
    <row r="1345" spans="1:28" ht="20.100000000000001" customHeight="1">
      <c r="A1345" s="41" t="str">
        <f t="shared" ca="1" si="175"/>
        <v/>
      </c>
      <c r="B1345" s="33" t="str">
        <f ca="1">IFERROR(IF(AND(N1345-TODAY()&gt;0,N1345-TODAY()&lt;5),"續簽"&amp;ROW(N1345),""),"")</f>
        <v/>
      </c>
      <c r="C1345" s="38" t="str">
        <f t="shared" si="168"/>
        <v/>
      </c>
      <c r="E1345" s="38" t="str">
        <f t="shared" si="169"/>
        <v/>
      </c>
      <c r="I1345" s="49" t="str">
        <f t="shared" ca="1" si="170"/>
        <v/>
      </c>
      <c r="J1345" s="49" t="str">
        <f t="shared" ca="1" si="171"/>
        <v/>
      </c>
      <c r="K1345" s="49"/>
      <c r="L1345" s="49"/>
      <c r="M1345" s="49"/>
      <c r="N1345" s="43" t="str">
        <f t="shared" si="172"/>
        <v/>
      </c>
      <c r="P1345" s="40" t="str">
        <f t="shared" si="173"/>
        <v/>
      </c>
      <c r="Q1345" s="38" t="str">
        <f t="shared" ca="1" si="174"/>
        <v/>
      </c>
    </row>
    <row r="1346" spans="1:28" ht="20.100000000000001" customHeight="1">
      <c r="A1346" s="41" t="str">
        <f t="shared" ca="1" si="175"/>
        <v/>
      </c>
      <c r="B1346" s="33" t="str">
        <f ca="1">IFERROR(IF(AND(N1346-TODAY()&gt;0,N1346-TODAY()&lt;5),"續簽"&amp;ROW(N1346),""),"")</f>
        <v/>
      </c>
      <c r="C1346" s="44" t="str">
        <f t="shared" si="168"/>
        <v/>
      </c>
      <c r="D1346" s="44"/>
      <c r="E1346" s="44" t="str">
        <f t="shared" si="169"/>
        <v/>
      </c>
      <c r="F1346" s="44"/>
      <c r="G1346" s="44"/>
      <c r="H1346" s="44"/>
      <c r="I1346" s="44" t="str">
        <f t="shared" ca="1" si="170"/>
        <v/>
      </c>
      <c r="J1346" s="44" t="str">
        <f t="shared" ca="1" si="171"/>
        <v/>
      </c>
      <c r="K1346" s="44"/>
      <c r="L1346" s="44"/>
      <c r="M1346" s="44"/>
      <c r="N1346" s="45" t="str">
        <f t="shared" si="172"/>
        <v/>
      </c>
      <c r="O1346" s="51"/>
      <c r="P1346" s="52" t="str">
        <f t="shared" si="173"/>
        <v/>
      </c>
      <c r="Q1346" s="44" t="str">
        <f t="shared" ca="1" si="174"/>
        <v/>
      </c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</row>
    <row r="1347" spans="1:28" ht="20.100000000000001" customHeight="1">
      <c r="A1347" s="41" t="str">
        <f t="shared" ca="1" si="175"/>
        <v/>
      </c>
      <c r="B1347" s="33" t="str">
        <f ca="1">IFERROR(IF(AND(N1347-TODAY()&gt;0,N1347-TODAY()&lt;5),"續簽"&amp;ROW(N1347),""),"")</f>
        <v/>
      </c>
      <c r="C1347" s="38" t="str">
        <f t="shared" si="168"/>
        <v/>
      </c>
      <c r="E1347" s="38" t="str">
        <f t="shared" si="169"/>
        <v/>
      </c>
      <c r="I1347" s="49" t="str">
        <f t="shared" ca="1" si="170"/>
        <v/>
      </c>
      <c r="J1347" s="49" t="str">
        <f t="shared" ca="1" si="171"/>
        <v/>
      </c>
      <c r="K1347" s="49"/>
      <c r="L1347" s="49"/>
      <c r="M1347" s="49"/>
      <c r="N1347" s="43" t="str">
        <f t="shared" si="172"/>
        <v/>
      </c>
      <c r="P1347" s="40" t="str">
        <f t="shared" si="173"/>
        <v/>
      </c>
      <c r="Q1347" s="38" t="str">
        <f t="shared" ca="1" si="174"/>
        <v/>
      </c>
    </row>
    <row r="1348" spans="1:28" ht="20.100000000000001" customHeight="1">
      <c r="A1348" s="41" t="str">
        <f t="shared" ca="1" si="175"/>
        <v/>
      </c>
      <c r="B1348" s="33" t="str">
        <f ca="1">IFERROR(IF(AND(N1348-TODAY()&gt;0,N1348-TODAY()&lt;5),"續簽"&amp;ROW(N1348),""),"")</f>
        <v/>
      </c>
      <c r="C1348" s="44" t="str">
        <f t="shared" si="168"/>
        <v/>
      </c>
      <c r="D1348" s="44"/>
      <c r="E1348" s="44" t="str">
        <f t="shared" si="169"/>
        <v/>
      </c>
      <c r="F1348" s="44"/>
      <c r="G1348" s="44"/>
      <c r="H1348" s="44"/>
      <c r="I1348" s="44" t="str">
        <f t="shared" ca="1" si="170"/>
        <v/>
      </c>
      <c r="J1348" s="44" t="str">
        <f t="shared" ca="1" si="171"/>
        <v/>
      </c>
      <c r="K1348" s="44"/>
      <c r="L1348" s="44"/>
      <c r="M1348" s="44"/>
      <c r="N1348" s="45" t="str">
        <f t="shared" si="172"/>
        <v/>
      </c>
      <c r="O1348" s="51"/>
      <c r="P1348" s="52" t="str">
        <f t="shared" si="173"/>
        <v/>
      </c>
      <c r="Q1348" s="44" t="str">
        <f t="shared" ca="1" si="174"/>
        <v/>
      </c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</row>
    <row r="1349" spans="1:28" ht="20.100000000000001" customHeight="1">
      <c r="A1349" s="41" t="str">
        <f t="shared" ca="1" si="175"/>
        <v/>
      </c>
      <c r="B1349" s="33" t="str">
        <f ca="1">IFERROR(IF(AND(N1349-TODAY()&gt;0,N1349-TODAY()&lt;5),"續簽"&amp;ROW(N1349),""),"")</f>
        <v/>
      </c>
      <c r="C1349" s="38" t="str">
        <f t="shared" si="168"/>
        <v/>
      </c>
      <c r="E1349" s="38" t="str">
        <f t="shared" si="169"/>
        <v/>
      </c>
      <c r="I1349" s="49" t="str">
        <f t="shared" ca="1" si="170"/>
        <v/>
      </c>
      <c r="J1349" s="49" t="str">
        <f t="shared" ca="1" si="171"/>
        <v/>
      </c>
      <c r="K1349" s="49"/>
      <c r="L1349" s="49"/>
      <c r="M1349" s="49"/>
      <c r="N1349" s="43" t="str">
        <f t="shared" si="172"/>
        <v/>
      </c>
      <c r="P1349" s="40" t="str">
        <f t="shared" si="173"/>
        <v/>
      </c>
      <c r="Q1349" s="38" t="str">
        <f t="shared" ca="1" si="174"/>
        <v/>
      </c>
    </row>
    <row r="1350" spans="1:28" ht="20.100000000000001" customHeight="1">
      <c r="A1350" s="41" t="str">
        <f t="shared" ca="1" si="175"/>
        <v/>
      </c>
      <c r="B1350" s="33" t="str">
        <f ca="1">IFERROR(IF(AND(N1350-TODAY()&gt;0,N1350-TODAY()&lt;5),"續簽"&amp;ROW(N1350),""),"")</f>
        <v/>
      </c>
      <c r="C1350" s="44" t="str">
        <f t="shared" si="168"/>
        <v/>
      </c>
      <c r="D1350" s="44"/>
      <c r="E1350" s="44" t="str">
        <f t="shared" si="169"/>
        <v/>
      </c>
      <c r="F1350" s="44"/>
      <c r="G1350" s="44"/>
      <c r="H1350" s="44"/>
      <c r="I1350" s="44" t="str">
        <f t="shared" ca="1" si="170"/>
        <v/>
      </c>
      <c r="J1350" s="44" t="str">
        <f t="shared" ca="1" si="171"/>
        <v/>
      </c>
      <c r="K1350" s="44"/>
      <c r="L1350" s="44"/>
      <c r="M1350" s="44"/>
      <c r="N1350" s="45" t="str">
        <f t="shared" si="172"/>
        <v/>
      </c>
      <c r="O1350" s="51"/>
      <c r="P1350" s="52" t="str">
        <f t="shared" si="173"/>
        <v/>
      </c>
      <c r="Q1350" s="44" t="str">
        <f t="shared" ca="1" si="174"/>
        <v/>
      </c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</row>
    <row r="1351" spans="1:28" ht="20.100000000000001" customHeight="1">
      <c r="A1351" s="41" t="str">
        <f t="shared" ca="1" si="175"/>
        <v/>
      </c>
      <c r="B1351" s="33" t="str">
        <f ca="1">IFERROR(IF(AND(N1351-TODAY()&gt;0,N1351-TODAY()&lt;5),"續簽"&amp;ROW(N1351),""),"")</f>
        <v/>
      </c>
      <c r="C1351" s="38" t="str">
        <f t="shared" si="168"/>
        <v/>
      </c>
      <c r="E1351" s="38" t="str">
        <f t="shared" si="169"/>
        <v/>
      </c>
      <c r="I1351" s="49" t="str">
        <f t="shared" ca="1" si="170"/>
        <v/>
      </c>
      <c r="J1351" s="49" t="str">
        <f t="shared" ca="1" si="171"/>
        <v/>
      </c>
      <c r="K1351" s="49"/>
      <c r="L1351" s="49"/>
      <c r="M1351" s="49"/>
      <c r="N1351" s="43" t="str">
        <f t="shared" si="172"/>
        <v/>
      </c>
      <c r="P1351" s="40" t="str">
        <f t="shared" si="173"/>
        <v/>
      </c>
      <c r="Q1351" s="38" t="str">
        <f t="shared" ca="1" si="174"/>
        <v/>
      </c>
    </row>
    <row r="1352" spans="1:28" ht="20.100000000000001" customHeight="1">
      <c r="A1352" s="41" t="str">
        <f t="shared" ca="1" si="175"/>
        <v/>
      </c>
      <c r="B1352" s="33" t="str">
        <f ca="1">IFERROR(IF(AND(N1352-TODAY()&gt;0,N1352-TODAY()&lt;5),"續簽"&amp;ROW(N1352),""),"")</f>
        <v/>
      </c>
      <c r="C1352" s="44" t="str">
        <f t="shared" ref="C1352:C1415" si="176">IF(D1352="","",ROW(D1352)-2)</f>
        <v/>
      </c>
      <c r="D1352" s="44"/>
      <c r="E1352" s="44" t="str">
        <f t="shared" ref="E1352:E1415" si="177">IF(O1352="","",IF(MOD(RIGHT(LEFT(O1352,17)),2),"男","女"))</f>
        <v/>
      </c>
      <c r="F1352" s="44"/>
      <c r="G1352" s="44"/>
      <c r="H1352" s="44"/>
      <c r="I1352" s="44" t="str">
        <f t="shared" ref="I1352:I1415" ca="1" si="178">IF(H1352="","",DATEDIF(H1352,TODAY(),"Y"))</f>
        <v/>
      </c>
      <c r="J1352" s="44" t="str">
        <f t="shared" ref="J1352:J1415" ca="1" si="179">IF(H1352="","",DATEDIF(H1352,TODAY(),"m"))</f>
        <v/>
      </c>
      <c r="K1352" s="44"/>
      <c r="L1352" s="44"/>
      <c r="M1352" s="44"/>
      <c r="N1352" s="45" t="str">
        <f t="shared" ref="N1352:N1415" si="180">IFERROR(IF(M1352="无固定期限","",DATE(YEAR(L1352)+M1352,MONTH(L1352),DAY(L1352)-1)),"")</f>
        <v/>
      </c>
      <c r="O1352" s="51"/>
      <c r="P1352" s="52" t="str">
        <f t="shared" ref="P1352:P1415" si="181">IF(O1352="","",VALUE(MID(O1352,7,4)&amp;"/"&amp;MID(O1352,11,2)&amp;"/"&amp;MID(O1352,13,2)))</f>
        <v/>
      </c>
      <c r="Q1352" s="44" t="str">
        <f t="shared" ref="Q1352:Q1415" ca="1" si="182">IF(O1352="","",YEAR(TODAY())-MID(O1352,7,4))</f>
        <v/>
      </c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</row>
    <row r="1353" spans="1:28" ht="20.100000000000001" customHeight="1">
      <c r="A1353" s="41" t="str">
        <f t="shared" ca="1" si="175"/>
        <v/>
      </c>
      <c r="B1353" s="33" t="str">
        <f ca="1">IFERROR(IF(AND(N1353-TODAY()&gt;0,N1353-TODAY()&lt;5),"續簽"&amp;ROW(N1353),""),"")</f>
        <v/>
      </c>
      <c r="C1353" s="38" t="str">
        <f t="shared" si="176"/>
        <v/>
      </c>
      <c r="E1353" s="38" t="str">
        <f t="shared" si="177"/>
        <v/>
      </c>
      <c r="I1353" s="49" t="str">
        <f t="shared" ca="1" si="178"/>
        <v/>
      </c>
      <c r="J1353" s="49" t="str">
        <f t="shared" ca="1" si="179"/>
        <v/>
      </c>
      <c r="K1353" s="49"/>
      <c r="L1353" s="49"/>
      <c r="M1353" s="49"/>
      <c r="N1353" s="43" t="str">
        <f t="shared" si="180"/>
        <v/>
      </c>
      <c r="P1353" s="40" t="str">
        <f t="shared" si="181"/>
        <v/>
      </c>
      <c r="Q1353" s="38" t="str">
        <f t="shared" ca="1" si="182"/>
        <v/>
      </c>
    </row>
    <row r="1354" spans="1:28" ht="20.100000000000001" customHeight="1">
      <c r="A1354" s="41" t="str">
        <f t="shared" ca="1" si="175"/>
        <v/>
      </c>
      <c r="B1354" s="33" t="str">
        <f ca="1">IFERROR(IF(AND(N1354-TODAY()&gt;0,N1354-TODAY()&lt;5),"續簽"&amp;ROW(N1354),""),"")</f>
        <v/>
      </c>
      <c r="C1354" s="44" t="str">
        <f t="shared" si="176"/>
        <v/>
      </c>
      <c r="D1354" s="44"/>
      <c r="E1354" s="44" t="str">
        <f t="shared" si="177"/>
        <v/>
      </c>
      <c r="F1354" s="44"/>
      <c r="G1354" s="44"/>
      <c r="H1354" s="44"/>
      <c r="I1354" s="44" t="str">
        <f t="shared" ca="1" si="178"/>
        <v/>
      </c>
      <c r="J1354" s="44" t="str">
        <f t="shared" ca="1" si="179"/>
        <v/>
      </c>
      <c r="K1354" s="44"/>
      <c r="L1354" s="44"/>
      <c r="M1354" s="44"/>
      <c r="N1354" s="45" t="str">
        <f t="shared" si="180"/>
        <v/>
      </c>
      <c r="O1354" s="51"/>
      <c r="P1354" s="52" t="str">
        <f t="shared" si="181"/>
        <v/>
      </c>
      <c r="Q1354" s="44" t="str">
        <f t="shared" ca="1" si="182"/>
        <v/>
      </c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</row>
    <row r="1355" spans="1:28" ht="20.100000000000001" customHeight="1">
      <c r="A1355" s="41" t="str">
        <f t="shared" ca="1" si="175"/>
        <v/>
      </c>
      <c r="B1355" s="33" t="str">
        <f ca="1">IFERROR(IF(AND(N1355-TODAY()&gt;0,N1355-TODAY()&lt;5),"續簽"&amp;ROW(N1355),""),"")</f>
        <v/>
      </c>
      <c r="C1355" s="38" t="str">
        <f t="shared" si="176"/>
        <v/>
      </c>
      <c r="E1355" s="38" t="str">
        <f t="shared" si="177"/>
        <v/>
      </c>
      <c r="I1355" s="49" t="str">
        <f t="shared" ca="1" si="178"/>
        <v/>
      </c>
      <c r="J1355" s="49" t="str">
        <f t="shared" ca="1" si="179"/>
        <v/>
      </c>
      <c r="K1355" s="49"/>
      <c r="L1355" s="49"/>
      <c r="M1355" s="49"/>
      <c r="N1355" s="43" t="str">
        <f t="shared" si="180"/>
        <v/>
      </c>
      <c r="P1355" s="40" t="str">
        <f t="shared" si="181"/>
        <v/>
      </c>
      <c r="Q1355" s="38" t="str">
        <f t="shared" ca="1" si="182"/>
        <v/>
      </c>
    </row>
    <row r="1356" spans="1:28" ht="20.100000000000001" customHeight="1">
      <c r="A1356" s="41" t="str">
        <f t="shared" ca="1" si="175"/>
        <v/>
      </c>
      <c r="B1356" s="33" t="str">
        <f ca="1">IFERROR(IF(AND(N1356-TODAY()&gt;0,N1356-TODAY()&lt;5),"續簽"&amp;ROW(N1356),""),"")</f>
        <v/>
      </c>
      <c r="C1356" s="44" t="str">
        <f t="shared" si="176"/>
        <v/>
      </c>
      <c r="D1356" s="44"/>
      <c r="E1356" s="44" t="str">
        <f t="shared" si="177"/>
        <v/>
      </c>
      <c r="F1356" s="44"/>
      <c r="G1356" s="44"/>
      <c r="H1356" s="44"/>
      <c r="I1356" s="44" t="str">
        <f t="shared" ca="1" si="178"/>
        <v/>
      </c>
      <c r="J1356" s="44" t="str">
        <f t="shared" ca="1" si="179"/>
        <v/>
      </c>
      <c r="K1356" s="44"/>
      <c r="L1356" s="44"/>
      <c r="M1356" s="44"/>
      <c r="N1356" s="45" t="str">
        <f t="shared" si="180"/>
        <v/>
      </c>
      <c r="O1356" s="51"/>
      <c r="P1356" s="52" t="str">
        <f t="shared" si="181"/>
        <v/>
      </c>
      <c r="Q1356" s="44" t="str">
        <f t="shared" ca="1" si="182"/>
        <v/>
      </c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</row>
    <row r="1357" spans="1:28" ht="20.100000000000001" customHeight="1">
      <c r="A1357" s="41" t="str">
        <f t="shared" ref="A1357:A1420" ca="1" si="183">IFERROR(IF(MONTH(P1357)=MONTH(TODAY()),"生日"&amp;ROW(P1357),""),"")</f>
        <v/>
      </c>
      <c r="B1357" s="33" t="str">
        <f ca="1">IFERROR(IF(AND(N1357-TODAY()&gt;0,N1357-TODAY()&lt;5),"續簽"&amp;ROW(N1357),""),"")</f>
        <v/>
      </c>
      <c r="C1357" s="38" t="str">
        <f t="shared" si="176"/>
        <v/>
      </c>
      <c r="E1357" s="38" t="str">
        <f t="shared" si="177"/>
        <v/>
      </c>
      <c r="I1357" s="49" t="str">
        <f t="shared" ca="1" si="178"/>
        <v/>
      </c>
      <c r="J1357" s="49" t="str">
        <f t="shared" ca="1" si="179"/>
        <v/>
      </c>
      <c r="K1357" s="49"/>
      <c r="L1357" s="49"/>
      <c r="M1357" s="49"/>
      <c r="N1357" s="43" t="str">
        <f t="shared" si="180"/>
        <v/>
      </c>
      <c r="P1357" s="40" t="str">
        <f t="shared" si="181"/>
        <v/>
      </c>
      <c r="Q1357" s="38" t="str">
        <f t="shared" ca="1" si="182"/>
        <v/>
      </c>
    </row>
    <row r="1358" spans="1:28" ht="20.100000000000001" customHeight="1">
      <c r="A1358" s="41" t="str">
        <f t="shared" ca="1" si="183"/>
        <v/>
      </c>
      <c r="B1358" s="33" t="str">
        <f ca="1">IFERROR(IF(AND(N1358-TODAY()&gt;0,N1358-TODAY()&lt;5),"續簽"&amp;ROW(N1358),""),"")</f>
        <v/>
      </c>
      <c r="C1358" s="44" t="str">
        <f t="shared" si="176"/>
        <v/>
      </c>
      <c r="D1358" s="44"/>
      <c r="E1358" s="44" t="str">
        <f t="shared" si="177"/>
        <v/>
      </c>
      <c r="F1358" s="44"/>
      <c r="G1358" s="44"/>
      <c r="H1358" s="44"/>
      <c r="I1358" s="44" t="str">
        <f t="shared" ca="1" si="178"/>
        <v/>
      </c>
      <c r="J1358" s="44" t="str">
        <f t="shared" ca="1" si="179"/>
        <v/>
      </c>
      <c r="K1358" s="44"/>
      <c r="L1358" s="44"/>
      <c r="M1358" s="44"/>
      <c r="N1358" s="45" t="str">
        <f t="shared" si="180"/>
        <v/>
      </c>
      <c r="O1358" s="51"/>
      <c r="P1358" s="52" t="str">
        <f t="shared" si="181"/>
        <v/>
      </c>
      <c r="Q1358" s="44" t="str">
        <f t="shared" ca="1" si="182"/>
        <v/>
      </c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</row>
    <row r="1359" spans="1:28" ht="20.100000000000001" customHeight="1">
      <c r="A1359" s="41" t="str">
        <f t="shared" ca="1" si="183"/>
        <v/>
      </c>
      <c r="B1359" s="33" t="str">
        <f ca="1">IFERROR(IF(AND(N1359-TODAY()&gt;0,N1359-TODAY()&lt;5),"續簽"&amp;ROW(N1359),""),"")</f>
        <v/>
      </c>
      <c r="C1359" s="38" t="str">
        <f t="shared" si="176"/>
        <v/>
      </c>
      <c r="E1359" s="38" t="str">
        <f t="shared" si="177"/>
        <v/>
      </c>
      <c r="I1359" s="49" t="str">
        <f t="shared" ca="1" si="178"/>
        <v/>
      </c>
      <c r="J1359" s="49" t="str">
        <f t="shared" ca="1" si="179"/>
        <v/>
      </c>
      <c r="K1359" s="49"/>
      <c r="L1359" s="49"/>
      <c r="M1359" s="49"/>
      <c r="N1359" s="43" t="str">
        <f t="shared" si="180"/>
        <v/>
      </c>
      <c r="P1359" s="40" t="str">
        <f t="shared" si="181"/>
        <v/>
      </c>
      <c r="Q1359" s="38" t="str">
        <f t="shared" ca="1" si="182"/>
        <v/>
      </c>
    </row>
    <row r="1360" spans="1:28" ht="20.100000000000001" customHeight="1">
      <c r="A1360" s="41" t="str">
        <f t="shared" ca="1" si="183"/>
        <v/>
      </c>
      <c r="B1360" s="33" t="str">
        <f ca="1">IFERROR(IF(AND(N1360-TODAY()&gt;0,N1360-TODAY()&lt;5),"續簽"&amp;ROW(N1360),""),"")</f>
        <v/>
      </c>
      <c r="C1360" s="44" t="str">
        <f t="shared" si="176"/>
        <v/>
      </c>
      <c r="D1360" s="44"/>
      <c r="E1360" s="44" t="str">
        <f t="shared" si="177"/>
        <v/>
      </c>
      <c r="F1360" s="44"/>
      <c r="G1360" s="44"/>
      <c r="H1360" s="44"/>
      <c r="I1360" s="44" t="str">
        <f t="shared" ca="1" si="178"/>
        <v/>
      </c>
      <c r="J1360" s="44" t="str">
        <f t="shared" ca="1" si="179"/>
        <v/>
      </c>
      <c r="K1360" s="44"/>
      <c r="L1360" s="44"/>
      <c r="M1360" s="44"/>
      <c r="N1360" s="45" t="str">
        <f t="shared" si="180"/>
        <v/>
      </c>
      <c r="O1360" s="51"/>
      <c r="P1360" s="52" t="str">
        <f t="shared" si="181"/>
        <v/>
      </c>
      <c r="Q1360" s="44" t="str">
        <f t="shared" ca="1" si="182"/>
        <v/>
      </c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</row>
    <row r="1361" spans="1:28" ht="20.100000000000001" customHeight="1">
      <c r="A1361" s="41" t="str">
        <f t="shared" ca="1" si="183"/>
        <v/>
      </c>
      <c r="B1361" s="33" t="str">
        <f ca="1">IFERROR(IF(AND(N1361-TODAY()&gt;0,N1361-TODAY()&lt;5),"續簽"&amp;ROW(N1361),""),"")</f>
        <v/>
      </c>
      <c r="C1361" s="38" t="str">
        <f t="shared" si="176"/>
        <v/>
      </c>
      <c r="E1361" s="38" t="str">
        <f t="shared" si="177"/>
        <v/>
      </c>
      <c r="I1361" s="49" t="str">
        <f t="shared" ca="1" si="178"/>
        <v/>
      </c>
      <c r="J1361" s="49" t="str">
        <f t="shared" ca="1" si="179"/>
        <v/>
      </c>
      <c r="K1361" s="49"/>
      <c r="L1361" s="49"/>
      <c r="M1361" s="49"/>
      <c r="N1361" s="43" t="str">
        <f t="shared" si="180"/>
        <v/>
      </c>
      <c r="P1361" s="40" t="str">
        <f t="shared" si="181"/>
        <v/>
      </c>
      <c r="Q1361" s="38" t="str">
        <f t="shared" ca="1" si="182"/>
        <v/>
      </c>
    </row>
    <row r="1362" spans="1:28" ht="20.100000000000001" customHeight="1">
      <c r="A1362" s="41" t="str">
        <f t="shared" ca="1" si="183"/>
        <v/>
      </c>
      <c r="B1362" s="33" t="str">
        <f ca="1">IFERROR(IF(AND(N1362-TODAY()&gt;0,N1362-TODAY()&lt;5),"續簽"&amp;ROW(N1362),""),"")</f>
        <v/>
      </c>
      <c r="C1362" s="44" t="str">
        <f t="shared" si="176"/>
        <v/>
      </c>
      <c r="D1362" s="44"/>
      <c r="E1362" s="44" t="str">
        <f t="shared" si="177"/>
        <v/>
      </c>
      <c r="F1362" s="44"/>
      <c r="G1362" s="44"/>
      <c r="H1362" s="44"/>
      <c r="I1362" s="44" t="str">
        <f t="shared" ca="1" si="178"/>
        <v/>
      </c>
      <c r="J1362" s="44" t="str">
        <f t="shared" ca="1" si="179"/>
        <v/>
      </c>
      <c r="K1362" s="44"/>
      <c r="L1362" s="44"/>
      <c r="M1362" s="44"/>
      <c r="N1362" s="45" t="str">
        <f t="shared" si="180"/>
        <v/>
      </c>
      <c r="O1362" s="51"/>
      <c r="P1362" s="52" t="str">
        <f t="shared" si="181"/>
        <v/>
      </c>
      <c r="Q1362" s="44" t="str">
        <f t="shared" ca="1" si="182"/>
        <v/>
      </c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</row>
    <row r="1363" spans="1:28" ht="20.100000000000001" customHeight="1">
      <c r="A1363" s="41" t="str">
        <f t="shared" ca="1" si="183"/>
        <v/>
      </c>
      <c r="B1363" s="33" t="str">
        <f ca="1">IFERROR(IF(AND(N1363-TODAY()&gt;0,N1363-TODAY()&lt;5),"續簽"&amp;ROW(N1363),""),"")</f>
        <v/>
      </c>
      <c r="C1363" s="38" t="str">
        <f t="shared" si="176"/>
        <v/>
      </c>
      <c r="E1363" s="38" t="str">
        <f t="shared" si="177"/>
        <v/>
      </c>
      <c r="I1363" s="49" t="str">
        <f t="shared" ca="1" si="178"/>
        <v/>
      </c>
      <c r="J1363" s="49" t="str">
        <f t="shared" ca="1" si="179"/>
        <v/>
      </c>
      <c r="K1363" s="49"/>
      <c r="L1363" s="49"/>
      <c r="M1363" s="49"/>
      <c r="N1363" s="43" t="str">
        <f t="shared" si="180"/>
        <v/>
      </c>
      <c r="P1363" s="40" t="str">
        <f t="shared" si="181"/>
        <v/>
      </c>
      <c r="Q1363" s="38" t="str">
        <f t="shared" ca="1" si="182"/>
        <v/>
      </c>
    </row>
    <row r="1364" spans="1:28" ht="20.100000000000001" customHeight="1">
      <c r="A1364" s="41" t="str">
        <f t="shared" ca="1" si="183"/>
        <v/>
      </c>
      <c r="B1364" s="33" t="str">
        <f ca="1">IFERROR(IF(AND(N1364-TODAY()&gt;0,N1364-TODAY()&lt;5),"續簽"&amp;ROW(N1364),""),"")</f>
        <v/>
      </c>
      <c r="C1364" s="44" t="str">
        <f t="shared" si="176"/>
        <v/>
      </c>
      <c r="D1364" s="44"/>
      <c r="E1364" s="44" t="str">
        <f t="shared" si="177"/>
        <v/>
      </c>
      <c r="F1364" s="44"/>
      <c r="G1364" s="44"/>
      <c r="H1364" s="44"/>
      <c r="I1364" s="44" t="str">
        <f t="shared" ca="1" si="178"/>
        <v/>
      </c>
      <c r="J1364" s="44" t="str">
        <f t="shared" ca="1" si="179"/>
        <v/>
      </c>
      <c r="K1364" s="44"/>
      <c r="L1364" s="44"/>
      <c r="M1364" s="44"/>
      <c r="N1364" s="45" t="str">
        <f t="shared" si="180"/>
        <v/>
      </c>
      <c r="O1364" s="51"/>
      <c r="P1364" s="52" t="str">
        <f t="shared" si="181"/>
        <v/>
      </c>
      <c r="Q1364" s="44" t="str">
        <f t="shared" ca="1" si="182"/>
        <v/>
      </c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</row>
    <row r="1365" spans="1:28" ht="20.100000000000001" customHeight="1">
      <c r="A1365" s="41" t="str">
        <f t="shared" ca="1" si="183"/>
        <v/>
      </c>
      <c r="B1365" s="33" t="str">
        <f ca="1">IFERROR(IF(AND(N1365-TODAY()&gt;0,N1365-TODAY()&lt;5),"續簽"&amp;ROW(N1365),""),"")</f>
        <v/>
      </c>
      <c r="C1365" s="38" t="str">
        <f t="shared" si="176"/>
        <v/>
      </c>
      <c r="E1365" s="38" t="str">
        <f t="shared" si="177"/>
        <v/>
      </c>
      <c r="I1365" s="49" t="str">
        <f t="shared" ca="1" si="178"/>
        <v/>
      </c>
      <c r="J1365" s="49" t="str">
        <f t="shared" ca="1" si="179"/>
        <v/>
      </c>
      <c r="K1365" s="49"/>
      <c r="L1365" s="49"/>
      <c r="M1365" s="49"/>
      <c r="N1365" s="43" t="str">
        <f t="shared" si="180"/>
        <v/>
      </c>
      <c r="P1365" s="40" t="str">
        <f t="shared" si="181"/>
        <v/>
      </c>
      <c r="Q1365" s="38" t="str">
        <f t="shared" ca="1" si="182"/>
        <v/>
      </c>
    </row>
    <row r="1366" spans="1:28" ht="20.100000000000001" customHeight="1">
      <c r="A1366" s="41" t="str">
        <f t="shared" ca="1" si="183"/>
        <v/>
      </c>
      <c r="B1366" s="33" t="str">
        <f ca="1">IFERROR(IF(AND(N1366-TODAY()&gt;0,N1366-TODAY()&lt;5),"續簽"&amp;ROW(N1366),""),"")</f>
        <v/>
      </c>
      <c r="C1366" s="44" t="str">
        <f t="shared" si="176"/>
        <v/>
      </c>
      <c r="D1366" s="44"/>
      <c r="E1366" s="44" t="str">
        <f t="shared" si="177"/>
        <v/>
      </c>
      <c r="F1366" s="44"/>
      <c r="G1366" s="44"/>
      <c r="H1366" s="44"/>
      <c r="I1366" s="44" t="str">
        <f t="shared" ca="1" si="178"/>
        <v/>
      </c>
      <c r="J1366" s="44" t="str">
        <f t="shared" ca="1" si="179"/>
        <v/>
      </c>
      <c r="K1366" s="44"/>
      <c r="L1366" s="44"/>
      <c r="M1366" s="44"/>
      <c r="N1366" s="45" t="str">
        <f t="shared" si="180"/>
        <v/>
      </c>
      <c r="O1366" s="51"/>
      <c r="P1366" s="52" t="str">
        <f t="shared" si="181"/>
        <v/>
      </c>
      <c r="Q1366" s="44" t="str">
        <f t="shared" ca="1" si="182"/>
        <v/>
      </c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</row>
    <row r="1367" spans="1:28" ht="20.100000000000001" customHeight="1">
      <c r="A1367" s="41" t="str">
        <f t="shared" ca="1" si="183"/>
        <v/>
      </c>
      <c r="B1367" s="33" t="str">
        <f ca="1">IFERROR(IF(AND(N1367-TODAY()&gt;0,N1367-TODAY()&lt;5),"續簽"&amp;ROW(N1367),""),"")</f>
        <v/>
      </c>
      <c r="C1367" s="38" t="str">
        <f t="shared" si="176"/>
        <v/>
      </c>
      <c r="E1367" s="38" t="str">
        <f t="shared" si="177"/>
        <v/>
      </c>
      <c r="I1367" s="49" t="str">
        <f t="shared" ca="1" si="178"/>
        <v/>
      </c>
      <c r="J1367" s="49" t="str">
        <f t="shared" ca="1" si="179"/>
        <v/>
      </c>
      <c r="K1367" s="49"/>
      <c r="L1367" s="49"/>
      <c r="M1367" s="49"/>
      <c r="N1367" s="43" t="str">
        <f t="shared" si="180"/>
        <v/>
      </c>
      <c r="P1367" s="40" t="str">
        <f t="shared" si="181"/>
        <v/>
      </c>
      <c r="Q1367" s="38" t="str">
        <f t="shared" ca="1" si="182"/>
        <v/>
      </c>
    </row>
    <row r="1368" spans="1:28" ht="20.100000000000001" customHeight="1">
      <c r="A1368" s="41" t="str">
        <f t="shared" ca="1" si="183"/>
        <v/>
      </c>
      <c r="B1368" s="33" t="str">
        <f ca="1">IFERROR(IF(AND(N1368-TODAY()&gt;0,N1368-TODAY()&lt;5),"續簽"&amp;ROW(N1368),""),"")</f>
        <v/>
      </c>
      <c r="C1368" s="44" t="str">
        <f t="shared" si="176"/>
        <v/>
      </c>
      <c r="D1368" s="44"/>
      <c r="E1368" s="44" t="str">
        <f t="shared" si="177"/>
        <v/>
      </c>
      <c r="F1368" s="44"/>
      <c r="G1368" s="44"/>
      <c r="H1368" s="44"/>
      <c r="I1368" s="44" t="str">
        <f t="shared" ca="1" si="178"/>
        <v/>
      </c>
      <c r="J1368" s="44" t="str">
        <f t="shared" ca="1" si="179"/>
        <v/>
      </c>
      <c r="K1368" s="44"/>
      <c r="L1368" s="44"/>
      <c r="M1368" s="44"/>
      <c r="N1368" s="45" t="str">
        <f t="shared" si="180"/>
        <v/>
      </c>
      <c r="O1368" s="51"/>
      <c r="P1368" s="52" t="str">
        <f t="shared" si="181"/>
        <v/>
      </c>
      <c r="Q1368" s="44" t="str">
        <f t="shared" ca="1" si="182"/>
        <v/>
      </c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</row>
    <row r="1369" spans="1:28" ht="20.100000000000001" customHeight="1">
      <c r="A1369" s="41" t="str">
        <f t="shared" ca="1" si="183"/>
        <v/>
      </c>
      <c r="B1369" s="33" t="str">
        <f ca="1">IFERROR(IF(AND(N1369-TODAY()&gt;0,N1369-TODAY()&lt;5),"續簽"&amp;ROW(N1369),""),"")</f>
        <v/>
      </c>
      <c r="C1369" s="38" t="str">
        <f t="shared" si="176"/>
        <v/>
      </c>
      <c r="E1369" s="38" t="str">
        <f t="shared" si="177"/>
        <v/>
      </c>
      <c r="I1369" s="49" t="str">
        <f t="shared" ca="1" si="178"/>
        <v/>
      </c>
      <c r="J1369" s="49" t="str">
        <f t="shared" ca="1" si="179"/>
        <v/>
      </c>
      <c r="K1369" s="49"/>
      <c r="L1369" s="49"/>
      <c r="M1369" s="49"/>
      <c r="N1369" s="43" t="str">
        <f t="shared" si="180"/>
        <v/>
      </c>
      <c r="P1369" s="40" t="str">
        <f t="shared" si="181"/>
        <v/>
      </c>
      <c r="Q1369" s="38" t="str">
        <f t="shared" ca="1" si="182"/>
        <v/>
      </c>
    </row>
    <row r="1370" spans="1:28" ht="20.100000000000001" customHeight="1">
      <c r="A1370" s="41" t="str">
        <f t="shared" ca="1" si="183"/>
        <v/>
      </c>
      <c r="B1370" s="33" t="str">
        <f ca="1">IFERROR(IF(AND(N1370-TODAY()&gt;0,N1370-TODAY()&lt;5),"續簽"&amp;ROW(N1370),""),"")</f>
        <v/>
      </c>
      <c r="C1370" s="44" t="str">
        <f t="shared" si="176"/>
        <v/>
      </c>
      <c r="D1370" s="44"/>
      <c r="E1370" s="44" t="str">
        <f t="shared" si="177"/>
        <v/>
      </c>
      <c r="F1370" s="44"/>
      <c r="G1370" s="44"/>
      <c r="H1370" s="44"/>
      <c r="I1370" s="44" t="str">
        <f t="shared" ca="1" si="178"/>
        <v/>
      </c>
      <c r="J1370" s="44" t="str">
        <f t="shared" ca="1" si="179"/>
        <v/>
      </c>
      <c r="K1370" s="44"/>
      <c r="L1370" s="44"/>
      <c r="M1370" s="44"/>
      <c r="N1370" s="45" t="str">
        <f t="shared" si="180"/>
        <v/>
      </c>
      <c r="O1370" s="51"/>
      <c r="P1370" s="52" t="str">
        <f t="shared" si="181"/>
        <v/>
      </c>
      <c r="Q1370" s="44" t="str">
        <f t="shared" ca="1" si="182"/>
        <v/>
      </c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</row>
    <row r="1371" spans="1:28" ht="20.100000000000001" customHeight="1">
      <c r="A1371" s="41" t="str">
        <f t="shared" ca="1" si="183"/>
        <v/>
      </c>
      <c r="B1371" s="33" t="str">
        <f ca="1">IFERROR(IF(AND(N1371-TODAY()&gt;0,N1371-TODAY()&lt;5),"續簽"&amp;ROW(N1371),""),"")</f>
        <v/>
      </c>
      <c r="C1371" s="38" t="str">
        <f t="shared" si="176"/>
        <v/>
      </c>
      <c r="E1371" s="38" t="str">
        <f t="shared" si="177"/>
        <v/>
      </c>
      <c r="I1371" s="49" t="str">
        <f t="shared" ca="1" si="178"/>
        <v/>
      </c>
      <c r="J1371" s="49" t="str">
        <f t="shared" ca="1" si="179"/>
        <v/>
      </c>
      <c r="K1371" s="49"/>
      <c r="L1371" s="49"/>
      <c r="M1371" s="49"/>
      <c r="N1371" s="43" t="str">
        <f t="shared" si="180"/>
        <v/>
      </c>
      <c r="P1371" s="40" t="str">
        <f t="shared" si="181"/>
        <v/>
      </c>
      <c r="Q1371" s="38" t="str">
        <f t="shared" ca="1" si="182"/>
        <v/>
      </c>
    </row>
    <row r="1372" spans="1:28" ht="20.100000000000001" customHeight="1">
      <c r="A1372" s="41" t="str">
        <f t="shared" ca="1" si="183"/>
        <v/>
      </c>
      <c r="B1372" s="33" t="str">
        <f ca="1">IFERROR(IF(AND(N1372-TODAY()&gt;0,N1372-TODAY()&lt;5),"續簽"&amp;ROW(N1372),""),"")</f>
        <v/>
      </c>
      <c r="C1372" s="44" t="str">
        <f t="shared" si="176"/>
        <v/>
      </c>
      <c r="D1372" s="44"/>
      <c r="E1372" s="44" t="str">
        <f t="shared" si="177"/>
        <v/>
      </c>
      <c r="F1372" s="44"/>
      <c r="G1372" s="44"/>
      <c r="H1372" s="44"/>
      <c r="I1372" s="44" t="str">
        <f t="shared" ca="1" si="178"/>
        <v/>
      </c>
      <c r="J1372" s="44" t="str">
        <f t="shared" ca="1" si="179"/>
        <v/>
      </c>
      <c r="K1372" s="44"/>
      <c r="L1372" s="44"/>
      <c r="M1372" s="44"/>
      <c r="N1372" s="45" t="str">
        <f t="shared" si="180"/>
        <v/>
      </c>
      <c r="O1372" s="51"/>
      <c r="P1372" s="52" t="str">
        <f t="shared" si="181"/>
        <v/>
      </c>
      <c r="Q1372" s="44" t="str">
        <f t="shared" ca="1" si="182"/>
        <v/>
      </c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</row>
    <row r="1373" spans="1:28" ht="20.100000000000001" customHeight="1">
      <c r="A1373" s="41" t="str">
        <f t="shared" ca="1" si="183"/>
        <v/>
      </c>
      <c r="B1373" s="33" t="str">
        <f ca="1">IFERROR(IF(AND(N1373-TODAY()&gt;0,N1373-TODAY()&lt;5),"續簽"&amp;ROW(N1373),""),"")</f>
        <v/>
      </c>
      <c r="C1373" s="38" t="str">
        <f t="shared" si="176"/>
        <v/>
      </c>
      <c r="E1373" s="38" t="str">
        <f t="shared" si="177"/>
        <v/>
      </c>
      <c r="I1373" s="49" t="str">
        <f t="shared" ca="1" si="178"/>
        <v/>
      </c>
      <c r="J1373" s="49" t="str">
        <f t="shared" ca="1" si="179"/>
        <v/>
      </c>
      <c r="K1373" s="49"/>
      <c r="L1373" s="49"/>
      <c r="M1373" s="49"/>
      <c r="N1373" s="43" t="str">
        <f t="shared" si="180"/>
        <v/>
      </c>
      <c r="P1373" s="40" t="str">
        <f t="shared" si="181"/>
        <v/>
      </c>
      <c r="Q1373" s="38" t="str">
        <f t="shared" ca="1" si="182"/>
        <v/>
      </c>
    </row>
    <row r="1374" spans="1:28" ht="20.100000000000001" customHeight="1">
      <c r="A1374" s="41" t="str">
        <f t="shared" ca="1" si="183"/>
        <v/>
      </c>
      <c r="B1374" s="33" t="str">
        <f ca="1">IFERROR(IF(AND(N1374-TODAY()&gt;0,N1374-TODAY()&lt;5),"續簽"&amp;ROW(N1374),""),"")</f>
        <v/>
      </c>
      <c r="C1374" s="44" t="str">
        <f t="shared" si="176"/>
        <v/>
      </c>
      <c r="D1374" s="44"/>
      <c r="E1374" s="44" t="str">
        <f t="shared" si="177"/>
        <v/>
      </c>
      <c r="F1374" s="44"/>
      <c r="G1374" s="44"/>
      <c r="H1374" s="44"/>
      <c r="I1374" s="44" t="str">
        <f t="shared" ca="1" si="178"/>
        <v/>
      </c>
      <c r="J1374" s="44" t="str">
        <f t="shared" ca="1" si="179"/>
        <v/>
      </c>
      <c r="K1374" s="44"/>
      <c r="L1374" s="44"/>
      <c r="M1374" s="44"/>
      <c r="N1374" s="45" t="str">
        <f t="shared" si="180"/>
        <v/>
      </c>
      <c r="O1374" s="51"/>
      <c r="P1374" s="52" t="str">
        <f t="shared" si="181"/>
        <v/>
      </c>
      <c r="Q1374" s="44" t="str">
        <f t="shared" ca="1" si="182"/>
        <v/>
      </c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</row>
    <row r="1375" spans="1:28" ht="20.100000000000001" customHeight="1">
      <c r="A1375" s="41" t="str">
        <f t="shared" ca="1" si="183"/>
        <v/>
      </c>
      <c r="B1375" s="33" t="str">
        <f ca="1">IFERROR(IF(AND(N1375-TODAY()&gt;0,N1375-TODAY()&lt;5),"續簽"&amp;ROW(N1375),""),"")</f>
        <v/>
      </c>
      <c r="C1375" s="38" t="str">
        <f t="shared" si="176"/>
        <v/>
      </c>
      <c r="E1375" s="38" t="str">
        <f t="shared" si="177"/>
        <v/>
      </c>
      <c r="I1375" s="49" t="str">
        <f t="shared" ca="1" si="178"/>
        <v/>
      </c>
      <c r="J1375" s="49" t="str">
        <f t="shared" ca="1" si="179"/>
        <v/>
      </c>
      <c r="K1375" s="49"/>
      <c r="L1375" s="49"/>
      <c r="M1375" s="49"/>
      <c r="N1375" s="43" t="str">
        <f t="shared" si="180"/>
        <v/>
      </c>
      <c r="P1375" s="40" t="str">
        <f t="shared" si="181"/>
        <v/>
      </c>
      <c r="Q1375" s="38" t="str">
        <f t="shared" ca="1" si="182"/>
        <v/>
      </c>
    </row>
    <row r="1376" spans="1:28" ht="20.100000000000001" customHeight="1">
      <c r="A1376" s="41" t="str">
        <f t="shared" ca="1" si="183"/>
        <v/>
      </c>
      <c r="B1376" s="33" t="str">
        <f ca="1">IFERROR(IF(AND(N1376-TODAY()&gt;0,N1376-TODAY()&lt;5),"續簽"&amp;ROW(N1376),""),"")</f>
        <v/>
      </c>
      <c r="C1376" s="44" t="str">
        <f t="shared" si="176"/>
        <v/>
      </c>
      <c r="D1376" s="44"/>
      <c r="E1376" s="44" t="str">
        <f t="shared" si="177"/>
        <v/>
      </c>
      <c r="F1376" s="44"/>
      <c r="G1376" s="44"/>
      <c r="H1376" s="44"/>
      <c r="I1376" s="44" t="str">
        <f t="shared" ca="1" si="178"/>
        <v/>
      </c>
      <c r="J1376" s="44" t="str">
        <f t="shared" ca="1" si="179"/>
        <v/>
      </c>
      <c r="K1376" s="44"/>
      <c r="L1376" s="44"/>
      <c r="M1376" s="44"/>
      <c r="N1376" s="45" t="str">
        <f t="shared" si="180"/>
        <v/>
      </c>
      <c r="O1376" s="51"/>
      <c r="P1376" s="52" t="str">
        <f t="shared" si="181"/>
        <v/>
      </c>
      <c r="Q1376" s="44" t="str">
        <f t="shared" ca="1" si="182"/>
        <v/>
      </c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</row>
    <row r="1377" spans="1:28" ht="20.100000000000001" customHeight="1">
      <c r="A1377" s="41" t="str">
        <f t="shared" ca="1" si="183"/>
        <v/>
      </c>
      <c r="B1377" s="33" t="str">
        <f ca="1">IFERROR(IF(AND(N1377-TODAY()&gt;0,N1377-TODAY()&lt;5),"續簽"&amp;ROW(N1377),""),"")</f>
        <v/>
      </c>
      <c r="C1377" s="38" t="str">
        <f t="shared" si="176"/>
        <v/>
      </c>
      <c r="E1377" s="38" t="str">
        <f t="shared" si="177"/>
        <v/>
      </c>
      <c r="I1377" s="49" t="str">
        <f t="shared" ca="1" si="178"/>
        <v/>
      </c>
      <c r="J1377" s="49" t="str">
        <f t="shared" ca="1" si="179"/>
        <v/>
      </c>
      <c r="K1377" s="49"/>
      <c r="L1377" s="49"/>
      <c r="M1377" s="49"/>
      <c r="N1377" s="43" t="str">
        <f t="shared" si="180"/>
        <v/>
      </c>
      <c r="P1377" s="40" t="str">
        <f t="shared" si="181"/>
        <v/>
      </c>
      <c r="Q1377" s="38" t="str">
        <f t="shared" ca="1" si="182"/>
        <v/>
      </c>
    </row>
    <row r="1378" spans="1:28" ht="20.100000000000001" customHeight="1">
      <c r="A1378" s="41" t="str">
        <f t="shared" ca="1" si="183"/>
        <v/>
      </c>
      <c r="B1378" s="33" t="str">
        <f ca="1">IFERROR(IF(AND(N1378-TODAY()&gt;0,N1378-TODAY()&lt;5),"續簽"&amp;ROW(N1378),""),"")</f>
        <v/>
      </c>
      <c r="C1378" s="44" t="str">
        <f t="shared" si="176"/>
        <v/>
      </c>
      <c r="D1378" s="44"/>
      <c r="E1378" s="44" t="str">
        <f t="shared" si="177"/>
        <v/>
      </c>
      <c r="F1378" s="44"/>
      <c r="G1378" s="44"/>
      <c r="H1378" s="44"/>
      <c r="I1378" s="44" t="str">
        <f t="shared" ca="1" si="178"/>
        <v/>
      </c>
      <c r="J1378" s="44" t="str">
        <f t="shared" ca="1" si="179"/>
        <v/>
      </c>
      <c r="K1378" s="44"/>
      <c r="L1378" s="44"/>
      <c r="M1378" s="44"/>
      <c r="N1378" s="45" t="str">
        <f t="shared" si="180"/>
        <v/>
      </c>
      <c r="O1378" s="51"/>
      <c r="P1378" s="52" t="str">
        <f t="shared" si="181"/>
        <v/>
      </c>
      <c r="Q1378" s="44" t="str">
        <f t="shared" ca="1" si="182"/>
        <v/>
      </c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</row>
    <row r="1379" spans="1:28" ht="20.100000000000001" customHeight="1">
      <c r="A1379" s="41" t="str">
        <f t="shared" ca="1" si="183"/>
        <v/>
      </c>
      <c r="B1379" s="33" t="str">
        <f ca="1">IFERROR(IF(AND(N1379-TODAY()&gt;0,N1379-TODAY()&lt;5),"續簽"&amp;ROW(N1379),""),"")</f>
        <v/>
      </c>
      <c r="C1379" s="38" t="str">
        <f t="shared" si="176"/>
        <v/>
      </c>
      <c r="E1379" s="38" t="str">
        <f t="shared" si="177"/>
        <v/>
      </c>
      <c r="I1379" s="49" t="str">
        <f t="shared" ca="1" si="178"/>
        <v/>
      </c>
      <c r="J1379" s="49" t="str">
        <f t="shared" ca="1" si="179"/>
        <v/>
      </c>
      <c r="K1379" s="49"/>
      <c r="L1379" s="49"/>
      <c r="M1379" s="49"/>
      <c r="N1379" s="43" t="str">
        <f t="shared" si="180"/>
        <v/>
      </c>
      <c r="P1379" s="40" t="str">
        <f t="shared" si="181"/>
        <v/>
      </c>
      <c r="Q1379" s="38" t="str">
        <f t="shared" ca="1" si="182"/>
        <v/>
      </c>
    </row>
    <row r="1380" spans="1:28" ht="20.100000000000001" customHeight="1">
      <c r="A1380" s="41" t="str">
        <f t="shared" ca="1" si="183"/>
        <v/>
      </c>
      <c r="B1380" s="33" t="str">
        <f ca="1">IFERROR(IF(AND(N1380-TODAY()&gt;0,N1380-TODAY()&lt;5),"續簽"&amp;ROW(N1380),""),"")</f>
        <v/>
      </c>
      <c r="C1380" s="44" t="str">
        <f t="shared" si="176"/>
        <v/>
      </c>
      <c r="D1380" s="44"/>
      <c r="E1380" s="44" t="str">
        <f t="shared" si="177"/>
        <v/>
      </c>
      <c r="F1380" s="44"/>
      <c r="G1380" s="44"/>
      <c r="H1380" s="44"/>
      <c r="I1380" s="44" t="str">
        <f t="shared" ca="1" si="178"/>
        <v/>
      </c>
      <c r="J1380" s="44" t="str">
        <f t="shared" ca="1" si="179"/>
        <v/>
      </c>
      <c r="K1380" s="44"/>
      <c r="L1380" s="44"/>
      <c r="M1380" s="44"/>
      <c r="N1380" s="45" t="str">
        <f t="shared" si="180"/>
        <v/>
      </c>
      <c r="O1380" s="51"/>
      <c r="P1380" s="52" t="str">
        <f t="shared" si="181"/>
        <v/>
      </c>
      <c r="Q1380" s="44" t="str">
        <f t="shared" ca="1" si="182"/>
        <v/>
      </c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</row>
    <row r="1381" spans="1:28" ht="20.100000000000001" customHeight="1">
      <c r="A1381" s="41" t="str">
        <f t="shared" ca="1" si="183"/>
        <v/>
      </c>
      <c r="B1381" s="33" t="str">
        <f ca="1">IFERROR(IF(AND(N1381-TODAY()&gt;0,N1381-TODAY()&lt;5),"續簽"&amp;ROW(N1381),""),"")</f>
        <v/>
      </c>
      <c r="C1381" s="38" t="str">
        <f t="shared" si="176"/>
        <v/>
      </c>
      <c r="E1381" s="38" t="str">
        <f t="shared" si="177"/>
        <v/>
      </c>
      <c r="I1381" s="49" t="str">
        <f t="shared" ca="1" si="178"/>
        <v/>
      </c>
      <c r="J1381" s="49" t="str">
        <f t="shared" ca="1" si="179"/>
        <v/>
      </c>
      <c r="K1381" s="49"/>
      <c r="L1381" s="49"/>
      <c r="M1381" s="49"/>
      <c r="N1381" s="43" t="str">
        <f t="shared" si="180"/>
        <v/>
      </c>
      <c r="P1381" s="40" t="str">
        <f t="shared" si="181"/>
        <v/>
      </c>
      <c r="Q1381" s="38" t="str">
        <f t="shared" ca="1" si="182"/>
        <v/>
      </c>
    </row>
    <row r="1382" spans="1:28" ht="20.100000000000001" customHeight="1">
      <c r="A1382" s="41" t="str">
        <f t="shared" ca="1" si="183"/>
        <v/>
      </c>
      <c r="B1382" s="33" t="str">
        <f ca="1">IFERROR(IF(AND(N1382-TODAY()&gt;0,N1382-TODAY()&lt;5),"續簽"&amp;ROW(N1382),""),"")</f>
        <v/>
      </c>
      <c r="C1382" s="44" t="str">
        <f t="shared" si="176"/>
        <v/>
      </c>
      <c r="D1382" s="44"/>
      <c r="E1382" s="44" t="str">
        <f t="shared" si="177"/>
        <v/>
      </c>
      <c r="F1382" s="44"/>
      <c r="G1382" s="44"/>
      <c r="H1382" s="44"/>
      <c r="I1382" s="44" t="str">
        <f t="shared" ca="1" si="178"/>
        <v/>
      </c>
      <c r="J1382" s="44" t="str">
        <f t="shared" ca="1" si="179"/>
        <v/>
      </c>
      <c r="K1382" s="44"/>
      <c r="L1382" s="44"/>
      <c r="M1382" s="44"/>
      <c r="N1382" s="45" t="str">
        <f t="shared" si="180"/>
        <v/>
      </c>
      <c r="O1382" s="51"/>
      <c r="P1382" s="52" t="str">
        <f t="shared" si="181"/>
        <v/>
      </c>
      <c r="Q1382" s="44" t="str">
        <f t="shared" ca="1" si="182"/>
        <v/>
      </c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</row>
    <row r="1383" spans="1:28" ht="20.100000000000001" customHeight="1">
      <c r="A1383" s="41" t="str">
        <f t="shared" ca="1" si="183"/>
        <v/>
      </c>
      <c r="B1383" s="33" t="str">
        <f ca="1">IFERROR(IF(AND(N1383-TODAY()&gt;0,N1383-TODAY()&lt;5),"續簽"&amp;ROW(N1383),""),"")</f>
        <v/>
      </c>
      <c r="C1383" s="38" t="str">
        <f t="shared" si="176"/>
        <v/>
      </c>
      <c r="E1383" s="38" t="str">
        <f t="shared" si="177"/>
        <v/>
      </c>
      <c r="I1383" s="49" t="str">
        <f t="shared" ca="1" si="178"/>
        <v/>
      </c>
      <c r="J1383" s="49" t="str">
        <f t="shared" ca="1" si="179"/>
        <v/>
      </c>
      <c r="K1383" s="49"/>
      <c r="L1383" s="49"/>
      <c r="M1383" s="49"/>
      <c r="N1383" s="43" t="str">
        <f t="shared" si="180"/>
        <v/>
      </c>
      <c r="P1383" s="40" t="str">
        <f t="shared" si="181"/>
        <v/>
      </c>
      <c r="Q1383" s="38" t="str">
        <f t="shared" ca="1" si="182"/>
        <v/>
      </c>
    </row>
    <row r="1384" spans="1:28" ht="20.100000000000001" customHeight="1">
      <c r="A1384" s="41" t="str">
        <f t="shared" ca="1" si="183"/>
        <v/>
      </c>
      <c r="B1384" s="33" t="str">
        <f ca="1">IFERROR(IF(AND(N1384-TODAY()&gt;0,N1384-TODAY()&lt;5),"續簽"&amp;ROW(N1384),""),"")</f>
        <v/>
      </c>
      <c r="C1384" s="44" t="str">
        <f t="shared" si="176"/>
        <v/>
      </c>
      <c r="D1384" s="44"/>
      <c r="E1384" s="44" t="str">
        <f t="shared" si="177"/>
        <v/>
      </c>
      <c r="F1384" s="44"/>
      <c r="G1384" s="44"/>
      <c r="H1384" s="44"/>
      <c r="I1384" s="44" t="str">
        <f t="shared" ca="1" si="178"/>
        <v/>
      </c>
      <c r="J1384" s="44" t="str">
        <f t="shared" ca="1" si="179"/>
        <v/>
      </c>
      <c r="K1384" s="44"/>
      <c r="L1384" s="44"/>
      <c r="M1384" s="44"/>
      <c r="N1384" s="45" t="str">
        <f t="shared" si="180"/>
        <v/>
      </c>
      <c r="O1384" s="51"/>
      <c r="P1384" s="52" t="str">
        <f t="shared" si="181"/>
        <v/>
      </c>
      <c r="Q1384" s="44" t="str">
        <f t="shared" ca="1" si="182"/>
        <v/>
      </c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</row>
    <row r="1385" spans="1:28" ht="20.100000000000001" customHeight="1">
      <c r="A1385" s="41" t="str">
        <f t="shared" ca="1" si="183"/>
        <v/>
      </c>
      <c r="B1385" s="33" t="str">
        <f ca="1">IFERROR(IF(AND(N1385-TODAY()&gt;0,N1385-TODAY()&lt;5),"續簽"&amp;ROW(N1385),""),"")</f>
        <v/>
      </c>
      <c r="C1385" s="38" t="str">
        <f t="shared" si="176"/>
        <v/>
      </c>
      <c r="E1385" s="38" t="str">
        <f t="shared" si="177"/>
        <v/>
      </c>
      <c r="I1385" s="49" t="str">
        <f t="shared" ca="1" si="178"/>
        <v/>
      </c>
      <c r="J1385" s="49" t="str">
        <f t="shared" ca="1" si="179"/>
        <v/>
      </c>
      <c r="K1385" s="49"/>
      <c r="L1385" s="49"/>
      <c r="M1385" s="49"/>
      <c r="N1385" s="43" t="str">
        <f t="shared" si="180"/>
        <v/>
      </c>
      <c r="P1385" s="40" t="str">
        <f t="shared" si="181"/>
        <v/>
      </c>
      <c r="Q1385" s="38" t="str">
        <f t="shared" ca="1" si="182"/>
        <v/>
      </c>
    </row>
    <row r="1386" spans="1:28" ht="20.100000000000001" customHeight="1">
      <c r="A1386" s="41" t="str">
        <f t="shared" ca="1" si="183"/>
        <v/>
      </c>
      <c r="B1386" s="33" t="str">
        <f ca="1">IFERROR(IF(AND(N1386-TODAY()&gt;0,N1386-TODAY()&lt;5),"續簽"&amp;ROW(N1386),""),"")</f>
        <v/>
      </c>
      <c r="C1386" s="44" t="str">
        <f t="shared" si="176"/>
        <v/>
      </c>
      <c r="D1386" s="44"/>
      <c r="E1386" s="44" t="str">
        <f t="shared" si="177"/>
        <v/>
      </c>
      <c r="F1386" s="44"/>
      <c r="G1386" s="44"/>
      <c r="H1386" s="44"/>
      <c r="I1386" s="44" t="str">
        <f t="shared" ca="1" si="178"/>
        <v/>
      </c>
      <c r="J1386" s="44" t="str">
        <f t="shared" ca="1" si="179"/>
        <v/>
      </c>
      <c r="K1386" s="44"/>
      <c r="L1386" s="44"/>
      <c r="M1386" s="44"/>
      <c r="N1386" s="45" t="str">
        <f t="shared" si="180"/>
        <v/>
      </c>
      <c r="O1386" s="51"/>
      <c r="P1386" s="52" t="str">
        <f t="shared" si="181"/>
        <v/>
      </c>
      <c r="Q1386" s="44" t="str">
        <f t="shared" ca="1" si="182"/>
        <v/>
      </c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</row>
    <row r="1387" spans="1:28" ht="20.100000000000001" customHeight="1">
      <c r="A1387" s="41" t="str">
        <f t="shared" ca="1" si="183"/>
        <v/>
      </c>
      <c r="B1387" s="33" t="str">
        <f ca="1">IFERROR(IF(AND(N1387-TODAY()&gt;0,N1387-TODAY()&lt;5),"續簽"&amp;ROW(N1387),""),"")</f>
        <v/>
      </c>
      <c r="C1387" s="38" t="str">
        <f t="shared" si="176"/>
        <v/>
      </c>
      <c r="E1387" s="38" t="str">
        <f t="shared" si="177"/>
        <v/>
      </c>
      <c r="I1387" s="49" t="str">
        <f t="shared" ca="1" si="178"/>
        <v/>
      </c>
      <c r="J1387" s="49" t="str">
        <f t="shared" ca="1" si="179"/>
        <v/>
      </c>
      <c r="K1387" s="49"/>
      <c r="L1387" s="49"/>
      <c r="M1387" s="49"/>
      <c r="N1387" s="43" t="str">
        <f t="shared" si="180"/>
        <v/>
      </c>
      <c r="P1387" s="40" t="str">
        <f t="shared" si="181"/>
        <v/>
      </c>
      <c r="Q1387" s="38" t="str">
        <f t="shared" ca="1" si="182"/>
        <v/>
      </c>
    </row>
    <row r="1388" spans="1:28" ht="20.100000000000001" customHeight="1">
      <c r="A1388" s="41" t="str">
        <f t="shared" ca="1" si="183"/>
        <v/>
      </c>
      <c r="B1388" s="33" t="str">
        <f ca="1">IFERROR(IF(AND(N1388-TODAY()&gt;0,N1388-TODAY()&lt;5),"續簽"&amp;ROW(N1388),""),"")</f>
        <v/>
      </c>
      <c r="C1388" s="44" t="str">
        <f t="shared" si="176"/>
        <v/>
      </c>
      <c r="D1388" s="44"/>
      <c r="E1388" s="44" t="str">
        <f t="shared" si="177"/>
        <v/>
      </c>
      <c r="F1388" s="44"/>
      <c r="G1388" s="44"/>
      <c r="H1388" s="44"/>
      <c r="I1388" s="44" t="str">
        <f t="shared" ca="1" si="178"/>
        <v/>
      </c>
      <c r="J1388" s="44" t="str">
        <f t="shared" ca="1" si="179"/>
        <v/>
      </c>
      <c r="K1388" s="44"/>
      <c r="L1388" s="44"/>
      <c r="M1388" s="44"/>
      <c r="N1388" s="45" t="str">
        <f t="shared" si="180"/>
        <v/>
      </c>
      <c r="O1388" s="51"/>
      <c r="P1388" s="52" t="str">
        <f t="shared" si="181"/>
        <v/>
      </c>
      <c r="Q1388" s="44" t="str">
        <f t="shared" ca="1" si="182"/>
        <v/>
      </c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</row>
    <row r="1389" spans="1:28" ht="20.100000000000001" customHeight="1">
      <c r="A1389" s="41" t="str">
        <f t="shared" ca="1" si="183"/>
        <v/>
      </c>
      <c r="B1389" s="33" t="str">
        <f ca="1">IFERROR(IF(AND(N1389-TODAY()&gt;0,N1389-TODAY()&lt;5),"續簽"&amp;ROW(N1389),""),"")</f>
        <v/>
      </c>
      <c r="C1389" s="38" t="str">
        <f t="shared" si="176"/>
        <v/>
      </c>
      <c r="E1389" s="38" t="str">
        <f t="shared" si="177"/>
        <v/>
      </c>
      <c r="I1389" s="49" t="str">
        <f t="shared" ca="1" si="178"/>
        <v/>
      </c>
      <c r="J1389" s="49" t="str">
        <f t="shared" ca="1" si="179"/>
        <v/>
      </c>
      <c r="K1389" s="49"/>
      <c r="L1389" s="49"/>
      <c r="M1389" s="49"/>
      <c r="N1389" s="43" t="str">
        <f t="shared" si="180"/>
        <v/>
      </c>
      <c r="P1389" s="40" t="str">
        <f t="shared" si="181"/>
        <v/>
      </c>
      <c r="Q1389" s="38" t="str">
        <f t="shared" ca="1" si="182"/>
        <v/>
      </c>
    </row>
    <row r="1390" spans="1:28" ht="20.100000000000001" customHeight="1">
      <c r="A1390" s="41" t="str">
        <f t="shared" ca="1" si="183"/>
        <v/>
      </c>
      <c r="B1390" s="33" t="str">
        <f ca="1">IFERROR(IF(AND(N1390-TODAY()&gt;0,N1390-TODAY()&lt;5),"續簽"&amp;ROW(N1390),""),"")</f>
        <v/>
      </c>
      <c r="C1390" s="44" t="str">
        <f t="shared" si="176"/>
        <v/>
      </c>
      <c r="D1390" s="44"/>
      <c r="E1390" s="44" t="str">
        <f t="shared" si="177"/>
        <v/>
      </c>
      <c r="F1390" s="44"/>
      <c r="G1390" s="44"/>
      <c r="H1390" s="44"/>
      <c r="I1390" s="44" t="str">
        <f t="shared" ca="1" si="178"/>
        <v/>
      </c>
      <c r="J1390" s="44" t="str">
        <f t="shared" ca="1" si="179"/>
        <v/>
      </c>
      <c r="K1390" s="44"/>
      <c r="L1390" s="44"/>
      <c r="M1390" s="44"/>
      <c r="N1390" s="45" t="str">
        <f t="shared" si="180"/>
        <v/>
      </c>
      <c r="O1390" s="51"/>
      <c r="P1390" s="52" t="str">
        <f t="shared" si="181"/>
        <v/>
      </c>
      <c r="Q1390" s="44" t="str">
        <f t="shared" ca="1" si="182"/>
        <v/>
      </c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</row>
    <row r="1391" spans="1:28" ht="20.100000000000001" customHeight="1">
      <c r="A1391" s="41" t="str">
        <f t="shared" ca="1" si="183"/>
        <v/>
      </c>
      <c r="B1391" s="33" t="str">
        <f ca="1">IFERROR(IF(AND(N1391-TODAY()&gt;0,N1391-TODAY()&lt;5),"續簽"&amp;ROW(N1391),""),"")</f>
        <v/>
      </c>
      <c r="C1391" s="38" t="str">
        <f t="shared" si="176"/>
        <v/>
      </c>
      <c r="E1391" s="38" t="str">
        <f t="shared" si="177"/>
        <v/>
      </c>
      <c r="I1391" s="49" t="str">
        <f t="shared" ca="1" si="178"/>
        <v/>
      </c>
      <c r="J1391" s="49" t="str">
        <f t="shared" ca="1" si="179"/>
        <v/>
      </c>
      <c r="K1391" s="49"/>
      <c r="L1391" s="49"/>
      <c r="M1391" s="49"/>
      <c r="N1391" s="43" t="str">
        <f t="shared" si="180"/>
        <v/>
      </c>
      <c r="P1391" s="40" t="str">
        <f t="shared" si="181"/>
        <v/>
      </c>
      <c r="Q1391" s="38" t="str">
        <f t="shared" ca="1" si="182"/>
        <v/>
      </c>
    </row>
    <row r="1392" spans="1:28" ht="20.100000000000001" customHeight="1">
      <c r="A1392" s="41" t="str">
        <f t="shared" ca="1" si="183"/>
        <v/>
      </c>
      <c r="B1392" s="33" t="str">
        <f ca="1">IFERROR(IF(AND(N1392-TODAY()&gt;0,N1392-TODAY()&lt;5),"續簽"&amp;ROW(N1392),""),"")</f>
        <v/>
      </c>
      <c r="C1392" s="44" t="str">
        <f t="shared" si="176"/>
        <v/>
      </c>
      <c r="D1392" s="44"/>
      <c r="E1392" s="44" t="str">
        <f t="shared" si="177"/>
        <v/>
      </c>
      <c r="F1392" s="44"/>
      <c r="G1392" s="44"/>
      <c r="H1392" s="44"/>
      <c r="I1392" s="44" t="str">
        <f t="shared" ca="1" si="178"/>
        <v/>
      </c>
      <c r="J1392" s="44" t="str">
        <f t="shared" ca="1" si="179"/>
        <v/>
      </c>
      <c r="K1392" s="44"/>
      <c r="L1392" s="44"/>
      <c r="M1392" s="44"/>
      <c r="N1392" s="45" t="str">
        <f t="shared" si="180"/>
        <v/>
      </c>
      <c r="O1392" s="51"/>
      <c r="P1392" s="52" t="str">
        <f t="shared" si="181"/>
        <v/>
      </c>
      <c r="Q1392" s="44" t="str">
        <f t="shared" ca="1" si="182"/>
        <v/>
      </c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</row>
    <row r="1393" spans="1:28" ht="20.100000000000001" customHeight="1">
      <c r="A1393" s="41" t="str">
        <f t="shared" ca="1" si="183"/>
        <v/>
      </c>
      <c r="B1393" s="33" t="str">
        <f ca="1">IFERROR(IF(AND(N1393-TODAY()&gt;0,N1393-TODAY()&lt;5),"續簽"&amp;ROW(N1393),""),"")</f>
        <v/>
      </c>
      <c r="C1393" s="38" t="str">
        <f t="shared" si="176"/>
        <v/>
      </c>
      <c r="E1393" s="38" t="str">
        <f t="shared" si="177"/>
        <v/>
      </c>
      <c r="I1393" s="49" t="str">
        <f t="shared" ca="1" si="178"/>
        <v/>
      </c>
      <c r="J1393" s="49" t="str">
        <f t="shared" ca="1" si="179"/>
        <v/>
      </c>
      <c r="K1393" s="49"/>
      <c r="L1393" s="49"/>
      <c r="M1393" s="49"/>
      <c r="N1393" s="43" t="str">
        <f t="shared" si="180"/>
        <v/>
      </c>
      <c r="P1393" s="40" t="str">
        <f t="shared" si="181"/>
        <v/>
      </c>
      <c r="Q1393" s="38" t="str">
        <f t="shared" ca="1" si="182"/>
        <v/>
      </c>
    </row>
    <row r="1394" spans="1:28" ht="20.100000000000001" customHeight="1">
      <c r="A1394" s="41" t="str">
        <f t="shared" ca="1" si="183"/>
        <v/>
      </c>
      <c r="B1394" s="33" t="str">
        <f ca="1">IFERROR(IF(AND(N1394-TODAY()&gt;0,N1394-TODAY()&lt;5),"續簽"&amp;ROW(N1394),""),"")</f>
        <v/>
      </c>
      <c r="C1394" s="44" t="str">
        <f t="shared" si="176"/>
        <v/>
      </c>
      <c r="D1394" s="44"/>
      <c r="E1394" s="44" t="str">
        <f t="shared" si="177"/>
        <v/>
      </c>
      <c r="F1394" s="44"/>
      <c r="G1394" s="44"/>
      <c r="H1394" s="44"/>
      <c r="I1394" s="44" t="str">
        <f t="shared" ca="1" si="178"/>
        <v/>
      </c>
      <c r="J1394" s="44" t="str">
        <f t="shared" ca="1" si="179"/>
        <v/>
      </c>
      <c r="K1394" s="44"/>
      <c r="L1394" s="44"/>
      <c r="M1394" s="44"/>
      <c r="N1394" s="45" t="str">
        <f t="shared" si="180"/>
        <v/>
      </c>
      <c r="O1394" s="51"/>
      <c r="P1394" s="52" t="str">
        <f t="shared" si="181"/>
        <v/>
      </c>
      <c r="Q1394" s="44" t="str">
        <f t="shared" ca="1" si="182"/>
        <v/>
      </c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</row>
    <row r="1395" spans="1:28" ht="20.100000000000001" customHeight="1">
      <c r="A1395" s="41" t="str">
        <f t="shared" ca="1" si="183"/>
        <v/>
      </c>
      <c r="B1395" s="33" t="str">
        <f ca="1">IFERROR(IF(AND(N1395-TODAY()&gt;0,N1395-TODAY()&lt;5),"續簽"&amp;ROW(N1395),""),"")</f>
        <v/>
      </c>
      <c r="C1395" s="38" t="str">
        <f t="shared" si="176"/>
        <v/>
      </c>
      <c r="E1395" s="38" t="str">
        <f t="shared" si="177"/>
        <v/>
      </c>
      <c r="I1395" s="49" t="str">
        <f t="shared" ca="1" si="178"/>
        <v/>
      </c>
      <c r="J1395" s="49" t="str">
        <f t="shared" ca="1" si="179"/>
        <v/>
      </c>
      <c r="K1395" s="49"/>
      <c r="L1395" s="49"/>
      <c r="M1395" s="49"/>
      <c r="N1395" s="43" t="str">
        <f t="shared" si="180"/>
        <v/>
      </c>
      <c r="P1395" s="40" t="str">
        <f t="shared" si="181"/>
        <v/>
      </c>
      <c r="Q1395" s="38" t="str">
        <f t="shared" ca="1" si="182"/>
        <v/>
      </c>
    </row>
    <row r="1396" spans="1:28" ht="20.100000000000001" customHeight="1">
      <c r="A1396" s="41" t="str">
        <f t="shared" ca="1" si="183"/>
        <v/>
      </c>
      <c r="B1396" s="33" t="str">
        <f ca="1">IFERROR(IF(AND(N1396-TODAY()&gt;0,N1396-TODAY()&lt;5),"續簽"&amp;ROW(N1396),""),"")</f>
        <v/>
      </c>
      <c r="C1396" s="44" t="str">
        <f t="shared" si="176"/>
        <v/>
      </c>
      <c r="D1396" s="44"/>
      <c r="E1396" s="44" t="str">
        <f t="shared" si="177"/>
        <v/>
      </c>
      <c r="F1396" s="44"/>
      <c r="G1396" s="44"/>
      <c r="H1396" s="44"/>
      <c r="I1396" s="44" t="str">
        <f t="shared" ca="1" si="178"/>
        <v/>
      </c>
      <c r="J1396" s="44" t="str">
        <f t="shared" ca="1" si="179"/>
        <v/>
      </c>
      <c r="K1396" s="44"/>
      <c r="L1396" s="44"/>
      <c r="M1396" s="44"/>
      <c r="N1396" s="45" t="str">
        <f t="shared" si="180"/>
        <v/>
      </c>
      <c r="O1396" s="51"/>
      <c r="P1396" s="52" t="str">
        <f t="shared" si="181"/>
        <v/>
      </c>
      <c r="Q1396" s="44" t="str">
        <f t="shared" ca="1" si="182"/>
        <v/>
      </c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</row>
    <row r="1397" spans="1:28" ht="20.100000000000001" customHeight="1">
      <c r="A1397" s="41" t="str">
        <f t="shared" ca="1" si="183"/>
        <v/>
      </c>
      <c r="B1397" s="33" t="str">
        <f ca="1">IFERROR(IF(AND(N1397-TODAY()&gt;0,N1397-TODAY()&lt;5),"續簽"&amp;ROW(N1397),""),"")</f>
        <v/>
      </c>
      <c r="C1397" s="38" t="str">
        <f t="shared" si="176"/>
        <v/>
      </c>
      <c r="E1397" s="38" t="str">
        <f t="shared" si="177"/>
        <v/>
      </c>
      <c r="I1397" s="49" t="str">
        <f t="shared" ca="1" si="178"/>
        <v/>
      </c>
      <c r="J1397" s="49" t="str">
        <f t="shared" ca="1" si="179"/>
        <v/>
      </c>
      <c r="K1397" s="49"/>
      <c r="L1397" s="49"/>
      <c r="M1397" s="49"/>
      <c r="N1397" s="43" t="str">
        <f t="shared" si="180"/>
        <v/>
      </c>
      <c r="P1397" s="40" t="str">
        <f t="shared" si="181"/>
        <v/>
      </c>
      <c r="Q1397" s="38" t="str">
        <f t="shared" ca="1" si="182"/>
        <v/>
      </c>
    </row>
    <row r="1398" spans="1:28" ht="20.100000000000001" customHeight="1">
      <c r="A1398" s="41" t="str">
        <f t="shared" ca="1" si="183"/>
        <v/>
      </c>
      <c r="B1398" s="33" t="str">
        <f ca="1">IFERROR(IF(AND(N1398-TODAY()&gt;0,N1398-TODAY()&lt;5),"續簽"&amp;ROW(N1398),""),"")</f>
        <v/>
      </c>
      <c r="C1398" s="44" t="str">
        <f t="shared" si="176"/>
        <v/>
      </c>
      <c r="D1398" s="44"/>
      <c r="E1398" s="44" t="str">
        <f t="shared" si="177"/>
        <v/>
      </c>
      <c r="F1398" s="44"/>
      <c r="G1398" s="44"/>
      <c r="H1398" s="44"/>
      <c r="I1398" s="44" t="str">
        <f t="shared" ca="1" si="178"/>
        <v/>
      </c>
      <c r="J1398" s="44" t="str">
        <f t="shared" ca="1" si="179"/>
        <v/>
      </c>
      <c r="K1398" s="44"/>
      <c r="L1398" s="44"/>
      <c r="M1398" s="44"/>
      <c r="N1398" s="45" t="str">
        <f t="shared" si="180"/>
        <v/>
      </c>
      <c r="O1398" s="51"/>
      <c r="P1398" s="52" t="str">
        <f t="shared" si="181"/>
        <v/>
      </c>
      <c r="Q1398" s="44" t="str">
        <f t="shared" ca="1" si="182"/>
        <v/>
      </c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</row>
    <row r="1399" spans="1:28" ht="20.100000000000001" customHeight="1">
      <c r="A1399" s="41" t="str">
        <f t="shared" ca="1" si="183"/>
        <v/>
      </c>
      <c r="B1399" s="33" t="str">
        <f ca="1">IFERROR(IF(AND(N1399-TODAY()&gt;0,N1399-TODAY()&lt;5),"續簽"&amp;ROW(N1399),""),"")</f>
        <v/>
      </c>
      <c r="C1399" s="38" t="str">
        <f t="shared" si="176"/>
        <v/>
      </c>
      <c r="E1399" s="38" t="str">
        <f t="shared" si="177"/>
        <v/>
      </c>
      <c r="I1399" s="49" t="str">
        <f t="shared" ca="1" si="178"/>
        <v/>
      </c>
      <c r="J1399" s="49" t="str">
        <f t="shared" ca="1" si="179"/>
        <v/>
      </c>
      <c r="K1399" s="49"/>
      <c r="L1399" s="49"/>
      <c r="M1399" s="49"/>
      <c r="N1399" s="43" t="str">
        <f t="shared" si="180"/>
        <v/>
      </c>
      <c r="P1399" s="40" t="str">
        <f t="shared" si="181"/>
        <v/>
      </c>
      <c r="Q1399" s="38" t="str">
        <f t="shared" ca="1" si="182"/>
        <v/>
      </c>
    </row>
    <row r="1400" spans="1:28" ht="20.100000000000001" customHeight="1">
      <c r="A1400" s="41" t="str">
        <f t="shared" ca="1" si="183"/>
        <v/>
      </c>
      <c r="B1400" s="33" t="str">
        <f ca="1">IFERROR(IF(AND(N1400-TODAY()&gt;0,N1400-TODAY()&lt;5),"續簽"&amp;ROW(N1400),""),"")</f>
        <v/>
      </c>
      <c r="C1400" s="44" t="str">
        <f t="shared" si="176"/>
        <v/>
      </c>
      <c r="D1400" s="44"/>
      <c r="E1400" s="44" t="str">
        <f t="shared" si="177"/>
        <v/>
      </c>
      <c r="F1400" s="44"/>
      <c r="G1400" s="44"/>
      <c r="H1400" s="44"/>
      <c r="I1400" s="44" t="str">
        <f t="shared" ca="1" si="178"/>
        <v/>
      </c>
      <c r="J1400" s="44" t="str">
        <f t="shared" ca="1" si="179"/>
        <v/>
      </c>
      <c r="K1400" s="44"/>
      <c r="L1400" s="44"/>
      <c r="M1400" s="44"/>
      <c r="N1400" s="45" t="str">
        <f t="shared" si="180"/>
        <v/>
      </c>
      <c r="O1400" s="51"/>
      <c r="P1400" s="52" t="str">
        <f t="shared" si="181"/>
        <v/>
      </c>
      <c r="Q1400" s="44" t="str">
        <f t="shared" ca="1" si="182"/>
        <v/>
      </c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</row>
    <row r="1401" spans="1:28" ht="20.100000000000001" customHeight="1">
      <c r="A1401" s="41" t="str">
        <f t="shared" ca="1" si="183"/>
        <v/>
      </c>
      <c r="B1401" s="33" t="str">
        <f ca="1">IFERROR(IF(AND(N1401-TODAY()&gt;0,N1401-TODAY()&lt;5),"續簽"&amp;ROW(N1401),""),"")</f>
        <v/>
      </c>
      <c r="C1401" s="38" t="str">
        <f t="shared" si="176"/>
        <v/>
      </c>
      <c r="E1401" s="38" t="str">
        <f t="shared" si="177"/>
        <v/>
      </c>
      <c r="I1401" s="49" t="str">
        <f t="shared" ca="1" si="178"/>
        <v/>
      </c>
      <c r="J1401" s="49" t="str">
        <f t="shared" ca="1" si="179"/>
        <v/>
      </c>
      <c r="K1401" s="49"/>
      <c r="L1401" s="49"/>
      <c r="M1401" s="49"/>
      <c r="N1401" s="43" t="str">
        <f t="shared" si="180"/>
        <v/>
      </c>
      <c r="P1401" s="40" t="str">
        <f t="shared" si="181"/>
        <v/>
      </c>
      <c r="Q1401" s="38" t="str">
        <f t="shared" ca="1" si="182"/>
        <v/>
      </c>
    </row>
    <row r="1402" spans="1:28" ht="20.100000000000001" customHeight="1">
      <c r="A1402" s="41" t="str">
        <f t="shared" ca="1" si="183"/>
        <v/>
      </c>
      <c r="B1402" s="33" t="str">
        <f ca="1">IFERROR(IF(AND(N1402-TODAY()&gt;0,N1402-TODAY()&lt;5),"續簽"&amp;ROW(N1402),""),"")</f>
        <v/>
      </c>
      <c r="C1402" s="44" t="str">
        <f t="shared" si="176"/>
        <v/>
      </c>
      <c r="D1402" s="44"/>
      <c r="E1402" s="44" t="str">
        <f t="shared" si="177"/>
        <v/>
      </c>
      <c r="F1402" s="44"/>
      <c r="G1402" s="44"/>
      <c r="H1402" s="44"/>
      <c r="I1402" s="44" t="str">
        <f t="shared" ca="1" si="178"/>
        <v/>
      </c>
      <c r="J1402" s="44" t="str">
        <f t="shared" ca="1" si="179"/>
        <v/>
      </c>
      <c r="K1402" s="44"/>
      <c r="L1402" s="44"/>
      <c r="M1402" s="44"/>
      <c r="N1402" s="45" t="str">
        <f t="shared" si="180"/>
        <v/>
      </c>
      <c r="O1402" s="51"/>
      <c r="P1402" s="52" t="str">
        <f t="shared" si="181"/>
        <v/>
      </c>
      <c r="Q1402" s="44" t="str">
        <f t="shared" ca="1" si="182"/>
        <v/>
      </c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</row>
    <row r="1403" spans="1:28" ht="20.100000000000001" customHeight="1">
      <c r="A1403" s="41" t="str">
        <f t="shared" ca="1" si="183"/>
        <v/>
      </c>
      <c r="B1403" s="33" t="str">
        <f ca="1">IFERROR(IF(AND(N1403-TODAY()&gt;0,N1403-TODAY()&lt;5),"續簽"&amp;ROW(N1403),""),"")</f>
        <v/>
      </c>
      <c r="C1403" s="38" t="str">
        <f t="shared" si="176"/>
        <v/>
      </c>
      <c r="E1403" s="38" t="str">
        <f t="shared" si="177"/>
        <v/>
      </c>
      <c r="I1403" s="49" t="str">
        <f t="shared" ca="1" si="178"/>
        <v/>
      </c>
      <c r="J1403" s="49" t="str">
        <f t="shared" ca="1" si="179"/>
        <v/>
      </c>
      <c r="K1403" s="49"/>
      <c r="L1403" s="49"/>
      <c r="M1403" s="49"/>
      <c r="N1403" s="43" t="str">
        <f t="shared" si="180"/>
        <v/>
      </c>
      <c r="P1403" s="40" t="str">
        <f t="shared" si="181"/>
        <v/>
      </c>
      <c r="Q1403" s="38" t="str">
        <f t="shared" ca="1" si="182"/>
        <v/>
      </c>
    </row>
    <row r="1404" spans="1:28" ht="20.100000000000001" customHeight="1">
      <c r="A1404" s="41" t="str">
        <f t="shared" ca="1" si="183"/>
        <v/>
      </c>
      <c r="B1404" s="33" t="str">
        <f ca="1">IFERROR(IF(AND(N1404-TODAY()&gt;0,N1404-TODAY()&lt;5),"續簽"&amp;ROW(N1404),""),"")</f>
        <v/>
      </c>
      <c r="C1404" s="44" t="str">
        <f t="shared" si="176"/>
        <v/>
      </c>
      <c r="D1404" s="44"/>
      <c r="E1404" s="44" t="str">
        <f t="shared" si="177"/>
        <v/>
      </c>
      <c r="F1404" s="44"/>
      <c r="G1404" s="44"/>
      <c r="H1404" s="44"/>
      <c r="I1404" s="44" t="str">
        <f t="shared" ca="1" si="178"/>
        <v/>
      </c>
      <c r="J1404" s="44" t="str">
        <f t="shared" ca="1" si="179"/>
        <v/>
      </c>
      <c r="K1404" s="44"/>
      <c r="L1404" s="44"/>
      <c r="M1404" s="44"/>
      <c r="N1404" s="45" t="str">
        <f t="shared" si="180"/>
        <v/>
      </c>
      <c r="O1404" s="51"/>
      <c r="P1404" s="52" t="str">
        <f t="shared" si="181"/>
        <v/>
      </c>
      <c r="Q1404" s="44" t="str">
        <f t="shared" ca="1" si="182"/>
        <v/>
      </c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</row>
    <row r="1405" spans="1:28" ht="20.100000000000001" customHeight="1">
      <c r="A1405" s="41" t="str">
        <f t="shared" ca="1" si="183"/>
        <v/>
      </c>
      <c r="B1405" s="33" t="str">
        <f ca="1">IFERROR(IF(AND(N1405-TODAY()&gt;0,N1405-TODAY()&lt;5),"續簽"&amp;ROW(N1405),""),"")</f>
        <v/>
      </c>
      <c r="C1405" s="38" t="str">
        <f t="shared" si="176"/>
        <v/>
      </c>
      <c r="E1405" s="38" t="str">
        <f t="shared" si="177"/>
        <v/>
      </c>
      <c r="I1405" s="49" t="str">
        <f t="shared" ca="1" si="178"/>
        <v/>
      </c>
      <c r="J1405" s="49" t="str">
        <f t="shared" ca="1" si="179"/>
        <v/>
      </c>
      <c r="K1405" s="49"/>
      <c r="L1405" s="49"/>
      <c r="M1405" s="49"/>
      <c r="N1405" s="43" t="str">
        <f t="shared" si="180"/>
        <v/>
      </c>
      <c r="P1405" s="40" t="str">
        <f t="shared" si="181"/>
        <v/>
      </c>
      <c r="Q1405" s="38" t="str">
        <f t="shared" ca="1" si="182"/>
        <v/>
      </c>
    </row>
    <row r="1406" spans="1:28" ht="20.100000000000001" customHeight="1">
      <c r="A1406" s="41" t="str">
        <f t="shared" ca="1" si="183"/>
        <v/>
      </c>
      <c r="B1406" s="33" t="str">
        <f ca="1">IFERROR(IF(AND(N1406-TODAY()&gt;0,N1406-TODAY()&lt;5),"續簽"&amp;ROW(N1406),""),"")</f>
        <v/>
      </c>
      <c r="C1406" s="44" t="str">
        <f t="shared" si="176"/>
        <v/>
      </c>
      <c r="D1406" s="44"/>
      <c r="E1406" s="44" t="str">
        <f t="shared" si="177"/>
        <v/>
      </c>
      <c r="F1406" s="44"/>
      <c r="G1406" s="44"/>
      <c r="H1406" s="44"/>
      <c r="I1406" s="44" t="str">
        <f t="shared" ca="1" si="178"/>
        <v/>
      </c>
      <c r="J1406" s="44" t="str">
        <f t="shared" ca="1" si="179"/>
        <v/>
      </c>
      <c r="K1406" s="44"/>
      <c r="L1406" s="44"/>
      <c r="M1406" s="44"/>
      <c r="N1406" s="45" t="str">
        <f t="shared" si="180"/>
        <v/>
      </c>
      <c r="O1406" s="51"/>
      <c r="P1406" s="52" t="str">
        <f t="shared" si="181"/>
        <v/>
      </c>
      <c r="Q1406" s="44" t="str">
        <f t="shared" ca="1" si="182"/>
        <v/>
      </c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</row>
    <row r="1407" spans="1:28" ht="20.100000000000001" customHeight="1">
      <c r="A1407" s="41" t="str">
        <f t="shared" ca="1" si="183"/>
        <v/>
      </c>
      <c r="B1407" s="33" t="str">
        <f ca="1">IFERROR(IF(AND(N1407-TODAY()&gt;0,N1407-TODAY()&lt;5),"續簽"&amp;ROW(N1407),""),"")</f>
        <v/>
      </c>
      <c r="C1407" s="38" t="str">
        <f t="shared" si="176"/>
        <v/>
      </c>
      <c r="E1407" s="38" t="str">
        <f t="shared" si="177"/>
        <v/>
      </c>
      <c r="I1407" s="49" t="str">
        <f t="shared" ca="1" si="178"/>
        <v/>
      </c>
      <c r="J1407" s="49" t="str">
        <f t="shared" ca="1" si="179"/>
        <v/>
      </c>
      <c r="K1407" s="49"/>
      <c r="L1407" s="49"/>
      <c r="M1407" s="49"/>
      <c r="N1407" s="43" t="str">
        <f t="shared" si="180"/>
        <v/>
      </c>
      <c r="P1407" s="40" t="str">
        <f t="shared" si="181"/>
        <v/>
      </c>
      <c r="Q1407" s="38" t="str">
        <f t="shared" ca="1" si="182"/>
        <v/>
      </c>
    </row>
    <row r="1408" spans="1:28" ht="20.100000000000001" customHeight="1">
      <c r="A1408" s="41" t="str">
        <f t="shared" ca="1" si="183"/>
        <v/>
      </c>
      <c r="B1408" s="33" t="str">
        <f ca="1">IFERROR(IF(AND(N1408-TODAY()&gt;0,N1408-TODAY()&lt;5),"續簽"&amp;ROW(N1408),""),"")</f>
        <v/>
      </c>
      <c r="C1408" s="44" t="str">
        <f t="shared" si="176"/>
        <v/>
      </c>
      <c r="D1408" s="44"/>
      <c r="E1408" s="44" t="str">
        <f t="shared" si="177"/>
        <v/>
      </c>
      <c r="F1408" s="44"/>
      <c r="G1408" s="44"/>
      <c r="H1408" s="44"/>
      <c r="I1408" s="44" t="str">
        <f t="shared" ca="1" si="178"/>
        <v/>
      </c>
      <c r="J1408" s="44" t="str">
        <f t="shared" ca="1" si="179"/>
        <v/>
      </c>
      <c r="K1408" s="44"/>
      <c r="L1408" s="44"/>
      <c r="M1408" s="44"/>
      <c r="N1408" s="45" t="str">
        <f t="shared" si="180"/>
        <v/>
      </c>
      <c r="O1408" s="51"/>
      <c r="P1408" s="52" t="str">
        <f t="shared" si="181"/>
        <v/>
      </c>
      <c r="Q1408" s="44" t="str">
        <f t="shared" ca="1" si="182"/>
        <v/>
      </c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</row>
    <row r="1409" spans="1:28" ht="20.100000000000001" customHeight="1">
      <c r="A1409" s="41" t="str">
        <f t="shared" ca="1" si="183"/>
        <v/>
      </c>
      <c r="B1409" s="33" t="str">
        <f ca="1">IFERROR(IF(AND(N1409-TODAY()&gt;0,N1409-TODAY()&lt;5),"續簽"&amp;ROW(N1409),""),"")</f>
        <v/>
      </c>
      <c r="C1409" s="38" t="str">
        <f t="shared" si="176"/>
        <v/>
      </c>
      <c r="E1409" s="38" t="str">
        <f t="shared" si="177"/>
        <v/>
      </c>
      <c r="I1409" s="49" t="str">
        <f t="shared" ca="1" si="178"/>
        <v/>
      </c>
      <c r="J1409" s="49" t="str">
        <f t="shared" ca="1" si="179"/>
        <v/>
      </c>
      <c r="K1409" s="49"/>
      <c r="L1409" s="49"/>
      <c r="M1409" s="49"/>
      <c r="N1409" s="43" t="str">
        <f t="shared" si="180"/>
        <v/>
      </c>
      <c r="P1409" s="40" t="str">
        <f t="shared" si="181"/>
        <v/>
      </c>
      <c r="Q1409" s="38" t="str">
        <f t="shared" ca="1" si="182"/>
        <v/>
      </c>
    </row>
    <row r="1410" spans="1:28" ht="20.100000000000001" customHeight="1">
      <c r="A1410" s="41" t="str">
        <f t="shared" ca="1" si="183"/>
        <v/>
      </c>
      <c r="B1410" s="33" t="str">
        <f ca="1">IFERROR(IF(AND(N1410-TODAY()&gt;0,N1410-TODAY()&lt;5),"續簽"&amp;ROW(N1410),""),"")</f>
        <v/>
      </c>
      <c r="C1410" s="44" t="str">
        <f t="shared" si="176"/>
        <v/>
      </c>
      <c r="D1410" s="44"/>
      <c r="E1410" s="44" t="str">
        <f t="shared" si="177"/>
        <v/>
      </c>
      <c r="F1410" s="44"/>
      <c r="G1410" s="44"/>
      <c r="H1410" s="44"/>
      <c r="I1410" s="44" t="str">
        <f t="shared" ca="1" si="178"/>
        <v/>
      </c>
      <c r="J1410" s="44" t="str">
        <f t="shared" ca="1" si="179"/>
        <v/>
      </c>
      <c r="K1410" s="44"/>
      <c r="L1410" s="44"/>
      <c r="M1410" s="44"/>
      <c r="N1410" s="45" t="str">
        <f t="shared" si="180"/>
        <v/>
      </c>
      <c r="O1410" s="51"/>
      <c r="P1410" s="52" t="str">
        <f t="shared" si="181"/>
        <v/>
      </c>
      <c r="Q1410" s="44" t="str">
        <f t="shared" ca="1" si="182"/>
        <v/>
      </c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</row>
    <row r="1411" spans="1:28" ht="20.100000000000001" customHeight="1">
      <c r="A1411" s="41" t="str">
        <f t="shared" ca="1" si="183"/>
        <v/>
      </c>
      <c r="B1411" s="33" t="str">
        <f ca="1">IFERROR(IF(AND(N1411-TODAY()&gt;0,N1411-TODAY()&lt;5),"續簽"&amp;ROW(N1411),""),"")</f>
        <v/>
      </c>
      <c r="C1411" s="38" t="str">
        <f t="shared" si="176"/>
        <v/>
      </c>
      <c r="E1411" s="38" t="str">
        <f t="shared" si="177"/>
        <v/>
      </c>
      <c r="I1411" s="49" t="str">
        <f t="shared" ca="1" si="178"/>
        <v/>
      </c>
      <c r="J1411" s="49" t="str">
        <f t="shared" ca="1" si="179"/>
        <v/>
      </c>
      <c r="K1411" s="49"/>
      <c r="L1411" s="49"/>
      <c r="M1411" s="49"/>
      <c r="N1411" s="43" t="str">
        <f t="shared" si="180"/>
        <v/>
      </c>
      <c r="P1411" s="40" t="str">
        <f t="shared" si="181"/>
        <v/>
      </c>
      <c r="Q1411" s="38" t="str">
        <f t="shared" ca="1" si="182"/>
        <v/>
      </c>
    </row>
    <row r="1412" spans="1:28" ht="20.100000000000001" customHeight="1">
      <c r="A1412" s="41" t="str">
        <f t="shared" ca="1" si="183"/>
        <v/>
      </c>
      <c r="B1412" s="33" t="str">
        <f ca="1">IFERROR(IF(AND(N1412-TODAY()&gt;0,N1412-TODAY()&lt;5),"續簽"&amp;ROW(N1412),""),"")</f>
        <v/>
      </c>
      <c r="C1412" s="44" t="str">
        <f t="shared" si="176"/>
        <v/>
      </c>
      <c r="D1412" s="44"/>
      <c r="E1412" s="44" t="str">
        <f t="shared" si="177"/>
        <v/>
      </c>
      <c r="F1412" s="44"/>
      <c r="G1412" s="44"/>
      <c r="H1412" s="44"/>
      <c r="I1412" s="44" t="str">
        <f t="shared" ca="1" si="178"/>
        <v/>
      </c>
      <c r="J1412" s="44" t="str">
        <f t="shared" ca="1" si="179"/>
        <v/>
      </c>
      <c r="K1412" s="44"/>
      <c r="L1412" s="44"/>
      <c r="M1412" s="44"/>
      <c r="N1412" s="45" t="str">
        <f t="shared" si="180"/>
        <v/>
      </c>
      <c r="O1412" s="51"/>
      <c r="P1412" s="52" t="str">
        <f t="shared" si="181"/>
        <v/>
      </c>
      <c r="Q1412" s="44" t="str">
        <f t="shared" ca="1" si="182"/>
        <v/>
      </c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</row>
    <row r="1413" spans="1:28" ht="20.100000000000001" customHeight="1">
      <c r="A1413" s="41" t="str">
        <f t="shared" ca="1" si="183"/>
        <v/>
      </c>
      <c r="B1413" s="33" t="str">
        <f ca="1">IFERROR(IF(AND(N1413-TODAY()&gt;0,N1413-TODAY()&lt;5),"續簽"&amp;ROW(N1413),""),"")</f>
        <v/>
      </c>
      <c r="C1413" s="38" t="str">
        <f t="shared" si="176"/>
        <v/>
      </c>
      <c r="E1413" s="38" t="str">
        <f t="shared" si="177"/>
        <v/>
      </c>
      <c r="I1413" s="49" t="str">
        <f t="shared" ca="1" si="178"/>
        <v/>
      </c>
      <c r="J1413" s="49" t="str">
        <f t="shared" ca="1" si="179"/>
        <v/>
      </c>
      <c r="K1413" s="49"/>
      <c r="L1413" s="49"/>
      <c r="M1413" s="49"/>
      <c r="N1413" s="43" t="str">
        <f t="shared" si="180"/>
        <v/>
      </c>
      <c r="P1413" s="40" t="str">
        <f t="shared" si="181"/>
        <v/>
      </c>
      <c r="Q1413" s="38" t="str">
        <f t="shared" ca="1" si="182"/>
        <v/>
      </c>
    </row>
    <row r="1414" spans="1:28" ht="20.100000000000001" customHeight="1">
      <c r="A1414" s="41" t="str">
        <f t="shared" ca="1" si="183"/>
        <v/>
      </c>
      <c r="B1414" s="33" t="str">
        <f ca="1">IFERROR(IF(AND(N1414-TODAY()&gt;0,N1414-TODAY()&lt;5),"續簽"&amp;ROW(N1414),""),"")</f>
        <v/>
      </c>
      <c r="C1414" s="44" t="str">
        <f t="shared" si="176"/>
        <v/>
      </c>
      <c r="D1414" s="44"/>
      <c r="E1414" s="44" t="str">
        <f t="shared" si="177"/>
        <v/>
      </c>
      <c r="F1414" s="44"/>
      <c r="G1414" s="44"/>
      <c r="H1414" s="44"/>
      <c r="I1414" s="44" t="str">
        <f t="shared" ca="1" si="178"/>
        <v/>
      </c>
      <c r="J1414" s="44" t="str">
        <f t="shared" ca="1" si="179"/>
        <v/>
      </c>
      <c r="K1414" s="44"/>
      <c r="L1414" s="44"/>
      <c r="M1414" s="44"/>
      <c r="N1414" s="45" t="str">
        <f t="shared" si="180"/>
        <v/>
      </c>
      <c r="O1414" s="51"/>
      <c r="P1414" s="52" t="str">
        <f t="shared" si="181"/>
        <v/>
      </c>
      <c r="Q1414" s="44" t="str">
        <f t="shared" ca="1" si="182"/>
        <v/>
      </c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</row>
    <row r="1415" spans="1:28" ht="20.100000000000001" customHeight="1">
      <c r="A1415" s="41" t="str">
        <f t="shared" ca="1" si="183"/>
        <v/>
      </c>
      <c r="B1415" s="33" t="str">
        <f ca="1">IFERROR(IF(AND(N1415-TODAY()&gt;0,N1415-TODAY()&lt;5),"續簽"&amp;ROW(N1415),""),"")</f>
        <v/>
      </c>
      <c r="C1415" s="38" t="str">
        <f t="shared" si="176"/>
        <v/>
      </c>
      <c r="E1415" s="38" t="str">
        <f t="shared" si="177"/>
        <v/>
      </c>
      <c r="I1415" s="49" t="str">
        <f t="shared" ca="1" si="178"/>
        <v/>
      </c>
      <c r="J1415" s="49" t="str">
        <f t="shared" ca="1" si="179"/>
        <v/>
      </c>
      <c r="K1415" s="49"/>
      <c r="L1415" s="49"/>
      <c r="M1415" s="49"/>
      <c r="N1415" s="43" t="str">
        <f t="shared" si="180"/>
        <v/>
      </c>
      <c r="P1415" s="40" t="str">
        <f t="shared" si="181"/>
        <v/>
      </c>
      <c r="Q1415" s="38" t="str">
        <f t="shared" ca="1" si="182"/>
        <v/>
      </c>
    </row>
    <row r="1416" spans="1:28" ht="20.100000000000001" customHeight="1">
      <c r="A1416" s="41" t="str">
        <f t="shared" ca="1" si="183"/>
        <v/>
      </c>
      <c r="B1416" s="33" t="str">
        <f ca="1">IFERROR(IF(AND(N1416-TODAY()&gt;0,N1416-TODAY()&lt;5),"續簽"&amp;ROW(N1416),""),"")</f>
        <v/>
      </c>
      <c r="C1416" s="44" t="str">
        <f t="shared" ref="C1416:C1479" si="184">IF(D1416="","",ROW(D1416)-2)</f>
        <v/>
      </c>
      <c r="D1416" s="44"/>
      <c r="E1416" s="44" t="str">
        <f t="shared" ref="E1416:E1479" si="185">IF(O1416="","",IF(MOD(RIGHT(LEFT(O1416,17)),2),"男","女"))</f>
        <v/>
      </c>
      <c r="F1416" s="44"/>
      <c r="G1416" s="44"/>
      <c r="H1416" s="44"/>
      <c r="I1416" s="44" t="str">
        <f t="shared" ref="I1416:I1479" ca="1" si="186">IF(H1416="","",DATEDIF(H1416,TODAY(),"Y"))</f>
        <v/>
      </c>
      <c r="J1416" s="44" t="str">
        <f t="shared" ref="J1416:J1479" ca="1" si="187">IF(H1416="","",DATEDIF(H1416,TODAY(),"m"))</f>
        <v/>
      </c>
      <c r="K1416" s="44"/>
      <c r="L1416" s="44"/>
      <c r="M1416" s="44"/>
      <c r="N1416" s="45" t="str">
        <f t="shared" ref="N1416:N1479" si="188">IFERROR(IF(M1416="无固定期限","",DATE(YEAR(L1416)+M1416,MONTH(L1416),DAY(L1416)-1)),"")</f>
        <v/>
      </c>
      <c r="O1416" s="51"/>
      <c r="P1416" s="52" t="str">
        <f t="shared" ref="P1416:P1479" si="189">IF(O1416="","",VALUE(MID(O1416,7,4)&amp;"/"&amp;MID(O1416,11,2)&amp;"/"&amp;MID(O1416,13,2)))</f>
        <v/>
      </c>
      <c r="Q1416" s="44" t="str">
        <f t="shared" ref="Q1416:Q1479" ca="1" si="190">IF(O1416="","",YEAR(TODAY())-MID(O1416,7,4))</f>
        <v/>
      </c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</row>
    <row r="1417" spans="1:28" ht="20.100000000000001" customHeight="1">
      <c r="A1417" s="41" t="str">
        <f t="shared" ca="1" si="183"/>
        <v/>
      </c>
      <c r="B1417" s="33" t="str">
        <f ca="1">IFERROR(IF(AND(N1417-TODAY()&gt;0,N1417-TODAY()&lt;5),"續簽"&amp;ROW(N1417),""),"")</f>
        <v/>
      </c>
      <c r="C1417" s="38" t="str">
        <f t="shared" si="184"/>
        <v/>
      </c>
      <c r="E1417" s="38" t="str">
        <f t="shared" si="185"/>
        <v/>
      </c>
      <c r="I1417" s="49" t="str">
        <f t="shared" ca="1" si="186"/>
        <v/>
      </c>
      <c r="J1417" s="49" t="str">
        <f t="shared" ca="1" si="187"/>
        <v/>
      </c>
      <c r="K1417" s="49"/>
      <c r="L1417" s="49"/>
      <c r="M1417" s="49"/>
      <c r="N1417" s="43" t="str">
        <f t="shared" si="188"/>
        <v/>
      </c>
      <c r="P1417" s="40" t="str">
        <f t="shared" si="189"/>
        <v/>
      </c>
      <c r="Q1417" s="38" t="str">
        <f t="shared" ca="1" si="190"/>
        <v/>
      </c>
    </row>
    <row r="1418" spans="1:28" ht="20.100000000000001" customHeight="1">
      <c r="A1418" s="41" t="str">
        <f t="shared" ca="1" si="183"/>
        <v/>
      </c>
      <c r="B1418" s="33" t="str">
        <f ca="1">IFERROR(IF(AND(N1418-TODAY()&gt;0,N1418-TODAY()&lt;5),"續簽"&amp;ROW(N1418),""),"")</f>
        <v/>
      </c>
      <c r="C1418" s="44" t="str">
        <f t="shared" si="184"/>
        <v/>
      </c>
      <c r="D1418" s="44"/>
      <c r="E1418" s="44" t="str">
        <f t="shared" si="185"/>
        <v/>
      </c>
      <c r="F1418" s="44"/>
      <c r="G1418" s="44"/>
      <c r="H1418" s="44"/>
      <c r="I1418" s="44" t="str">
        <f t="shared" ca="1" si="186"/>
        <v/>
      </c>
      <c r="J1418" s="44" t="str">
        <f t="shared" ca="1" si="187"/>
        <v/>
      </c>
      <c r="K1418" s="44"/>
      <c r="L1418" s="44"/>
      <c r="M1418" s="44"/>
      <c r="N1418" s="45" t="str">
        <f t="shared" si="188"/>
        <v/>
      </c>
      <c r="O1418" s="51"/>
      <c r="P1418" s="52" t="str">
        <f t="shared" si="189"/>
        <v/>
      </c>
      <c r="Q1418" s="44" t="str">
        <f t="shared" ca="1" si="190"/>
        <v/>
      </c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</row>
    <row r="1419" spans="1:28" ht="20.100000000000001" customHeight="1">
      <c r="A1419" s="41" t="str">
        <f t="shared" ca="1" si="183"/>
        <v/>
      </c>
      <c r="B1419" s="33" t="str">
        <f ca="1">IFERROR(IF(AND(N1419-TODAY()&gt;0,N1419-TODAY()&lt;5),"續簽"&amp;ROW(N1419),""),"")</f>
        <v/>
      </c>
      <c r="C1419" s="38" t="str">
        <f t="shared" si="184"/>
        <v/>
      </c>
      <c r="E1419" s="38" t="str">
        <f t="shared" si="185"/>
        <v/>
      </c>
      <c r="I1419" s="49" t="str">
        <f t="shared" ca="1" si="186"/>
        <v/>
      </c>
      <c r="J1419" s="49" t="str">
        <f t="shared" ca="1" si="187"/>
        <v/>
      </c>
      <c r="K1419" s="49"/>
      <c r="L1419" s="49"/>
      <c r="M1419" s="49"/>
      <c r="N1419" s="43" t="str">
        <f t="shared" si="188"/>
        <v/>
      </c>
      <c r="P1419" s="40" t="str">
        <f t="shared" si="189"/>
        <v/>
      </c>
      <c r="Q1419" s="38" t="str">
        <f t="shared" ca="1" si="190"/>
        <v/>
      </c>
    </row>
    <row r="1420" spans="1:28" ht="20.100000000000001" customHeight="1">
      <c r="A1420" s="41" t="str">
        <f t="shared" ca="1" si="183"/>
        <v/>
      </c>
      <c r="B1420" s="33" t="str">
        <f ca="1">IFERROR(IF(AND(N1420-TODAY()&gt;0,N1420-TODAY()&lt;5),"續簽"&amp;ROW(N1420),""),"")</f>
        <v/>
      </c>
      <c r="C1420" s="44" t="str">
        <f t="shared" si="184"/>
        <v/>
      </c>
      <c r="D1420" s="44"/>
      <c r="E1420" s="44" t="str">
        <f t="shared" si="185"/>
        <v/>
      </c>
      <c r="F1420" s="44"/>
      <c r="G1420" s="44"/>
      <c r="H1420" s="44"/>
      <c r="I1420" s="44" t="str">
        <f t="shared" ca="1" si="186"/>
        <v/>
      </c>
      <c r="J1420" s="44" t="str">
        <f t="shared" ca="1" si="187"/>
        <v/>
      </c>
      <c r="K1420" s="44"/>
      <c r="L1420" s="44"/>
      <c r="M1420" s="44"/>
      <c r="N1420" s="45" t="str">
        <f t="shared" si="188"/>
        <v/>
      </c>
      <c r="O1420" s="51"/>
      <c r="P1420" s="52" t="str">
        <f t="shared" si="189"/>
        <v/>
      </c>
      <c r="Q1420" s="44" t="str">
        <f t="shared" ca="1" si="190"/>
        <v/>
      </c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</row>
    <row r="1421" spans="1:28" ht="20.100000000000001" customHeight="1">
      <c r="A1421" s="41" t="str">
        <f t="shared" ref="A1421:A1484" ca="1" si="191">IFERROR(IF(MONTH(P1421)=MONTH(TODAY()),"生日"&amp;ROW(P1421),""),"")</f>
        <v/>
      </c>
      <c r="B1421" s="33" t="str">
        <f ca="1">IFERROR(IF(AND(N1421-TODAY()&gt;0,N1421-TODAY()&lt;5),"續簽"&amp;ROW(N1421),""),"")</f>
        <v/>
      </c>
      <c r="C1421" s="38" t="str">
        <f t="shared" si="184"/>
        <v/>
      </c>
      <c r="E1421" s="38" t="str">
        <f t="shared" si="185"/>
        <v/>
      </c>
      <c r="I1421" s="49" t="str">
        <f t="shared" ca="1" si="186"/>
        <v/>
      </c>
      <c r="J1421" s="49" t="str">
        <f t="shared" ca="1" si="187"/>
        <v/>
      </c>
      <c r="K1421" s="49"/>
      <c r="L1421" s="49"/>
      <c r="M1421" s="49"/>
      <c r="N1421" s="43" t="str">
        <f t="shared" si="188"/>
        <v/>
      </c>
      <c r="P1421" s="40" t="str">
        <f t="shared" si="189"/>
        <v/>
      </c>
      <c r="Q1421" s="38" t="str">
        <f t="shared" ca="1" si="190"/>
        <v/>
      </c>
    </row>
    <row r="1422" spans="1:28" ht="20.100000000000001" customHeight="1">
      <c r="A1422" s="41" t="str">
        <f t="shared" ca="1" si="191"/>
        <v/>
      </c>
      <c r="B1422" s="33" t="str">
        <f ca="1">IFERROR(IF(AND(N1422-TODAY()&gt;0,N1422-TODAY()&lt;5),"續簽"&amp;ROW(N1422),""),"")</f>
        <v/>
      </c>
      <c r="C1422" s="44" t="str">
        <f t="shared" si="184"/>
        <v/>
      </c>
      <c r="D1422" s="44"/>
      <c r="E1422" s="44" t="str">
        <f t="shared" si="185"/>
        <v/>
      </c>
      <c r="F1422" s="44"/>
      <c r="G1422" s="44"/>
      <c r="H1422" s="44"/>
      <c r="I1422" s="44" t="str">
        <f t="shared" ca="1" si="186"/>
        <v/>
      </c>
      <c r="J1422" s="44" t="str">
        <f t="shared" ca="1" si="187"/>
        <v/>
      </c>
      <c r="K1422" s="44"/>
      <c r="L1422" s="44"/>
      <c r="M1422" s="44"/>
      <c r="N1422" s="45" t="str">
        <f t="shared" si="188"/>
        <v/>
      </c>
      <c r="O1422" s="51"/>
      <c r="P1422" s="52" t="str">
        <f t="shared" si="189"/>
        <v/>
      </c>
      <c r="Q1422" s="44" t="str">
        <f t="shared" ca="1" si="190"/>
        <v/>
      </c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</row>
    <row r="1423" spans="1:28" ht="20.100000000000001" customHeight="1">
      <c r="A1423" s="41" t="str">
        <f t="shared" ca="1" si="191"/>
        <v/>
      </c>
      <c r="B1423" s="33" t="str">
        <f ca="1">IFERROR(IF(AND(N1423-TODAY()&gt;0,N1423-TODAY()&lt;5),"續簽"&amp;ROW(N1423),""),"")</f>
        <v/>
      </c>
      <c r="C1423" s="38" t="str">
        <f t="shared" si="184"/>
        <v/>
      </c>
      <c r="E1423" s="38" t="str">
        <f t="shared" si="185"/>
        <v/>
      </c>
      <c r="I1423" s="49" t="str">
        <f t="shared" ca="1" si="186"/>
        <v/>
      </c>
      <c r="J1423" s="49" t="str">
        <f t="shared" ca="1" si="187"/>
        <v/>
      </c>
      <c r="K1423" s="49"/>
      <c r="L1423" s="49"/>
      <c r="M1423" s="49"/>
      <c r="N1423" s="43" t="str">
        <f t="shared" si="188"/>
        <v/>
      </c>
      <c r="P1423" s="40" t="str">
        <f t="shared" si="189"/>
        <v/>
      </c>
      <c r="Q1423" s="38" t="str">
        <f t="shared" ca="1" si="190"/>
        <v/>
      </c>
    </row>
    <row r="1424" spans="1:28" ht="20.100000000000001" customHeight="1">
      <c r="A1424" s="41" t="str">
        <f t="shared" ca="1" si="191"/>
        <v/>
      </c>
      <c r="B1424" s="33" t="str">
        <f ca="1">IFERROR(IF(AND(N1424-TODAY()&gt;0,N1424-TODAY()&lt;5),"續簽"&amp;ROW(N1424),""),"")</f>
        <v/>
      </c>
      <c r="C1424" s="44" t="str">
        <f t="shared" si="184"/>
        <v/>
      </c>
      <c r="D1424" s="44"/>
      <c r="E1424" s="44" t="str">
        <f t="shared" si="185"/>
        <v/>
      </c>
      <c r="F1424" s="44"/>
      <c r="G1424" s="44"/>
      <c r="H1424" s="44"/>
      <c r="I1424" s="44" t="str">
        <f t="shared" ca="1" si="186"/>
        <v/>
      </c>
      <c r="J1424" s="44" t="str">
        <f t="shared" ca="1" si="187"/>
        <v/>
      </c>
      <c r="K1424" s="44"/>
      <c r="L1424" s="44"/>
      <c r="M1424" s="44"/>
      <c r="N1424" s="45" t="str">
        <f t="shared" si="188"/>
        <v/>
      </c>
      <c r="O1424" s="51"/>
      <c r="P1424" s="52" t="str">
        <f t="shared" si="189"/>
        <v/>
      </c>
      <c r="Q1424" s="44" t="str">
        <f t="shared" ca="1" si="190"/>
        <v/>
      </c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</row>
    <row r="1425" spans="1:28" ht="20.100000000000001" customHeight="1">
      <c r="A1425" s="41" t="str">
        <f t="shared" ca="1" si="191"/>
        <v/>
      </c>
      <c r="B1425" s="33" t="str">
        <f ca="1">IFERROR(IF(AND(N1425-TODAY()&gt;0,N1425-TODAY()&lt;5),"續簽"&amp;ROW(N1425),""),"")</f>
        <v/>
      </c>
      <c r="C1425" s="38" t="str">
        <f t="shared" si="184"/>
        <v/>
      </c>
      <c r="E1425" s="38" t="str">
        <f t="shared" si="185"/>
        <v/>
      </c>
      <c r="I1425" s="49" t="str">
        <f t="shared" ca="1" si="186"/>
        <v/>
      </c>
      <c r="J1425" s="49" t="str">
        <f t="shared" ca="1" si="187"/>
        <v/>
      </c>
      <c r="K1425" s="49"/>
      <c r="L1425" s="49"/>
      <c r="M1425" s="49"/>
      <c r="N1425" s="43" t="str">
        <f t="shared" si="188"/>
        <v/>
      </c>
      <c r="P1425" s="40" t="str">
        <f t="shared" si="189"/>
        <v/>
      </c>
      <c r="Q1425" s="38" t="str">
        <f t="shared" ca="1" si="190"/>
        <v/>
      </c>
    </row>
    <row r="1426" spans="1:28" ht="20.100000000000001" customHeight="1">
      <c r="A1426" s="41" t="str">
        <f t="shared" ca="1" si="191"/>
        <v/>
      </c>
      <c r="B1426" s="33" t="str">
        <f ca="1">IFERROR(IF(AND(N1426-TODAY()&gt;0,N1426-TODAY()&lt;5),"續簽"&amp;ROW(N1426),""),"")</f>
        <v/>
      </c>
      <c r="C1426" s="44" t="str">
        <f t="shared" si="184"/>
        <v/>
      </c>
      <c r="D1426" s="44"/>
      <c r="E1426" s="44" t="str">
        <f t="shared" si="185"/>
        <v/>
      </c>
      <c r="F1426" s="44"/>
      <c r="G1426" s="44"/>
      <c r="H1426" s="44"/>
      <c r="I1426" s="44" t="str">
        <f t="shared" ca="1" si="186"/>
        <v/>
      </c>
      <c r="J1426" s="44" t="str">
        <f t="shared" ca="1" si="187"/>
        <v/>
      </c>
      <c r="K1426" s="44"/>
      <c r="L1426" s="44"/>
      <c r="M1426" s="44"/>
      <c r="N1426" s="45" t="str">
        <f t="shared" si="188"/>
        <v/>
      </c>
      <c r="O1426" s="51"/>
      <c r="P1426" s="52" t="str">
        <f t="shared" si="189"/>
        <v/>
      </c>
      <c r="Q1426" s="44" t="str">
        <f t="shared" ca="1" si="190"/>
        <v/>
      </c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</row>
    <row r="1427" spans="1:28" ht="20.100000000000001" customHeight="1">
      <c r="A1427" s="41" t="str">
        <f t="shared" ca="1" si="191"/>
        <v/>
      </c>
      <c r="B1427" s="33" t="str">
        <f ca="1">IFERROR(IF(AND(N1427-TODAY()&gt;0,N1427-TODAY()&lt;5),"續簽"&amp;ROW(N1427),""),"")</f>
        <v/>
      </c>
      <c r="C1427" s="38" t="str">
        <f t="shared" si="184"/>
        <v/>
      </c>
      <c r="E1427" s="38" t="str">
        <f t="shared" si="185"/>
        <v/>
      </c>
      <c r="I1427" s="49" t="str">
        <f t="shared" ca="1" si="186"/>
        <v/>
      </c>
      <c r="J1427" s="49" t="str">
        <f t="shared" ca="1" si="187"/>
        <v/>
      </c>
      <c r="K1427" s="49"/>
      <c r="L1427" s="49"/>
      <c r="M1427" s="49"/>
      <c r="N1427" s="43" t="str">
        <f t="shared" si="188"/>
        <v/>
      </c>
      <c r="P1427" s="40" t="str">
        <f t="shared" si="189"/>
        <v/>
      </c>
      <c r="Q1427" s="38" t="str">
        <f t="shared" ca="1" si="190"/>
        <v/>
      </c>
    </row>
    <row r="1428" spans="1:28" ht="20.100000000000001" customHeight="1">
      <c r="A1428" s="41" t="str">
        <f t="shared" ca="1" si="191"/>
        <v/>
      </c>
      <c r="B1428" s="33" t="str">
        <f ca="1">IFERROR(IF(AND(N1428-TODAY()&gt;0,N1428-TODAY()&lt;5),"續簽"&amp;ROW(N1428),""),"")</f>
        <v/>
      </c>
      <c r="C1428" s="44" t="str">
        <f t="shared" si="184"/>
        <v/>
      </c>
      <c r="D1428" s="44"/>
      <c r="E1428" s="44" t="str">
        <f t="shared" si="185"/>
        <v/>
      </c>
      <c r="F1428" s="44"/>
      <c r="G1428" s="44"/>
      <c r="H1428" s="44"/>
      <c r="I1428" s="44" t="str">
        <f t="shared" ca="1" si="186"/>
        <v/>
      </c>
      <c r="J1428" s="44" t="str">
        <f t="shared" ca="1" si="187"/>
        <v/>
      </c>
      <c r="K1428" s="44"/>
      <c r="L1428" s="44"/>
      <c r="M1428" s="44"/>
      <c r="N1428" s="45" t="str">
        <f t="shared" si="188"/>
        <v/>
      </c>
      <c r="O1428" s="51"/>
      <c r="P1428" s="52" t="str">
        <f t="shared" si="189"/>
        <v/>
      </c>
      <c r="Q1428" s="44" t="str">
        <f t="shared" ca="1" si="190"/>
        <v/>
      </c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</row>
    <row r="1429" spans="1:28" ht="20.100000000000001" customHeight="1">
      <c r="A1429" s="41" t="str">
        <f t="shared" ca="1" si="191"/>
        <v/>
      </c>
      <c r="B1429" s="33" t="str">
        <f ca="1">IFERROR(IF(AND(N1429-TODAY()&gt;0,N1429-TODAY()&lt;5),"續簽"&amp;ROW(N1429),""),"")</f>
        <v/>
      </c>
      <c r="C1429" s="38" t="str">
        <f t="shared" si="184"/>
        <v/>
      </c>
      <c r="E1429" s="38" t="str">
        <f t="shared" si="185"/>
        <v/>
      </c>
      <c r="I1429" s="49" t="str">
        <f t="shared" ca="1" si="186"/>
        <v/>
      </c>
      <c r="J1429" s="49" t="str">
        <f t="shared" ca="1" si="187"/>
        <v/>
      </c>
      <c r="K1429" s="49"/>
      <c r="L1429" s="49"/>
      <c r="M1429" s="49"/>
      <c r="N1429" s="43" t="str">
        <f t="shared" si="188"/>
        <v/>
      </c>
      <c r="P1429" s="40" t="str">
        <f t="shared" si="189"/>
        <v/>
      </c>
      <c r="Q1429" s="38" t="str">
        <f t="shared" ca="1" si="190"/>
        <v/>
      </c>
    </row>
    <row r="1430" spans="1:28" ht="20.100000000000001" customHeight="1">
      <c r="A1430" s="41" t="str">
        <f t="shared" ca="1" si="191"/>
        <v/>
      </c>
      <c r="B1430" s="33" t="str">
        <f ca="1">IFERROR(IF(AND(N1430-TODAY()&gt;0,N1430-TODAY()&lt;5),"續簽"&amp;ROW(N1430),""),"")</f>
        <v/>
      </c>
      <c r="C1430" s="44" t="str">
        <f t="shared" si="184"/>
        <v/>
      </c>
      <c r="D1430" s="44"/>
      <c r="E1430" s="44" t="str">
        <f t="shared" si="185"/>
        <v/>
      </c>
      <c r="F1430" s="44"/>
      <c r="G1430" s="44"/>
      <c r="H1430" s="44"/>
      <c r="I1430" s="44" t="str">
        <f t="shared" ca="1" si="186"/>
        <v/>
      </c>
      <c r="J1430" s="44" t="str">
        <f t="shared" ca="1" si="187"/>
        <v/>
      </c>
      <c r="K1430" s="44"/>
      <c r="L1430" s="44"/>
      <c r="M1430" s="44"/>
      <c r="N1430" s="45" t="str">
        <f t="shared" si="188"/>
        <v/>
      </c>
      <c r="O1430" s="51"/>
      <c r="P1430" s="52" t="str">
        <f t="shared" si="189"/>
        <v/>
      </c>
      <c r="Q1430" s="44" t="str">
        <f t="shared" ca="1" si="190"/>
        <v/>
      </c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</row>
    <row r="1431" spans="1:28" ht="20.100000000000001" customHeight="1">
      <c r="A1431" s="41" t="str">
        <f t="shared" ca="1" si="191"/>
        <v/>
      </c>
      <c r="B1431" s="33" t="str">
        <f ca="1">IFERROR(IF(AND(N1431-TODAY()&gt;0,N1431-TODAY()&lt;5),"續簽"&amp;ROW(N1431),""),"")</f>
        <v/>
      </c>
      <c r="C1431" s="38" t="str">
        <f t="shared" si="184"/>
        <v/>
      </c>
      <c r="E1431" s="38" t="str">
        <f t="shared" si="185"/>
        <v/>
      </c>
      <c r="I1431" s="49" t="str">
        <f t="shared" ca="1" si="186"/>
        <v/>
      </c>
      <c r="J1431" s="49" t="str">
        <f t="shared" ca="1" si="187"/>
        <v/>
      </c>
      <c r="K1431" s="49"/>
      <c r="L1431" s="49"/>
      <c r="M1431" s="49"/>
      <c r="N1431" s="43" t="str">
        <f t="shared" si="188"/>
        <v/>
      </c>
      <c r="P1431" s="40" t="str">
        <f t="shared" si="189"/>
        <v/>
      </c>
      <c r="Q1431" s="38" t="str">
        <f t="shared" ca="1" si="190"/>
        <v/>
      </c>
    </row>
    <row r="1432" spans="1:28" ht="20.100000000000001" customHeight="1">
      <c r="A1432" s="41" t="str">
        <f t="shared" ca="1" si="191"/>
        <v/>
      </c>
      <c r="B1432" s="33" t="str">
        <f ca="1">IFERROR(IF(AND(N1432-TODAY()&gt;0,N1432-TODAY()&lt;5),"續簽"&amp;ROW(N1432),""),"")</f>
        <v/>
      </c>
      <c r="C1432" s="44" t="str">
        <f t="shared" si="184"/>
        <v/>
      </c>
      <c r="D1432" s="44"/>
      <c r="E1432" s="44" t="str">
        <f t="shared" si="185"/>
        <v/>
      </c>
      <c r="F1432" s="44"/>
      <c r="G1432" s="44"/>
      <c r="H1432" s="44"/>
      <c r="I1432" s="44" t="str">
        <f t="shared" ca="1" si="186"/>
        <v/>
      </c>
      <c r="J1432" s="44" t="str">
        <f t="shared" ca="1" si="187"/>
        <v/>
      </c>
      <c r="K1432" s="44"/>
      <c r="L1432" s="44"/>
      <c r="M1432" s="44"/>
      <c r="N1432" s="45" t="str">
        <f t="shared" si="188"/>
        <v/>
      </c>
      <c r="O1432" s="51"/>
      <c r="P1432" s="52" t="str">
        <f t="shared" si="189"/>
        <v/>
      </c>
      <c r="Q1432" s="44" t="str">
        <f t="shared" ca="1" si="190"/>
        <v/>
      </c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</row>
    <row r="1433" spans="1:28" ht="20.100000000000001" customHeight="1">
      <c r="A1433" s="41" t="str">
        <f t="shared" ca="1" si="191"/>
        <v/>
      </c>
      <c r="B1433" s="33" t="str">
        <f ca="1">IFERROR(IF(AND(N1433-TODAY()&gt;0,N1433-TODAY()&lt;5),"續簽"&amp;ROW(N1433),""),"")</f>
        <v/>
      </c>
      <c r="C1433" s="38" t="str">
        <f t="shared" si="184"/>
        <v/>
      </c>
      <c r="E1433" s="38" t="str">
        <f t="shared" si="185"/>
        <v/>
      </c>
      <c r="I1433" s="49" t="str">
        <f t="shared" ca="1" si="186"/>
        <v/>
      </c>
      <c r="J1433" s="49" t="str">
        <f t="shared" ca="1" si="187"/>
        <v/>
      </c>
      <c r="K1433" s="49"/>
      <c r="L1433" s="49"/>
      <c r="M1433" s="49"/>
      <c r="N1433" s="43" t="str">
        <f t="shared" si="188"/>
        <v/>
      </c>
      <c r="P1433" s="40" t="str">
        <f t="shared" si="189"/>
        <v/>
      </c>
      <c r="Q1433" s="38" t="str">
        <f t="shared" ca="1" si="190"/>
        <v/>
      </c>
    </row>
    <row r="1434" spans="1:28" ht="20.100000000000001" customHeight="1">
      <c r="A1434" s="41" t="str">
        <f t="shared" ca="1" si="191"/>
        <v/>
      </c>
      <c r="B1434" s="33" t="str">
        <f ca="1">IFERROR(IF(AND(N1434-TODAY()&gt;0,N1434-TODAY()&lt;5),"續簽"&amp;ROW(N1434),""),"")</f>
        <v/>
      </c>
      <c r="C1434" s="44" t="str">
        <f t="shared" si="184"/>
        <v/>
      </c>
      <c r="D1434" s="44"/>
      <c r="E1434" s="44" t="str">
        <f t="shared" si="185"/>
        <v/>
      </c>
      <c r="F1434" s="44"/>
      <c r="G1434" s="44"/>
      <c r="H1434" s="44"/>
      <c r="I1434" s="44" t="str">
        <f t="shared" ca="1" si="186"/>
        <v/>
      </c>
      <c r="J1434" s="44" t="str">
        <f t="shared" ca="1" si="187"/>
        <v/>
      </c>
      <c r="K1434" s="44"/>
      <c r="L1434" s="44"/>
      <c r="M1434" s="44"/>
      <c r="N1434" s="45" t="str">
        <f t="shared" si="188"/>
        <v/>
      </c>
      <c r="O1434" s="51"/>
      <c r="P1434" s="52" t="str">
        <f t="shared" si="189"/>
        <v/>
      </c>
      <c r="Q1434" s="44" t="str">
        <f t="shared" ca="1" si="190"/>
        <v/>
      </c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</row>
    <row r="1435" spans="1:28" ht="20.100000000000001" customHeight="1">
      <c r="A1435" s="41" t="str">
        <f t="shared" ca="1" si="191"/>
        <v/>
      </c>
      <c r="B1435" s="33" t="str">
        <f ca="1">IFERROR(IF(AND(N1435-TODAY()&gt;0,N1435-TODAY()&lt;5),"續簽"&amp;ROW(N1435),""),"")</f>
        <v/>
      </c>
      <c r="C1435" s="38" t="str">
        <f t="shared" si="184"/>
        <v/>
      </c>
      <c r="E1435" s="38" t="str">
        <f t="shared" si="185"/>
        <v/>
      </c>
      <c r="I1435" s="49" t="str">
        <f t="shared" ca="1" si="186"/>
        <v/>
      </c>
      <c r="J1435" s="49" t="str">
        <f t="shared" ca="1" si="187"/>
        <v/>
      </c>
      <c r="K1435" s="49"/>
      <c r="L1435" s="49"/>
      <c r="M1435" s="49"/>
      <c r="N1435" s="43" t="str">
        <f t="shared" si="188"/>
        <v/>
      </c>
      <c r="P1435" s="40" t="str">
        <f t="shared" si="189"/>
        <v/>
      </c>
      <c r="Q1435" s="38" t="str">
        <f t="shared" ca="1" si="190"/>
        <v/>
      </c>
    </row>
    <row r="1436" spans="1:28" ht="20.100000000000001" customHeight="1">
      <c r="A1436" s="41" t="str">
        <f t="shared" ca="1" si="191"/>
        <v/>
      </c>
      <c r="B1436" s="33" t="str">
        <f ca="1">IFERROR(IF(AND(N1436-TODAY()&gt;0,N1436-TODAY()&lt;5),"續簽"&amp;ROW(N1436),""),"")</f>
        <v/>
      </c>
      <c r="C1436" s="44" t="str">
        <f t="shared" si="184"/>
        <v/>
      </c>
      <c r="D1436" s="44"/>
      <c r="E1436" s="44" t="str">
        <f t="shared" si="185"/>
        <v/>
      </c>
      <c r="F1436" s="44"/>
      <c r="G1436" s="44"/>
      <c r="H1436" s="44"/>
      <c r="I1436" s="44" t="str">
        <f t="shared" ca="1" si="186"/>
        <v/>
      </c>
      <c r="J1436" s="44" t="str">
        <f t="shared" ca="1" si="187"/>
        <v/>
      </c>
      <c r="K1436" s="44"/>
      <c r="L1436" s="44"/>
      <c r="M1436" s="44"/>
      <c r="N1436" s="45" t="str">
        <f t="shared" si="188"/>
        <v/>
      </c>
      <c r="O1436" s="51"/>
      <c r="P1436" s="52" t="str">
        <f t="shared" si="189"/>
        <v/>
      </c>
      <c r="Q1436" s="44" t="str">
        <f t="shared" ca="1" si="190"/>
        <v/>
      </c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</row>
    <row r="1437" spans="1:28" ht="20.100000000000001" customHeight="1">
      <c r="A1437" s="41" t="str">
        <f t="shared" ca="1" si="191"/>
        <v/>
      </c>
      <c r="B1437" s="33" t="str">
        <f ca="1">IFERROR(IF(AND(N1437-TODAY()&gt;0,N1437-TODAY()&lt;5),"續簽"&amp;ROW(N1437),""),"")</f>
        <v/>
      </c>
      <c r="C1437" s="38" t="str">
        <f t="shared" si="184"/>
        <v/>
      </c>
      <c r="E1437" s="38" t="str">
        <f t="shared" si="185"/>
        <v/>
      </c>
      <c r="I1437" s="49" t="str">
        <f t="shared" ca="1" si="186"/>
        <v/>
      </c>
      <c r="J1437" s="49" t="str">
        <f t="shared" ca="1" si="187"/>
        <v/>
      </c>
      <c r="K1437" s="49"/>
      <c r="L1437" s="49"/>
      <c r="M1437" s="49"/>
      <c r="N1437" s="43" t="str">
        <f t="shared" si="188"/>
        <v/>
      </c>
      <c r="P1437" s="40" t="str">
        <f t="shared" si="189"/>
        <v/>
      </c>
      <c r="Q1437" s="38" t="str">
        <f t="shared" ca="1" si="190"/>
        <v/>
      </c>
    </row>
    <row r="1438" spans="1:28" ht="20.100000000000001" customHeight="1">
      <c r="A1438" s="41" t="str">
        <f t="shared" ca="1" si="191"/>
        <v/>
      </c>
      <c r="B1438" s="33" t="str">
        <f ca="1">IFERROR(IF(AND(N1438-TODAY()&gt;0,N1438-TODAY()&lt;5),"續簽"&amp;ROW(N1438),""),"")</f>
        <v/>
      </c>
      <c r="C1438" s="44" t="str">
        <f t="shared" si="184"/>
        <v/>
      </c>
      <c r="D1438" s="44"/>
      <c r="E1438" s="44" t="str">
        <f t="shared" si="185"/>
        <v/>
      </c>
      <c r="F1438" s="44"/>
      <c r="G1438" s="44"/>
      <c r="H1438" s="44"/>
      <c r="I1438" s="44" t="str">
        <f t="shared" ca="1" si="186"/>
        <v/>
      </c>
      <c r="J1438" s="44" t="str">
        <f t="shared" ca="1" si="187"/>
        <v/>
      </c>
      <c r="K1438" s="44"/>
      <c r="L1438" s="44"/>
      <c r="M1438" s="44"/>
      <c r="N1438" s="45" t="str">
        <f t="shared" si="188"/>
        <v/>
      </c>
      <c r="O1438" s="51"/>
      <c r="P1438" s="52" t="str">
        <f t="shared" si="189"/>
        <v/>
      </c>
      <c r="Q1438" s="44" t="str">
        <f t="shared" ca="1" si="190"/>
        <v/>
      </c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</row>
    <row r="1439" spans="1:28" ht="20.100000000000001" customHeight="1">
      <c r="A1439" s="41" t="str">
        <f t="shared" ca="1" si="191"/>
        <v/>
      </c>
      <c r="B1439" s="33" t="str">
        <f ca="1">IFERROR(IF(AND(N1439-TODAY()&gt;0,N1439-TODAY()&lt;5),"續簽"&amp;ROW(N1439),""),"")</f>
        <v/>
      </c>
      <c r="C1439" s="38" t="str">
        <f t="shared" si="184"/>
        <v/>
      </c>
      <c r="E1439" s="38" t="str">
        <f t="shared" si="185"/>
        <v/>
      </c>
      <c r="I1439" s="49" t="str">
        <f t="shared" ca="1" si="186"/>
        <v/>
      </c>
      <c r="J1439" s="49" t="str">
        <f t="shared" ca="1" si="187"/>
        <v/>
      </c>
      <c r="K1439" s="49"/>
      <c r="L1439" s="49"/>
      <c r="M1439" s="49"/>
      <c r="N1439" s="43" t="str">
        <f t="shared" si="188"/>
        <v/>
      </c>
      <c r="P1439" s="40" t="str">
        <f t="shared" si="189"/>
        <v/>
      </c>
      <c r="Q1439" s="38" t="str">
        <f t="shared" ca="1" si="190"/>
        <v/>
      </c>
    </row>
    <row r="1440" spans="1:28" ht="20.100000000000001" customHeight="1">
      <c r="A1440" s="41" t="str">
        <f t="shared" ca="1" si="191"/>
        <v/>
      </c>
      <c r="B1440" s="33" t="str">
        <f ca="1">IFERROR(IF(AND(N1440-TODAY()&gt;0,N1440-TODAY()&lt;5),"續簽"&amp;ROW(N1440),""),"")</f>
        <v/>
      </c>
      <c r="C1440" s="44" t="str">
        <f t="shared" si="184"/>
        <v/>
      </c>
      <c r="D1440" s="44"/>
      <c r="E1440" s="44" t="str">
        <f t="shared" si="185"/>
        <v/>
      </c>
      <c r="F1440" s="44"/>
      <c r="G1440" s="44"/>
      <c r="H1440" s="44"/>
      <c r="I1440" s="44" t="str">
        <f t="shared" ca="1" si="186"/>
        <v/>
      </c>
      <c r="J1440" s="44" t="str">
        <f t="shared" ca="1" si="187"/>
        <v/>
      </c>
      <c r="K1440" s="44"/>
      <c r="L1440" s="44"/>
      <c r="M1440" s="44"/>
      <c r="N1440" s="45" t="str">
        <f t="shared" si="188"/>
        <v/>
      </c>
      <c r="O1440" s="51"/>
      <c r="P1440" s="52" t="str">
        <f t="shared" si="189"/>
        <v/>
      </c>
      <c r="Q1440" s="44" t="str">
        <f t="shared" ca="1" si="190"/>
        <v/>
      </c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</row>
    <row r="1441" spans="1:28" ht="20.100000000000001" customHeight="1">
      <c r="A1441" s="41" t="str">
        <f t="shared" ca="1" si="191"/>
        <v/>
      </c>
      <c r="B1441" s="33" t="str">
        <f ca="1">IFERROR(IF(AND(N1441-TODAY()&gt;0,N1441-TODAY()&lt;5),"續簽"&amp;ROW(N1441),""),"")</f>
        <v/>
      </c>
      <c r="C1441" s="38" t="str">
        <f t="shared" si="184"/>
        <v/>
      </c>
      <c r="E1441" s="38" t="str">
        <f t="shared" si="185"/>
        <v/>
      </c>
      <c r="I1441" s="49" t="str">
        <f t="shared" ca="1" si="186"/>
        <v/>
      </c>
      <c r="J1441" s="49" t="str">
        <f t="shared" ca="1" si="187"/>
        <v/>
      </c>
      <c r="K1441" s="49"/>
      <c r="L1441" s="49"/>
      <c r="M1441" s="49"/>
      <c r="N1441" s="43" t="str">
        <f t="shared" si="188"/>
        <v/>
      </c>
      <c r="P1441" s="40" t="str">
        <f t="shared" si="189"/>
        <v/>
      </c>
      <c r="Q1441" s="38" t="str">
        <f t="shared" ca="1" si="190"/>
        <v/>
      </c>
    </row>
    <row r="1442" spans="1:28" ht="20.100000000000001" customHeight="1">
      <c r="A1442" s="41" t="str">
        <f t="shared" ca="1" si="191"/>
        <v/>
      </c>
      <c r="B1442" s="33" t="str">
        <f ca="1">IFERROR(IF(AND(N1442-TODAY()&gt;0,N1442-TODAY()&lt;5),"續簽"&amp;ROW(N1442),""),"")</f>
        <v/>
      </c>
      <c r="C1442" s="44" t="str">
        <f t="shared" si="184"/>
        <v/>
      </c>
      <c r="D1442" s="44"/>
      <c r="E1442" s="44" t="str">
        <f t="shared" si="185"/>
        <v/>
      </c>
      <c r="F1442" s="44"/>
      <c r="G1442" s="44"/>
      <c r="H1442" s="44"/>
      <c r="I1442" s="44" t="str">
        <f t="shared" ca="1" si="186"/>
        <v/>
      </c>
      <c r="J1442" s="44" t="str">
        <f t="shared" ca="1" si="187"/>
        <v/>
      </c>
      <c r="K1442" s="44"/>
      <c r="L1442" s="44"/>
      <c r="M1442" s="44"/>
      <c r="N1442" s="45" t="str">
        <f t="shared" si="188"/>
        <v/>
      </c>
      <c r="O1442" s="51"/>
      <c r="P1442" s="52" t="str">
        <f t="shared" si="189"/>
        <v/>
      </c>
      <c r="Q1442" s="44" t="str">
        <f t="shared" ca="1" si="190"/>
        <v/>
      </c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</row>
    <row r="1443" spans="1:28" ht="20.100000000000001" customHeight="1">
      <c r="A1443" s="41" t="str">
        <f t="shared" ca="1" si="191"/>
        <v/>
      </c>
      <c r="B1443" s="33" t="str">
        <f ca="1">IFERROR(IF(AND(N1443-TODAY()&gt;0,N1443-TODAY()&lt;5),"續簽"&amp;ROW(N1443),""),"")</f>
        <v/>
      </c>
      <c r="C1443" s="38" t="str">
        <f t="shared" si="184"/>
        <v/>
      </c>
      <c r="E1443" s="38" t="str">
        <f t="shared" si="185"/>
        <v/>
      </c>
      <c r="I1443" s="49" t="str">
        <f t="shared" ca="1" si="186"/>
        <v/>
      </c>
      <c r="J1443" s="49" t="str">
        <f t="shared" ca="1" si="187"/>
        <v/>
      </c>
      <c r="K1443" s="49"/>
      <c r="L1443" s="49"/>
      <c r="M1443" s="49"/>
      <c r="N1443" s="43" t="str">
        <f t="shared" si="188"/>
        <v/>
      </c>
      <c r="P1443" s="40" t="str">
        <f t="shared" si="189"/>
        <v/>
      </c>
      <c r="Q1443" s="38" t="str">
        <f t="shared" ca="1" si="190"/>
        <v/>
      </c>
    </row>
    <row r="1444" spans="1:28" ht="20.100000000000001" customHeight="1">
      <c r="A1444" s="41" t="str">
        <f t="shared" ca="1" si="191"/>
        <v/>
      </c>
      <c r="B1444" s="33" t="str">
        <f ca="1">IFERROR(IF(AND(N1444-TODAY()&gt;0,N1444-TODAY()&lt;5),"續簽"&amp;ROW(N1444),""),"")</f>
        <v/>
      </c>
      <c r="C1444" s="44" t="str">
        <f t="shared" si="184"/>
        <v/>
      </c>
      <c r="D1444" s="44"/>
      <c r="E1444" s="44" t="str">
        <f t="shared" si="185"/>
        <v/>
      </c>
      <c r="F1444" s="44"/>
      <c r="G1444" s="44"/>
      <c r="H1444" s="44"/>
      <c r="I1444" s="44" t="str">
        <f t="shared" ca="1" si="186"/>
        <v/>
      </c>
      <c r="J1444" s="44" t="str">
        <f t="shared" ca="1" si="187"/>
        <v/>
      </c>
      <c r="K1444" s="44"/>
      <c r="L1444" s="44"/>
      <c r="M1444" s="44"/>
      <c r="N1444" s="45" t="str">
        <f t="shared" si="188"/>
        <v/>
      </c>
      <c r="O1444" s="51"/>
      <c r="P1444" s="52" t="str">
        <f t="shared" si="189"/>
        <v/>
      </c>
      <c r="Q1444" s="44" t="str">
        <f t="shared" ca="1" si="190"/>
        <v/>
      </c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</row>
    <row r="1445" spans="1:28" ht="20.100000000000001" customHeight="1">
      <c r="A1445" s="41" t="str">
        <f t="shared" ca="1" si="191"/>
        <v/>
      </c>
      <c r="B1445" s="33" t="str">
        <f ca="1">IFERROR(IF(AND(N1445-TODAY()&gt;0,N1445-TODAY()&lt;5),"續簽"&amp;ROW(N1445),""),"")</f>
        <v/>
      </c>
      <c r="C1445" s="38" t="str">
        <f t="shared" si="184"/>
        <v/>
      </c>
      <c r="E1445" s="38" t="str">
        <f t="shared" si="185"/>
        <v/>
      </c>
      <c r="I1445" s="49" t="str">
        <f t="shared" ca="1" si="186"/>
        <v/>
      </c>
      <c r="J1445" s="49" t="str">
        <f t="shared" ca="1" si="187"/>
        <v/>
      </c>
      <c r="K1445" s="49"/>
      <c r="L1445" s="49"/>
      <c r="M1445" s="49"/>
      <c r="N1445" s="43" t="str">
        <f t="shared" si="188"/>
        <v/>
      </c>
      <c r="P1445" s="40" t="str">
        <f t="shared" si="189"/>
        <v/>
      </c>
      <c r="Q1445" s="38" t="str">
        <f t="shared" ca="1" si="190"/>
        <v/>
      </c>
    </row>
    <row r="1446" spans="1:28" ht="20.100000000000001" customHeight="1">
      <c r="A1446" s="41" t="str">
        <f t="shared" ca="1" si="191"/>
        <v/>
      </c>
      <c r="B1446" s="33" t="str">
        <f ca="1">IFERROR(IF(AND(N1446-TODAY()&gt;0,N1446-TODAY()&lt;5),"續簽"&amp;ROW(N1446),""),"")</f>
        <v/>
      </c>
      <c r="C1446" s="44" t="str">
        <f t="shared" si="184"/>
        <v/>
      </c>
      <c r="D1446" s="44"/>
      <c r="E1446" s="44" t="str">
        <f t="shared" si="185"/>
        <v/>
      </c>
      <c r="F1446" s="44"/>
      <c r="G1446" s="44"/>
      <c r="H1446" s="44"/>
      <c r="I1446" s="44" t="str">
        <f t="shared" ca="1" si="186"/>
        <v/>
      </c>
      <c r="J1446" s="44" t="str">
        <f t="shared" ca="1" si="187"/>
        <v/>
      </c>
      <c r="K1446" s="44"/>
      <c r="L1446" s="44"/>
      <c r="M1446" s="44"/>
      <c r="N1446" s="45" t="str">
        <f t="shared" si="188"/>
        <v/>
      </c>
      <c r="O1446" s="51"/>
      <c r="P1446" s="52" t="str">
        <f t="shared" si="189"/>
        <v/>
      </c>
      <c r="Q1446" s="44" t="str">
        <f t="shared" ca="1" si="190"/>
        <v/>
      </c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</row>
    <row r="1447" spans="1:28" ht="20.100000000000001" customHeight="1">
      <c r="A1447" s="41" t="str">
        <f t="shared" ca="1" si="191"/>
        <v/>
      </c>
      <c r="B1447" s="33" t="str">
        <f ca="1">IFERROR(IF(AND(N1447-TODAY()&gt;0,N1447-TODAY()&lt;5),"續簽"&amp;ROW(N1447),""),"")</f>
        <v/>
      </c>
      <c r="C1447" s="38" t="str">
        <f t="shared" si="184"/>
        <v/>
      </c>
      <c r="E1447" s="38" t="str">
        <f t="shared" si="185"/>
        <v/>
      </c>
      <c r="I1447" s="49" t="str">
        <f t="shared" ca="1" si="186"/>
        <v/>
      </c>
      <c r="J1447" s="49" t="str">
        <f t="shared" ca="1" si="187"/>
        <v/>
      </c>
      <c r="K1447" s="49"/>
      <c r="L1447" s="49"/>
      <c r="M1447" s="49"/>
      <c r="N1447" s="43" t="str">
        <f t="shared" si="188"/>
        <v/>
      </c>
      <c r="P1447" s="40" t="str">
        <f t="shared" si="189"/>
        <v/>
      </c>
      <c r="Q1447" s="38" t="str">
        <f t="shared" ca="1" si="190"/>
        <v/>
      </c>
    </row>
    <row r="1448" spans="1:28" ht="20.100000000000001" customHeight="1">
      <c r="A1448" s="41" t="str">
        <f t="shared" ca="1" si="191"/>
        <v/>
      </c>
      <c r="B1448" s="33" t="str">
        <f ca="1">IFERROR(IF(AND(N1448-TODAY()&gt;0,N1448-TODAY()&lt;5),"續簽"&amp;ROW(N1448),""),"")</f>
        <v/>
      </c>
      <c r="C1448" s="44" t="str">
        <f t="shared" si="184"/>
        <v/>
      </c>
      <c r="D1448" s="44"/>
      <c r="E1448" s="44" t="str">
        <f t="shared" si="185"/>
        <v/>
      </c>
      <c r="F1448" s="44"/>
      <c r="G1448" s="44"/>
      <c r="H1448" s="44"/>
      <c r="I1448" s="44" t="str">
        <f t="shared" ca="1" si="186"/>
        <v/>
      </c>
      <c r="J1448" s="44" t="str">
        <f t="shared" ca="1" si="187"/>
        <v/>
      </c>
      <c r="K1448" s="44"/>
      <c r="L1448" s="44"/>
      <c r="M1448" s="44"/>
      <c r="N1448" s="45" t="str">
        <f t="shared" si="188"/>
        <v/>
      </c>
      <c r="O1448" s="51"/>
      <c r="P1448" s="52" t="str">
        <f t="shared" si="189"/>
        <v/>
      </c>
      <c r="Q1448" s="44" t="str">
        <f t="shared" ca="1" si="190"/>
        <v/>
      </c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</row>
    <row r="1449" spans="1:28" ht="20.100000000000001" customHeight="1">
      <c r="A1449" s="41" t="str">
        <f t="shared" ca="1" si="191"/>
        <v/>
      </c>
      <c r="B1449" s="33" t="str">
        <f ca="1">IFERROR(IF(AND(N1449-TODAY()&gt;0,N1449-TODAY()&lt;5),"續簽"&amp;ROW(N1449),""),"")</f>
        <v/>
      </c>
      <c r="C1449" s="38" t="str">
        <f t="shared" si="184"/>
        <v/>
      </c>
      <c r="E1449" s="38" t="str">
        <f t="shared" si="185"/>
        <v/>
      </c>
      <c r="I1449" s="49" t="str">
        <f t="shared" ca="1" si="186"/>
        <v/>
      </c>
      <c r="J1449" s="49" t="str">
        <f t="shared" ca="1" si="187"/>
        <v/>
      </c>
      <c r="K1449" s="49"/>
      <c r="L1449" s="49"/>
      <c r="M1449" s="49"/>
      <c r="N1449" s="43" t="str">
        <f t="shared" si="188"/>
        <v/>
      </c>
      <c r="P1449" s="40" t="str">
        <f t="shared" si="189"/>
        <v/>
      </c>
      <c r="Q1449" s="38" t="str">
        <f t="shared" ca="1" si="190"/>
        <v/>
      </c>
    </row>
    <row r="1450" spans="1:28" ht="20.100000000000001" customHeight="1">
      <c r="A1450" s="41" t="str">
        <f t="shared" ca="1" si="191"/>
        <v/>
      </c>
      <c r="B1450" s="33" t="str">
        <f ca="1">IFERROR(IF(AND(N1450-TODAY()&gt;0,N1450-TODAY()&lt;5),"續簽"&amp;ROW(N1450),""),"")</f>
        <v/>
      </c>
      <c r="C1450" s="44" t="str">
        <f t="shared" si="184"/>
        <v/>
      </c>
      <c r="D1450" s="44"/>
      <c r="E1450" s="44" t="str">
        <f t="shared" si="185"/>
        <v/>
      </c>
      <c r="F1450" s="44"/>
      <c r="G1450" s="44"/>
      <c r="H1450" s="44"/>
      <c r="I1450" s="44" t="str">
        <f t="shared" ca="1" si="186"/>
        <v/>
      </c>
      <c r="J1450" s="44" t="str">
        <f t="shared" ca="1" si="187"/>
        <v/>
      </c>
      <c r="K1450" s="44"/>
      <c r="L1450" s="44"/>
      <c r="M1450" s="44"/>
      <c r="N1450" s="45" t="str">
        <f t="shared" si="188"/>
        <v/>
      </c>
      <c r="O1450" s="51"/>
      <c r="P1450" s="52" t="str">
        <f t="shared" si="189"/>
        <v/>
      </c>
      <c r="Q1450" s="44" t="str">
        <f t="shared" ca="1" si="190"/>
        <v/>
      </c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</row>
    <row r="1451" spans="1:28" ht="20.100000000000001" customHeight="1">
      <c r="A1451" s="41" t="str">
        <f t="shared" ca="1" si="191"/>
        <v/>
      </c>
      <c r="B1451" s="33" t="str">
        <f ca="1">IFERROR(IF(AND(N1451-TODAY()&gt;0,N1451-TODAY()&lt;5),"續簽"&amp;ROW(N1451),""),"")</f>
        <v/>
      </c>
      <c r="C1451" s="38" t="str">
        <f t="shared" si="184"/>
        <v/>
      </c>
      <c r="E1451" s="38" t="str">
        <f t="shared" si="185"/>
        <v/>
      </c>
      <c r="I1451" s="49" t="str">
        <f t="shared" ca="1" si="186"/>
        <v/>
      </c>
      <c r="J1451" s="49" t="str">
        <f t="shared" ca="1" si="187"/>
        <v/>
      </c>
      <c r="K1451" s="49"/>
      <c r="L1451" s="49"/>
      <c r="M1451" s="49"/>
      <c r="N1451" s="43" t="str">
        <f t="shared" si="188"/>
        <v/>
      </c>
      <c r="P1451" s="40" t="str">
        <f t="shared" si="189"/>
        <v/>
      </c>
      <c r="Q1451" s="38" t="str">
        <f t="shared" ca="1" si="190"/>
        <v/>
      </c>
    </row>
    <row r="1452" spans="1:28" ht="20.100000000000001" customHeight="1">
      <c r="A1452" s="41" t="str">
        <f t="shared" ca="1" si="191"/>
        <v/>
      </c>
      <c r="B1452" s="33" t="str">
        <f ca="1">IFERROR(IF(AND(N1452-TODAY()&gt;0,N1452-TODAY()&lt;5),"續簽"&amp;ROW(N1452),""),"")</f>
        <v/>
      </c>
      <c r="C1452" s="44" t="str">
        <f t="shared" si="184"/>
        <v/>
      </c>
      <c r="D1452" s="44"/>
      <c r="E1452" s="44" t="str">
        <f t="shared" si="185"/>
        <v/>
      </c>
      <c r="F1452" s="44"/>
      <c r="G1452" s="44"/>
      <c r="H1452" s="44"/>
      <c r="I1452" s="44" t="str">
        <f t="shared" ca="1" si="186"/>
        <v/>
      </c>
      <c r="J1452" s="44" t="str">
        <f t="shared" ca="1" si="187"/>
        <v/>
      </c>
      <c r="K1452" s="44"/>
      <c r="L1452" s="44"/>
      <c r="M1452" s="44"/>
      <c r="N1452" s="45" t="str">
        <f t="shared" si="188"/>
        <v/>
      </c>
      <c r="O1452" s="51"/>
      <c r="P1452" s="52" t="str">
        <f t="shared" si="189"/>
        <v/>
      </c>
      <c r="Q1452" s="44" t="str">
        <f t="shared" ca="1" si="190"/>
        <v/>
      </c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</row>
    <row r="1453" spans="1:28" ht="20.100000000000001" customHeight="1">
      <c r="A1453" s="41" t="str">
        <f t="shared" ca="1" si="191"/>
        <v/>
      </c>
      <c r="B1453" s="33" t="str">
        <f ca="1">IFERROR(IF(AND(N1453-TODAY()&gt;0,N1453-TODAY()&lt;5),"續簽"&amp;ROW(N1453),""),"")</f>
        <v/>
      </c>
      <c r="C1453" s="38" t="str">
        <f t="shared" si="184"/>
        <v/>
      </c>
      <c r="E1453" s="38" t="str">
        <f t="shared" si="185"/>
        <v/>
      </c>
      <c r="I1453" s="49" t="str">
        <f t="shared" ca="1" si="186"/>
        <v/>
      </c>
      <c r="J1453" s="49" t="str">
        <f t="shared" ca="1" si="187"/>
        <v/>
      </c>
      <c r="K1453" s="49"/>
      <c r="L1453" s="49"/>
      <c r="M1453" s="49"/>
      <c r="N1453" s="43" t="str">
        <f t="shared" si="188"/>
        <v/>
      </c>
      <c r="P1453" s="40" t="str">
        <f t="shared" si="189"/>
        <v/>
      </c>
      <c r="Q1453" s="38" t="str">
        <f t="shared" ca="1" si="190"/>
        <v/>
      </c>
    </row>
    <row r="1454" spans="1:28" ht="20.100000000000001" customHeight="1">
      <c r="A1454" s="41" t="str">
        <f t="shared" ca="1" si="191"/>
        <v/>
      </c>
      <c r="B1454" s="33" t="str">
        <f ca="1">IFERROR(IF(AND(N1454-TODAY()&gt;0,N1454-TODAY()&lt;5),"續簽"&amp;ROW(N1454),""),"")</f>
        <v/>
      </c>
      <c r="C1454" s="44" t="str">
        <f t="shared" si="184"/>
        <v/>
      </c>
      <c r="D1454" s="44"/>
      <c r="E1454" s="44" t="str">
        <f t="shared" si="185"/>
        <v/>
      </c>
      <c r="F1454" s="44"/>
      <c r="G1454" s="44"/>
      <c r="H1454" s="44"/>
      <c r="I1454" s="44" t="str">
        <f t="shared" ca="1" si="186"/>
        <v/>
      </c>
      <c r="J1454" s="44" t="str">
        <f t="shared" ca="1" si="187"/>
        <v/>
      </c>
      <c r="K1454" s="44"/>
      <c r="L1454" s="44"/>
      <c r="M1454" s="44"/>
      <c r="N1454" s="45" t="str">
        <f t="shared" si="188"/>
        <v/>
      </c>
      <c r="O1454" s="51"/>
      <c r="P1454" s="52" t="str">
        <f t="shared" si="189"/>
        <v/>
      </c>
      <c r="Q1454" s="44" t="str">
        <f t="shared" ca="1" si="190"/>
        <v/>
      </c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</row>
    <row r="1455" spans="1:28" ht="20.100000000000001" customHeight="1">
      <c r="A1455" s="41" t="str">
        <f t="shared" ca="1" si="191"/>
        <v/>
      </c>
      <c r="B1455" s="33" t="str">
        <f ca="1">IFERROR(IF(AND(N1455-TODAY()&gt;0,N1455-TODAY()&lt;5),"續簽"&amp;ROW(N1455),""),"")</f>
        <v/>
      </c>
      <c r="C1455" s="38" t="str">
        <f t="shared" si="184"/>
        <v/>
      </c>
      <c r="E1455" s="38" t="str">
        <f t="shared" si="185"/>
        <v/>
      </c>
      <c r="I1455" s="49" t="str">
        <f t="shared" ca="1" si="186"/>
        <v/>
      </c>
      <c r="J1455" s="49" t="str">
        <f t="shared" ca="1" si="187"/>
        <v/>
      </c>
      <c r="K1455" s="49"/>
      <c r="L1455" s="49"/>
      <c r="M1455" s="49"/>
      <c r="N1455" s="43" t="str">
        <f t="shared" si="188"/>
        <v/>
      </c>
      <c r="P1455" s="40" t="str">
        <f t="shared" si="189"/>
        <v/>
      </c>
      <c r="Q1455" s="38" t="str">
        <f t="shared" ca="1" si="190"/>
        <v/>
      </c>
    </row>
    <row r="1456" spans="1:28" ht="20.100000000000001" customHeight="1">
      <c r="A1456" s="41" t="str">
        <f t="shared" ca="1" si="191"/>
        <v/>
      </c>
      <c r="B1456" s="33" t="str">
        <f ca="1">IFERROR(IF(AND(N1456-TODAY()&gt;0,N1456-TODAY()&lt;5),"續簽"&amp;ROW(N1456),""),"")</f>
        <v/>
      </c>
      <c r="C1456" s="44" t="str">
        <f t="shared" si="184"/>
        <v/>
      </c>
      <c r="D1456" s="44"/>
      <c r="E1456" s="44" t="str">
        <f t="shared" si="185"/>
        <v/>
      </c>
      <c r="F1456" s="44"/>
      <c r="G1456" s="44"/>
      <c r="H1456" s="44"/>
      <c r="I1456" s="44" t="str">
        <f t="shared" ca="1" si="186"/>
        <v/>
      </c>
      <c r="J1456" s="44" t="str">
        <f t="shared" ca="1" si="187"/>
        <v/>
      </c>
      <c r="K1456" s="44"/>
      <c r="L1456" s="44"/>
      <c r="M1456" s="44"/>
      <c r="N1456" s="45" t="str">
        <f t="shared" si="188"/>
        <v/>
      </c>
      <c r="O1456" s="51"/>
      <c r="P1456" s="52" t="str">
        <f t="shared" si="189"/>
        <v/>
      </c>
      <c r="Q1456" s="44" t="str">
        <f t="shared" ca="1" si="190"/>
        <v/>
      </c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</row>
    <row r="1457" spans="1:28" ht="20.100000000000001" customHeight="1">
      <c r="A1457" s="41" t="str">
        <f t="shared" ca="1" si="191"/>
        <v/>
      </c>
      <c r="B1457" s="33" t="str">
        <f ca="1">IFERROR(IF(AND(N1457-TODAY()&gt;0,N1457-TODAY()&lt;5),"續簽"&amp;ROW(N1457),""),"")</f>
        <v/>
      </c>
      <c r="C1457" s="38" t="str">
        <f t="shared" si="184"/>
        <v/>
      </c>
      <c r="E1457" s="38" t="str">
        <f t="shared" si="185"/>
        <v/>
      </c>
      <c r="I1457" s="49" t="str">
        <f t="shared" ca="1" si="186"/>
        <v/>
      </c>
      <c r="J1457" s="49" t="str">
        <f t="shared" ca="1" si="187"/>
        <v/>
      </c>
      <c r="K1457" s="49"/>
      <c r="L1457" s="49"/>
      <c r="M1457" s="49"/>
      <c r="N1457" s="43" t="str">
        <f t="shared" si="188"/>
        <v/>
      </c>
      <c r="P1457" s="40" t="str">
        <f t="shared" si="189"/>
        <v/>
      </c>
      <c r="Q1457" s="38" t="str">
        <f t="shared" ca="1" si="190"/>
        <v/>
      </c>
    </row>
    <row r="1458" spans="1:28" ht="20.100000000000001" customHeight="1">
      <c r="A1458" s="41" t="str">
        <f t="shared" ca="1" si="191"/>
        <v/>
      </c>
      <c r="B1458" s="33" t="str">
        <f ca="1">IFERROR(IF(AND(N1458-TODAY()&gt;0,N1458-TODAY()&lt;5),"續簽"&amp;ROW(N1458),""),"")</f>
        <v/>
      </c>
      <c r="C1458" s="44" t="str">
        <f t="shared" si="184"/>
        <v/>
      </c>
      <c r="D1458" s="44"/>
      <c r="E1458" s="44" t="str">
        <f t="shared" si="185"/>
        <v/>
      </c>
      <c r="F1458" s="44"/>
      <c r="G1458" s="44"/>
      <c r="H1458" s="44"/>
      <c r="I1458" s="44" t="str">
        <f t="shared" ca="1" si="186"/>
        <v/>
      </c>
      <c r="J1458" s="44" t="str">
        <f t="shared" ca="1" si="187"/>
        <v/>
      </c>
      <c r="K1458" s="44"/>
      <c r="L1458" s="44"/>
      <c r="M1458" s="44"/>
      <c r="N1458" s="45" t="str">
        <f t="shared" si="188"/>
        <v/>
      </c>
      <c r="O1458" s="51"/>
      <c r="P1458" s="52" t="str">
        <f t="shared" si="189"/>
        <v/>
      </c>
      <c r="Q1458" s="44" t="str">
        <f t="shared" ca="1" si="190"/>
        <v/>
      </c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</row>
    <row r="1459" spans="1:28" ht="20.100000000000001" customHeight="1">
      <c r="A1459" s="41" t="str">
        <f t="shared" ca="1" si="191"/>
        <v/>
      </c>
      <c r="B1459" s="33" t="str">
        <f ca="1">IFERROR(IF(AND(N1459-TODAY()&gt;0,N1459-TODAY()&lt;5),"續簽"&amp;ROW(N1459),""),"")</f>
        <v/>
      </c>
      <c r="C1459" s="38" t="str">
        <f t="shared" si="184"/>
        <v/>
      </c>
      <c r="E1459" s="38" t="str">
        <f t="shared" si="185"/>
        <v/>
      </c>
      <c r="I1459" s="49" t="str">
        <f t="shared" ca="1" si="186"/>
        <v/>
      </c>
      <c r="J1459" s="49" t="str">
        <f t="shared" ca="1" si="187"/>
        <v/>
      </c>
      <c r="K1459" s="49"/>
      <c r="L1459" s="49"/>
      <c r="M1459" s="49"/>
      <c r="N1459" s="43" t="str">
        <f t="shared" si="188"/>
        <v/>
      </c>
      <c r="P1459" s="40" t="str">
        <f t="shared" si="189"/>
        <v/>
      </c>
      <c r="Q1459" s="38" t="str">
        <f t="shared" ca="1" si="190"/>
        <v/>
      </c>
    </row>
    <row r="1460" spans="1:28" ht="20.100000000000001" customHeight="1">
      <c r="A1460" s="41" t="str">
        <f t="shared" ca="1" si="191"/>
        <v/>
      </c>
      <c r="B1460" s="33" t="str">
        <f ca="1">IFERROR(IF(AND(N1460-TODAY()&gt;0,N1460-TODAY()&lt;5),"續簽"&amp;ROW(N1460),""),"")</f>
        <v/>
      </c>
      <c r="C1460" s="44" t="str">
        <f t="shared" si="184"/>
        <v/>
      </c>
      <c r="D1460" s="44"/>
      <c r="E1460" s="44" t="str">
        <f t="shared" si="185"/>
        <v/>
      </c>
      <c r="F1460" s="44"/>
      <c r="G1460" s="44"/>
      <c r="H1460" s="44"/>
      <c r="I1460" s="44" t="str">
        <f t="shared" ca="1" si="186"/>
        <v/>
      </c>
      <c r="J1460" s="44" t="str">
        <f t="shared" ca="1" si="187"/>
        <v/>
      </c>
      <c r="K1460" s="44"/>
      <c r="L1460" s="44"/>
      <c r="M1460" s="44"/>
      <c r="N1460" s="45" t="str">
        <f t="shared" si="188"/>
        <v/>
      </c>
      <c r="O1460" s="51"/>
      <c r="P1460" s="52" t="str">
        <f t="shared" si="189"/>
        <v/>
      </c>
      <c r="Q1460" s="44" t="str">
        <f t="shared" ca="1" si="190"/>
        <v/>
      </c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</row>
    <row r="1461" spans="1:28" ht="20.100000000000001" customHeight="1">
      <c r="A1461" s="41" t="str">
        <f t="shared" ca="1" si="191"/>
        <v/>
      </c>
      <c r="B1461" s="33" t="str">
        <f ca="1">IFERROR(IF(AND(N1461-TODAY()&gt;0,N1461-TODAY()&lt;5),"續簽"&amp;ROW(N1461),""),"")</f>
        <v/>
      </c>
      <c r="C1461" s="38" t="str">
        <f t="shared" si="184"/>
        <v/>
      </c>
      <c r="E1461" s="38" t="str">
        <f t="shared" si="185"/>
        <v/>
      </c>
      <c r="I1461" s="49" t="str">
        <f t="shared" ca="1" si="186"/>
        <v/>
      </c>
      <c r="J1461" s="49" t="str">
        <f t="shared" ca="1" si="187"/>
        <v/>
      </c>
      <c r="K1461" s="49"/>
      <c r="L1461" s="49"/>
      <c r="M1461" s="49"/>
      <c r="N1461" s="43" t="str">
        <f t="shared" si="188"/>
        <v/>
      </c>
      <c r="P1461" s="40" t="str">
        <f t="shared" si="189"/>
        <v/>
      </c>
      <c r="Q1461" s="38" t="str">
        <f t="shared" ca="1" si="190"/>
        <v/>
      </c>
    </row>
    <row r="1462" spans="1:28" ht="20.100000000000001" customHeight="1">
      <c r="A1462" s="41" t="str">
        <f t="shared" ca="1" si="191"/>
        <v/>
      </c>
      <c r="B1462" s="33" t="str">
        <f ca="1">IFERROR(IF(AND(N1462-TODAY()&gt;0,N1462-TODAY()&lt;5),"續簽"&amp;ROW(N1462),""),"")</f>
        <v/>
      </c>
      <c r="C1462" s="44" t="str">
        <f t="shared" si="184"/>
        <v/>
      </c>
      <c r="D1462" s="44"/>
      <c r="E1462" s="44" t="str">
        <f t="shared" si="185"/>
        <v/>
      </c>
      <c r="F1462" s="44"/>
      <c r="G1462" s="44"/>
      <c r="H1462" s="44"/>
      <c r="I1462" s="44" t="str">
        <f t="shared" ca="1" si="186"/>
        <v/>
      </c>
      <c r="J1462" s="44" t="str">
        <f t="shared" ca="1" si="187"/>
        <v/>
      </c>
      <c r="K1462" s="44"/>
      <c r="L1462" s="44"/>
      <c r="M1462" s="44"/>
      <c r="N1462" s="45" t="str">
        <f t="shared" si="188"/>
        <v/>
      </c>
      <c r="O1462" s="51"/>
      <c r="P1462" s="52" t="str">
        <f t="shared" si="189"/>
        <v/>
      </c>
      <c r="Q1462" s="44" t="str">
        <f t="shared" ca="1" si="190"/>
        <v/>
      </c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</row>
    <row r="1463" spans="1:28" ht="20.100000000000001" customHeight="1">
      <c r="A1463" s="41" t="str">
        <f t="shared" ca="1" si="191"/>
        <v/>
      </c>
      <c r="B1463" s="33" t="str">
        <f ca="1">IFERROR(IF(AND(N1463-TODAY()&gt;0,N1463-TODAY()&lt;5),"續簽"&amp;ROW(N1463),""),"")</f>
        <v/>
      </c>
      <c r="C1463" s="38" t="str">
        <f t="shared" si="184"/>
        <v/>
      </c>
      <c r="E1463" s="38" t="str">
        <f t="shared" si="185"/>
        <v/>
      </c>
      <c r="I1463" s="49" t="str">
        <f t="shared" ca="1" si="186"/>
        <v/>
      </c>
      <c r="J1463" s="49" t="str">
        <f t="shared" ca="1" si="187"/>
        <v/>
      </c>
      <c r="K1463" s="49"/>
      <c r="L1463" s="49"/>
      <c r="M1463" s="49"/>
      <c r="N1463" s="43" t="str">
        <f t="shared" si="188"/>
        <v/>
      </c>
      <c r="P1463" s="40" t="str">
        <f t="shared" si="189"/>
        <v/>
      </c>
      <c r="Q1463" s="38" t="str">
        <f t="shared" ca="1" si="190"/>
        <v/>
      </c>
    </row>
    <row r="1464" spans="1:28" ht="20.100000000000001" customHeight="1">
      <c r="A1464" s="41" t="str">
        <f t="shared" ca="1" si="191"/>
        <v/>
      </c>
      <c r="B1464" s="33" t="str">
        <f ca="1">IFERROR(IF(AND(N1464-TODAY()&gt;0,N1464-TODAY()&lt;5),"續簽"&amp;ROW(N1464),""),"")</f>
        <v/>
      </c>
      <c r="C1464" s="44" t="str">
        <f t="shared" si="184"/>
        <v/>
      </c>
      <c r="D1464" s="44"/>
      <c r="E1464" s="44" t="str">
        <f t="shared" si="185"/>
        <v/>
      </c>
      <c r="F1464" s="44"/>
      <c r="G1464" s="44"/>
      <c r="H1464" s="44"/>
      <c r="I1464" s="44" t="str">
        <f t="shared" ca="1" si="186"/>
        <v/>
      </c>
      <c r="J1464" s="44" t="str">
        <f t="shared" ca="1" si="187"/>
        <v/>
      </c>
      <c r="K1464" s="44"/>
      <c r="L1464" s="44"/>
      <c r="M1464" s="44"/>
      <c r="N1464" s="45" t="str">
        <f t="shared" si="188"/>
        <v/>
      </c>
      <c r="O1464" s="51"/>
      <c r="P1464" s="52" t="str">
        <f t="shared" si="189"/>
        <v/>
      </c>
      <c r="Q1464" s="44" t="str">
        <f t="shared" ca="1" si="190"/>
        <v/>
      </c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</row>
    <row r="1465" spans="1:28" ht="20.100000000000001" customHeight="1">
      <c r="A1465" s="41" t="str">
        <f t="shared" ca="1" si="191"/>
        <v/>
      </c>
      <c r="B1465" s="33" t="str">
        <f ca="1">IFERROR(IF(AND(N1465-TODAY()&gt;0,N1465-TODAY()&lt;5),"續簽"&amp;ROW(N1465),""),"")</f>
        <v/>
      </c>
      <c r="C1465" s="38" t="str">
        <f t="shared" si="184"/>
        <v/>
      </c>
      <c r="E1465" s="38" t="str">
        <f t="shared" si="185"/>
        <v/>
      </c>
      <c r="I1465" s="49" t="str">
        <f t="shared" ca="1" si="186"/>
        <v/>
      </c>
      <c r="J1465" s="49" t="str">
        <f t="shared" ca="1" si="187"/>
        <v/>
      </c>
      <c r="K1465" s="49"/>
      <c r="L1465" s="49"/>
      <c r="M1465" s="49"/>
      <c r="N1465" s="43" t="str">
        <f t="shared" si="188"/>
        <v/>
      </c>
      <c r="P1465" s="40" t="str">
        <f t="shared" si="189"/>
        <v/>
      </c>
      <c r="Q1465" s="38" t="str">
        <f t="shared" ca="1" si="190"/>
        <v/>
      </c>
    </row>
    <row r="1466" spans="1:28" ht="20.100000000000001" customHeight="1">
      <c r="A1466" s="41" t="str">
        <f t="shared" ca="1" si="191"/>
        <v/>
      </c>
      <c r="B1466" s="33" t="str">
        <f ca="1">IFERROR(IF(AND(N1466-TODAY()&gt;0,N1466-TODAY()&lt;5),"續簽"&amp;ROW(N1466),""),"")</f>
        <v/>
      </c>
      <c r="C1466" s="44" t="str">
        <f t="shared" si="184"/>
        <v/>
      </c>
      <c r="D1466" s="44"/>
      <c r="E1466" s="44" t="str">
        <f t="shared" si="185"/>
        <v/>
      </c>
      <c r="F1466" s="44"/>
      <c r="G1466" s="44"/>
      <c r="H1466" s="44"/>
      <c r="I1466" s="44" t="str">
        <f t="shared" ca="1" si="186"/>
        <v/>
      </c>
      <c r="J1466" s="44" t="str">
        <f t="shared" ca="1" si="187"/>
        <v/>
      </c>
      <c r="K1466" s="44"/>
      <c r="L1466" s="44"/>
      <c r="M1466" s="44"/>
      <c r="N1466" s="45" t="str">
        <f t="shared" si="188"/>
        <v/>
      </c>
      <c r="O1466" s="51"/>
      <c r="P1466" s="52" t="str">
        <f t="shared" si="189"/>
        <v/>
      </c>
      <c r="Q1466" s="44" t="str">
        <f t="shared" ca="1" si="190"/>
        <v/>
      </c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</row>
    <row r="1467" spans="1:28" ht="20.100000000000001" customHeight="1">
      <c r="A1467" s="41" t="str">
        <f t="shared" ca="1" si="191"/>
        <v/>
      </c>
      <c r="B1467" s="33" t="str">
        <f ca="1">IFERROR(IF(AND(N1467-TODAY()&gt;0,N1467-TODAY()&lt;5),"續簽"&amp;ROW(N1467),""),"")</f>
        <v/>
      </c>
      <c r="C1467" s="38" t="str">
        <f t="shared" si="184"/>
        <v/>
      </c>
      <c r="E1467" s="38" t="str">
        <f t="shared" si="185"/>
        <v/>
      </c>
      <c r="I1467" s="49" t="str">
        <f t="shared" ca="1" si="186"/>
        <v/>
      </c>
      <c r="J1467" s="49" t="str">
        <f t="shared" ca="1" si="187"/>
        <v/>
      </c>
      <c r="K1467" s="49"/>
      <c r="L1467" s="49"/>
      <c r="M1467" s="49"/>
      <c r="N1467" s="43" t="str">
        <f t="shared" si="188"/>
        <v/>
      </c>
      <c r="P1467" s="40" t="str">
        <f t="shared" si="189"/>
        <v/>
      </c>
      <c r="Q1467" s="38" t="str">
        <f t="shared" ca="1" si="190"/>
        <v/>
      </c>
    </row>
    <row r="1468" spans="1:28" ht="20.100000000000001" customHeight="1">
      <c r="A1468" s="41" t="str">
        <f t="shared" ca="1" si="191"/>
        <v/>
      </c>
      <c r="B1468" s="33" t="str">
        <f ca="1">IFERROR(IF(AND(N1468-TODAY()&gt;0,N1468-TODAY()&lt;5),"續簽"&amp;ROW(N1468),""),"")</f>
        <v/>
      </c>
      <c r="C1468" s="44" t="str">
        <f t="shared" si="184"/>
        <v/>
      </c>
      <c r="D1468" s="44"/>
      <c r="E1468" s="44" t="str">
        <f t="shared" si="185"/>
        <v/>
      </c>
      <c r="F1468" s="44"/>
      <c r="G1468" s="44"/>
      <c r="H1468" s="44"/>
      <c r="I1468" s="44" t="str">
        <f t="shared" ca="1" si="186"/>
        <v/>
      </c>
      <c r="J1468" s="44" t="str">
        <f t="shared" ca="1" si="187"/>
        <v/>
      </c>
      <c r="K1468" s="44"/>
      <c r="L1468" s="44"/>
      <c r="M1468" s="44"/>
      <c r="N1468" s="45" t="str">
        <f t="shared" si="188"/>
        <v/>
      </c>
      <c r="O1468" s="51"/>
      <c r="P1468" s="52" t="str">
        <f t="shared" si="189"/>
        <v/>
      </c>
      <c r="Q1468" s="44" t="str">
        <f t="shared" ca="1" si="190"/>
        <v/>
      </c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</row>
    <row r="1469" spans="1:28" ht="20.100000000000001" customHeight="1">
      <c r="A1469" s="41" t="str">
        <f t="shared" ca="1" si="191"/>
        <v/>
      </c>
      <c r="B1469" s="33" t="str">
        <f ca="1">IFERROR(IF(AND(N1469-TODAY()&gt;0,N1469-TODAY()&lt;5),"續簽"&amp;ROW(N1469),""),"")</f>
        <v/>
      </c>
      <c r="C1469" s="38" t="str">
        <f t="shared" si="184"/>
        <v/>
      </c>
      <c r="E1469" s="38" t="str">
        <f t="shared" si="185"/>
        <v/>
      </c>
      <c r="I1469" s="49" t="str">
        <f t="shared" ca="1" si="186"/>
        <v/>
      </c>
      <c r="J1469" s="49" t="str">
        <f t="shared" ca="1" si="187"/>
        <v/>
      </c>
      <c r="K1469" s="49"/>
      <c r="L1469" s="49"/>
      <c r="M1469" s="49"/>
      <c r="N1469" s="43" t="str">
        <f t="shared" si="188"/>
        <v/>
      </c>
      <c r="P1469" s="40" t="str">
        <f t="shared" si="189"/>
        <v/>
      </c>
      <c r="Q1469" s="38" t="str">
        <f t="shared" ca="1" si="190"/>
        <v/>
      </c>
    </row>
    <row r="1470" spans="1:28" ht="20.100000000000001" customHeight="1">
      <c r="A1470" s="41" t="str">
        <f t="shared" ca="1" si="191"/>
        <v/>
      </c>
      <c r="B1470" s="33" t="str">
        <f ca="1">IFERROR(IF(AND(N1470-TODAY()&gt;0,N1470-TODAY()&lt;5),"續簽"&amp;ROW(N1470),""),"")</f>
        <v/>
      </c>
      <c r="C1470" s="44" t="str">
        <f t="shared" si="184"/>
        <v/>
      </c>
      <c r="D1470" s="44"/>
      <c r="E1470" s="44" t="str">
        <f t="shared" si="185"/>
        <v/>
      </c>
      <c r="F1470" s="44"/>
      <c r="G1470" s="44"/>
      <c r="H1470" s="44"/>
      <c r="I1470" s="44" t="str">
        <f t="shared" ca="1" si="186"/>
        <v/>
      </c>
      <c r="J1470" s="44" t="str">
        <f t="shared" ca="1" si="187"/>
        <v/>
      </c>
      <c r="K1470" s="44"/>
      <c r="L1470" s="44"/>
      <c r="M1470" s="44"/>
      <c r="N1470" s="45" t="str">
        <f t="shared" si="188"/>
        <v/>
      </c>
      <c r="O1470" s="51"/>
      <c r="P1470" s="52" t="str">
        <f t="shared" si="189"/>
        <v/>
      </c>
      <c r="Q1470" s="44" t="str">
        <f t="shared" ca="1" si="190"/>
        <v/>
      </c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</row>
    <row r="1471" spans="1:28" ht="20.100000000000001" customHeight="1">
      <c r="A1471" s="41" t="str">
        <f t="shared" ca="1" si="191"/>
        <v/>
      </c>
      <c r="B1471" s="33" t="str">
        <f ca="1">IFERROR(IF(AND(N1471-TODAY()&gt;0,N1471-TODAY()&lt;5),"續簽"&amp;ROW(N1471),""),"")</f>
        <v/>
      </c>
      <c r="C1471" s="38" t="str">
        <f t="shared" si="184"/>
        <v/>
      </c>
      <c r="E1471" s="38" t="str">
        <f t="shared" si="185"/>
        <v/>
      </c>
      <c r="I1471" s="49" t="str">
        <f t="shared" ca="1" si="186"/>
        <v/>
      </c>
      <c r="J1471" s="49" t="str">
        <f t="shared" ca="1" si="187"/>
        <v/>
      </c>
      <c r="K1471" s="49"/>
      <c r="L1471" s="49"/>
      <c r="M1471" s="49"/>
      <c r="N1471" s="43" t="str">
        <f t="shared" si="188"/>
        <v/>
      </c>
      <c r="P1471" s="40" t="str">
        <f t="shared" si="189"/>
        <v/>
      </c>
      <c r="Q1471" s="38" t="str">
        <f t="shared" ca="1" si="190"/>
        <v/>
      </c>
    </row>
    <row r="1472" spans="1:28" ht="20.100000000000001" customHeight="1">
      <c r="A1472" s="41" t="str">
        <f t="shared" ca="1" si="191"/>
        <v/>
      </c>
      <c r="B1472" s="33" t="str">
        <f ca="1">IFERROR(IF(AND(N1472-TODAY()&gt;0,N1472-TODAY()&lt;5),"續簽"&amp;ROW(N1472),""),"")</f>
        <v/>
      </c>
      <c r="C1472" s="44" t="str">
        <f t="shared" si="184"/>
        <v/>
      </c>
      <c r="D1472" s="44"/>
      <c r="E1472" s="44" t="str">
        <f t="shared" si="185"/>
        <v/>
      </c>
      <c r="F1472" s="44"/>
      <c r="G1472" s="44"/>
      <c r="H1472" s="44"/>
      <c r="I1472" s="44" t="str">
        <f t="shared" ca="1" si="186"/>
        <v/>
      </c>
      <c r="J1472" s="44" t="str">
        <f t="shared" ca="1" si="187"/>
        <v/>
      </c>
      <c r="K1472" s="44"/>
      <c r="L1472" s="44"/>
      <c r="M1472" s="44"/>
      <c r="N1472" s="45" t="str">
        <f t="shared" si="188"/>
        <v/>
      </c>
      <c r="O1472" s="51"/>
      <c r="P1472" s="52" t="str">
        <f t="shared" si="189"/>
        <v/>
      </c>
      <c r="Q1472" s="44" t="str">
        <f t="shared" ca="1" si="190"/>
        <v/>
      </c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</row>
    <row r="1473" spans="1:28" ht="20.100000000000001" customHeight="1">
      <c r="A1473" s="41" t="str">
        <f t="shared" ca="1" si="191"/>
        <v/>
      </c>
      <c r="B1473" s="33" t="str">
        <f ca="1">IFERROR(IF(AND(N1473-TODAY()&gt;0,N1473-TODAY()&lt;5),"續簽"&amp;ROW(N1473),""),"")</f>
        <v/>
      </c>
      <c r="C1473" s="38" t="str">
        <f t="shared" si="184"/>
        <v/>
      </c>
      <c r="E1473" s="38" t="str">
        <f t="shared" si="185"/>
        <v/>
      </c>
      <c r="I1473" s="49" t="str">
        <f t="shared" ca="1" si="186"/>
        <v/>
      </c>
      <c r="J1473" s="49" t="str">
        <f t="shared" ca="1" si="187"/>
        <v/>
      </c>
      <c r="K1473" s="49"/>
      <c r="L1473" s="49"/>
      <c r="M1473" s="49"/>
      <c r="N1473" s="43" t="str">
        <f t="shared" si="188"/>
        <v/>
      </c>
      <c r="P1473" s="40" t="str">
        <f t="shared" si="189"/>
        <v/>
      </c>
      <c r="Q1473" s="38" t="str">
        <f t="shared" ca="1" si="190"/>
        <v/>
      </c>
    </row>
    <row r="1474" spans="1:28" ht="20.100000000000001" customHeight="1">
      <c r="A1474" s="41" t="str">
        <f t="shared" ca="1" si="191"/>
        <v/>
      </c>
      <c r="B1474" s="33" t="str">
        <f ca="1">IFERROR(IF(AND(N1474-TODAY()&gt;0,N1474-TODAY()&lt;5),"續簽"&amp;ROW(N1474),""),"")</f>
        <v/>
      </c>
      <c r="C1474" s="44" t="str">
        <f t="shared" si="184"/>
        <v/>
      </c>
      <c r="D1474" s="44"/>
      <c r="E1474" s="44" t="str">
        <f t="shared" si="185"/>
        <v/>
      </c>
      <c r="F1474" s="44"/>
      <c r="G1474" s="44"/>
      <c r="H1474" s="44"/>
      <c r="I1474" s="44" t="str">
        <f t="shared" ca="1" si="186"/>
        <v/>
      </c>
      <c r="J1474" s="44" t="str">
        <f t="shared" ca="1" si="187"/>
        <v/>
      </c>
      <c r="K1474" s="44"/>
      <c r="L1474" s="44"/>
      <c r="M1474" s="44"/>
      <c r="N1474" s="45" t="str">
        <f t="shared" si="188"/>
        <v/>
      </c>
      <c r="O1474" s="51"/>
      <c r="P1474" s="52" t="str">
        <f t="shared" si="189"/>
        <v/>
      </c>
      <c r="Q1474" s="44" t="str">
        <f t="shared" ca="1" si="190"/>
        <v/>
      </c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</row>
    <row r="1475" spans="1:28" ht="20.100000000000001" customHeight="1">
      <c r="A1475" s="41" t="str">
        <f t="shared" ca="1" si="191"/>
        <v/>
      </c>
      <c r="B1475" s="33" t="str">
        <f ca="1">IFERROR(IF(AND(N1475-TODAY()&gt;0,N1475-TODAY()&lt;5),"續簽"&amp;ROW(N1475),""),"")</f>
        <v/>
      </c>
      <c r="C1475" s="38" t="str">
        <f t="shared" si="184"/>
        <v/>
      </c>
      <c r="E1475" s="38" t="str">
        <f t="shared" si="185"/>
        <v/>
      </c>
      <c r="I1475" s="49" t="str">
        <f t="shared" ca="1" si="186"/>
        <v/>
      </c>
      <c r="J1475" s="49" t="str">
        <f t="shared" ca="1" si="187"/>
        <v/>
      </c>
      <c r="K1475" s="49"/>
      <c r="L1475" s="49"/>
      <c r="M1475" s="49"/>
      <c r="N1475" s="43" t="str">
        <f t="shared" si="188"/>
        <v/>
      </c>
      <c r="P1475" s="40" t="str">
        <f t="shared" si="189"/>
        <v/>
      </c>
      <c r="Q1475" s="38" t="str">
        <f t="shared" ca="1" si="190"/>
        <v/>
      </c>
    </row>
    <row r="1476" spans="1:28" ht="20.100000000000001" customHeight="1">
      <c r="A1476" s="41" t="str">
        <f t="shared" ca="1" si="191"/>
        <v/>
      </c>
      <c r="B1476" s="33" t="str">
        <f ca="1">IFERROR(IF(AND(N1476-TODAY()&gt;0,N1476-TODAY()&lt;5),"續簽"&amp;ROW(N1476),""),"")</f>
        <v/>
      </c>
      <c r="C1476" s="44" t="str">
        <f t="shared" si="184"/>
        <v/>
      </c>
      <c r="D1476" s="44"/>
      <c r="E1476" s="44" t="str">
        <f t="shared" si="185"/>
        <v/>
      </c>
      <c r="F1476" s="44"/>
      <c r="G1476" s="44"/>
      <c r="H1476" s="44"/>
      <c r="I1476" s="44" t="str">
        <f t="shared" ca="1" si="186"/>
        <v/>
      </c>
      <c r="J1476" s="44" t="str">
        <f t="shared" ca="1" si="187"/>
        <v/>
      </c>
      <c r="K1476" s="44"/>
      <c r="L1476" s="44"/>
      <c r="M1476" s="44"/>
      <c r="N1476" s="45" t="str">
        <f t="shared" si="188"/>
        <v/>
      </c>
      <c r="O1476" s="51"/>
      <c r="P1476" s="52" t="str">
        <f t="shared" si="189"/>
        <v/>
      </c>
      <c r="Q1476" s="44" t="str">
        <f t="shared" ca="1" si="190"/>
        <v/>
      </c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</row>
    <row r="1477" spans="1:28" ht="20.100000000000001" customHeight="1">
      <c r="A1477" s="41" t="str">
        <f t="shared" ca="1" si="191"/>
        <v/>
      </c>
      <c r="B1477" s="33" t="str">
        <f ca="1">IFERROR(IF(AND(N1477-TODAY()&gt;0,N1477-TODAY()&lt;5),"續簽"&amp;ROW(N1477),""),"")</f>
        <v/>
      </c>
      <c r="C1477" s="38" t="str">
        <f t="shared" si="184"/>
        <v/>
      </c>
      <c r="E1477" s="38" t="str">
        <f t="shared" si="185"/>
        <v/>
      </c>
      <c r="I1477" s="49" t="str">
        <f t="shared" ca="1" si="186"/>
        <v/>
      </c>
      <c r="J1477" s="49" t="str">
        <f t="shared" ca="1" si="187"/>
        <v/>
      </c>
      <c r="K1477" s="49"/>
      <c r="L1477" s="49"/>
      <c r="M1477" s="49"/>
      <c r="N1477" s="43" t="str">
        <f t="shared" si="188"/>
        <v/>
      </c>
      <c r="P1477" s="40" t="str">
        <f t="shared" si="189"/>
        <v/>
      </c>
      <c r="Q1477" s="38" t="str">
        <f t="shared" ca="1" si="190"/>
        <v/>
      </c>
    </row>
    <row r="1478" spans="1:28" ht="20.100000000000001" customHeight="1">
      <c r="A1478" s="41" t="str">
        <f t="shared" ca="1" si="191"/>
        <v/>
      </c>
      <c r="B1478" s="33" t="str">
        <f ca="1">IFERROR(IF(AND(N1478-TODAY()&gt;0,N1478-TODAY()&lt;5),"續簽"&amp;ROW(N1478),""),"")</f>
        <v/>
      </c>
      <c r="C1478" s="44" t="str">
        <f t="shared" si="184"/>
        <v/>
      </c>
      <c r="D1478" s="44"/>
      <c r="E1478" s="44" t="str">
        <f t="shared" si="185"/>
        <v/>
      </c>
      <c r="F1478" s="44"/>
      <c r="G1478" s="44"/>
      <c r="H1478" s="44"/>
      <c r="I1478" s="44" t="str">
        <f t="shared" ca="1" si="186"/>
        <v/>
      </c>
      <c r="J1478" s="44" t="str">
        <f t="shared" ca="1" si="187"/>
        <v/>
      </c>
      <c r="K1478" s="44"/>
      <c r="L1478" s="44"/>
      <c r="M1478" s="44"/>
      <c r="N1478" s="45" t="str">
        <f t="shared" si="188"/>
        <v/>
      </c>
      <c r="O1478" s="51"/>
      <c r="P1478" s="52" t="str">
        <f t="shared" si="189"/>
        <v/>
      </c>
      <c r="Q1478" s="44" t="str">
        <f t="shared" ca="1" si="190"/>
        <v/>
      </c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</row>
    <row r="1479" spans="1:28" ht="20.100000000000001" customHeight="1">
      <c r="A1479" s="41" t="str">
        <f t="shared" ca="1" si="191"/>
        <v/>
      </c>
      <c r="B1479" s="33" t="str">
        <f ca="1">IFERROR(IF(AND(N1479-TODAY()&gt;0,N1479-TODAY()&lt;5),"續簽"&amp;ROW(N1479),""),"")</f>
        <v/>
      </c>
      <c r="C1479" s="38" t="str">
        <f t="shared" si="184"/>
        <v/>
      </c>
      <c r="E1479" s="38" t="str">
        <f t="shared" si="185"/>
        <v/>
      </c>
      <c r="I1479" s="49" t="str">
        <f t="shared" ca="1" si="186"/>
        <v/>
      </c>
      <c r="J1479" s="49" t="str">
        <f t="shared" ca="1" si="187"/>
        <v/>
      </c>
      <c r="K1479" s="49"/>
      <c r="L1479" s="49"/>
      <c r="M1479" s="49"/>
      <c r="N1479" s="43" t="str">
        <f t="shared" si="188"/>
        <v/>
      </c>
      <c r="P1479" s="40" t="str">
        <f t="shared" si="189"/>
        <v/>
      </c>
      <c r="Q1479" s="38" t="str">
        <f t="shared" ca="1" si="190"/>
        <v/>
      </c>
    </row>
    <row r="1480" spans="1:28" ht="20.100000000000001" customHeight="1">
      <c r="A1480" s="41" t="str">
        <f t="shared" ca="1" si="191"/>
        <v/>
      </c>
      <c r="B1480" s="33" t="str">
        <f ca="1">IFERROR(IF(AND(N1480-TODAY()&gt;0,N1480-TODAY()&lt;5),"續簽"&amp;ROW(N1480),""),"")</f>
        <v/>
      </c>
      <c r="C1480" s="44" t="str">
        <f t="shared" ref="C1480:C1543" si="192">IF(D1480="","",ROW(D1480)-2)</f>
        <v/>
      </c>
      <c r="D1480" s="44"/>
      <c r="E1480" s="44" t="str">
        <f t="shared" ref="E1480:E1543" si="193">IF(O1480="","",IF(MOD(RIGHT(LEFT(O1480,17)),2),"男","女"))</f>
        <v/>
      </c>
      <c r="F1480" s="44"/>
      <c r="G1480" s="44"/>
      <c r="H1480" s="44"/>
      <c r="I1480" s="44" t="str">
        <f t="shared" ref="I1480:I1543" ca="1" si="194">IF(H1480="","",DATEDIF(H1480,TODAY(),"Y"))</f>
        <v/>
      </c>
      <c r="J1480" s="44" t="str">
        <f t="shared" ref="J1480:J1543" ca="1" si="195">IF(H1480="","",DATEDIF(H1480,TODAY(),"m"))</f>
        <v/>
      </c>
      <c r="K1480" s="44"/>
      <c r="L1480" s="44"/>
      <c r="M1480" s="44"/>
      <c r="N1480" s="45" t="str">
        <f t="shared" ref="N1480:N1543" si="196">IFERROR(IF(M1480="无固定期限","",DATE(YEAR(L1480)+M1480,MONTH(L1480),DAY(L1480)-1)),"")</f>
        <v/>
      </c>
      <c r="O1480" s="51"/>
      <c r="P1480" s="52" t="str">
        <f t="shared" ref="P1480:P1543" si="197">IF(O1480="","",VALUE(MID(O1480,7,4)&amp;"/"&amp;MID(O1480,11,2)&amp;"/"&amp;MID(O1480,13,2)))</f>
        <v/>
      </c>
      <c r="Q1480" s="44" t="str">
        <f t="shared" ref="Q1480:Q1543" ca="1" si="198">IF(O1480="","",YEAR(TODAY())-MID(O1480,7,4))</f>
        <v/>
      </c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</row>
    <row r="1481" spans="1:28" ht="20.100000000000001" customHeight="1">
      <c r="A1481" s="41" t="str">
        <f t="shared" ca="1" si="191"/>
        <v/>
      </c>
      <c r="B1481" s="33" t="str">
        <f ca="1">IFERROR(IF(AND(N1481-TODAY()&gt;0,N1481-TODAY()&lt;5),"續簽"&amp;ROW(N1481),""),"")</f>
        <v/>
      </c>
      <c r="C1481" s="38" t="str">
        <f t="shared" si="192"/>
        <v/>
      </c>
      <c r="E1481" s="38" t="str">
        <f t="shared" si="193"/>
        <v/>
      </c>
      <c r="I1481" s="49" t="str">
        <f t="shared" ca="1" si="194"/>
        <v/>
      </c>
      <c r="J1481" s="49" t="str">
        <f t="shared" ca="1" si="195"/>
        <v/>
      </c>
      <c r="K1481" s="49"/>
      <c r="L1481" s="49"/>
      <c r="M1481" s="49"/>
      <c r="N1481" s="43" t="str">
        <f t="shared" si="196"/>
        <v/>
      </c>
      <c r="P1481" s="40" t="str">
        <f t="shared" si="197"/>
        <v/>
      </c>
      <c r="Q1481" s="38" t="str">
        <f t="shared" ca="1" si="198"/>
        <v/>
      </c>
    </row>
    <row r="1482" spans="1:28" ht="20.100000000000001" customHeight="1">
      <c r="A1482" s="41" t="str">
        <f t="shared" ca="1" si="191"/>
        <v/>
      </c>
      <c r="B1482" s="33" t="str">
        <f ca="1">IFERROR(IF(AND(N1482-TODAY()&gt;0,N1482-TODAY()&lt;5),"續簽"&amp;ROW(N1482),""),"")</f>
        <v/>
      </c>
      <c r="C1482" s="44" t="str">
        <f t="shared" si="192"/>
        <v/>
      </c>
      <c r="D1482" s="44"/>
      <c r="E1482" s="44" t="str">
        <f t="shared" si="193"/>
        <v/>
      </c>
      <c r="F1482" s="44"/>
      <c r="G1482" s="44"/>
      <c r="H1482" s="44"/>
      <c r="I1482" s="44" t="str">
        <f t="shared" ca="1" si="194"/>
        <v/>
      </c>
      <c r="J1482" s="44" t="str">
        <f t="shared" ca="1" si="195"/>
        <v/>
      </c>
      <c r="K1482" s="44"/>
      <c r="L1482" s="44"/>
      <c r="M1482" s="44"/>
      <c r="N1482" s="45" t="str">
        <f t="shared" si="196"/>
        <v/>
      </c>
      <c r="O1482" s="51"/>
      <c r="P1482" s="52" t="str">
        <f t="shared" si="197"/>
        <v/>
      </c>
      <c r="Q1482" s="44" t="str">
        <f t="shared" ca="1" si="198"/>
        <v/>
      </c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</row>
    <row r="1483" spans="1:28" ht="20.100000000000001" customHeight="1">
      <c r="A1483" s="41" t="str">
        <f t="shared" ca="1" si="191"/>
        <v/>
      </c>
      <c r="B1483" s="33" t="str">
        <f ca="1">IFERROR(IF(AND(N1483-TODAY()&gt;0,N1483-TODAY()&lt;5),"續簽"&amp;ROW(N1483),""),"")</f>
        <v/>
      </c>
      <c r="C1483" s="38" t="str">
        <f t="shared" si="192"/>
        <v/>
      </c>
      <c r="E1483" s="38" t="str">
        <f t="shared" si="193"/>
        <v/>
      </c>
      <c r="I1483" s="49" t="str">
        <f t="shared" ca="1" si="194"/>
        <v/>
      </c>
      <c r="J1483" s="49" t="str">
        <f t="shared" ca="1" si="195"/>
        <v/>
      </c>
      <c r="K1483" s="49"/>
      <c r="L1483" s="49"/>
      <c r="M1483" s="49"/>
      <c r="N1483" s="43" t="str">
        <f t="shared" si="196"/>
        <v/>
      </c>
      <c r="P1483" s="40" t="str">
        <f t="shared" si="197"/>
        <v/>
      </c>
      <c r="Q1483" s="38" t="str">
        <f t="shared" ca="1" si="198"/>
        <v/>
      </c>
    </row>
    <row r="1484" spans="1:28" ht="20.100000000000001" customHeight="1">
      <c r="A1484" s="41" t="str">
        <f t="shared" ca="1" si="191"/>
        <v/>
      </c>
      <c r="B1484" s="33" t="str">
        <f ca="1">IFERROR(IF(AND(N1484-TODAY()&gt;0,N1484-TODAY()&lt;5),"續簽"&amp;ROW(N1484),""),"")</f>
        <v/>
      </c>
      <c r="C1484" s="44" t="str">
        <f t="shared" si="192"/>
        <v/>
      </c>
      <c r="D1484" s="44"/>
      <c r="E1484" s="44" t="str">
        <f t="shared" si="193"/>
        <v/>
      </c>
      <c r="F1484" s="44"/>
      <c r="G1484" s="44"/>
      <c r="H1484" s="44"/>
      <c r="I1484" s="44" t="str">
        <f t="shared" ca="1" si="194"/>
        <v/>
      </c>
      <c r="J1484" s="44" t="str">
        <f t="shared" ca="1" si="195"/>
        <v/>
      </c>
      <c r="K1484" s="44"/>
      <c r="L1484" s="44"/>
      <c r="M1484" s="44"/>
      <c r="N1484" s="45" t="str">
        <f t="shared" si="196"/>
        <v/>
      </c>
      <c r="O1484" s="51"/>
      <c r="P1484" s="52" t="str">
        <f t="shared" si="197"/>
        <v/>
      </c>
      <c r="Q1484" s="44" t="str">
        <f t="shared" ca="1" si="198"/>
        <v/>
      </c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</row>
    <row r="1485" spans="1:28" ht="20.100000000000001" customHeight="1">
      <c r="A1485" s="41" t="str">
        <f t="shared" ref="A1485:A1548" ca="1" si="199">IFERROR(IF(MONTH(P1485)=MONTH(TODAY()),"生日"&amp;ROW(P1485),""),"")</f>
        <v/>
      </c>
      <c r="B1485" s="33" t="str">
        <f ca="1">IFERROR(IF(AND(N1485-TODAY()&gt;0,N1485-TODAY()&lt;5),"續簽"&amp;ROW(N1485),""),"")</f>
        <v/>
      </c>
      <c r="C1485" s="38" t="str">
        <f t="shared" si="192"/>
        <v/>
      </c>
      <c r="E1485" s="38" t="str">
        <f t="shared" si="193"/>
        <v/>
      </c>
      <c r="I1485" s="49" t="str">
        <f t="shared" ca="1" si="194"/>
        <v/>
      </c>
      <c r="J1485" s="49" t="str">
        <f t="shared" ca="1" si="195"/>
        <v/>
      </c>
      <c r="K1485" s="49"/>
      <c r="L1485" s="49"/>
      <c r="M1485" s="49"/>
      <c r="N1485" s="43" t="str">
        <f t="shared" si="196"/>
        <v/>
      </c>
      <c r="P1485" s="40" t="str">
        <f t="shared" si="197"/>
        <v/>
      </c>
      <c r="Q1485" s="38" t="str">
        <f t="shared" ca="1" si="198"/>
        <v/>
      </c>
    </row>
    <row r="1486" spans="1:28" ht="20.100000000000001" customHeight="1">
      <c r="A1486" s="41" t="str">
        <f t="shared" ca="1" si="199"/>
        <v/>
      </c>
      <c r="B1486" s="33" t="str">
        <f ca="1">IFERROR(IF(AND(N1486-TODAY()&gt;0,N1486-TODAY()&lt;5),"續簽"&amp;ROW(N1486),""),"")</f>
        <v/>
      </c>
      <c r="C1486" s="44" t="str">
        <f t="shared" si="192"/>
        <v/>
      </c>
      <c r="D1486" s="44"/>
      <c r="E1486" s="44" t="str">
        <f t="shared" si="193"/>
        <v/>
      </c>
      <c r="F1486" s="44"/>
      <c r="G1486" s="44"/>
      <c r="H1486" s="44"/>
      <c r="I1486" s="44" t="str">
        <f t="shared" ca="1" si="194"/>
        <v/>
      </c>
      <c r="J1486" s="44" t="str">
        <f t="shared" ca="1" si="195"/>
        <v/>
      </c>
      <c r="K1486" s="44"/>
      <c r="L1486" s="44"/>
      <c r="M1486" s="44"/>
      <c r="N1486" s="45" t="str">
        <f t="shared" si="196"/>
        <v/>
      </c>
      <c r="O1486" s="51"/>
      <c r="P1486" s="52" t="str">
        <f t="shared" si="197"/>
        <v/>
      </c>
      <c r="Q1486" s="44" t="str">
        <f t="shared" ca="1" si="198"/>
        <v/>
      </c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</row>
    <row r="1487" spans="1:28" ht="20.100000000000001" customHeight="1">
      <c r="A1487" s="41" t="str">
        <f t="shared" ca="1" si="199"/>
        <v/>
      </c>
      <c r="B1487" s="33" t="str">
        <f ca="1">IFERROR(IF(AND(N1487-TODAY()&gt;0,N1487-TODAY()&lt;5),"續簽"&amp;ROW(N1487),""),"")</f>
        <v/>
      </c>
      <c r="C1487" s="38" t="str">
        <f t="shared" si="192"/>
        <v/>
      </c>
      <c r="E1487" s="38" t="str">
        <f t="shared" si="193"/>
        <v/>
      </c>
      <c r="I1487" s="49" t="str">
        <f t="shared" ca="1" si="194"/>
        <v/>
      </c>
      <c r="J1487" s="49" t="str">
        <f t="shared" ca="1" si="195"/>
        <v/>
      </c>
      <c r="K1487" s="49"/>
      <c r="L1487" s="49"/>
      <c r="M1487" s="49"/>
      <c r="N1487" s="43" t="str">
        <f t="shared" si="196"/>
        <v/>
      </c>
      <c r="P1487" s="40" t="str">
        <f t="shared" si="197"/>
        <v/>
      </c>
      <c r="Q1487" s="38" t="str">
        <f t="shared" ca="1" si="198"/>
        <v/>
      </c>
    </row>
    <row r="1488" spans="1:28" ht="20.100000000000001" customHeight="1">
      <c r="A1488" s="41" t="str">
        <f t="shared" ca="1" si="199"/>
        <v/>
      </c>
      <c r="B1488" s="33" t="str">
        <f ca="1">IFERROR(IF(AND(N1488-TODAY()&gt;0,N1488-TODAY()&lt;5),"續簽"&amp;ROW(N1488),""),"")</f>
        <v/>
      </c>
      <c r="C1488" s="44" t="str">
        <f t="shared" si="192"/>
        <v/>
      </c>
      <c r="D1488" s="44"/>
      <c r="E1488" s="44" t="str">
        <f t="shared" si="193"/>
        <v/>
      </c>
      <c r="F1488" s="44"/>
      <c r="G1488" s="44"/>
      <c r="H1488" s="44"/>
      <c r="I1488" s="44" t="str">
        <f t="shared" ca="1" si="194"/>
        <v/>
      </c>
      <c r="J1488" s="44" t="str">
        <f t="shared" ca="1" si="195"/>
        <v/>
      </c>
      <c r="K1488" s="44"/>
      <c r="L1488" s="44"/>
      <c r="M1488" s="44"/>
      <c r="N1488" s="45" t="str">
        <f t="shared" si="196"/>
        <v/>
      </c>
      <c r="O1488" s="51"/>
      <c r="P1488" s="52" t="str">
        <f t="shared" si="197"/>
        <v/>
      </c>
      <c r="Q1488" s="44" t="str">
        <f t="shared" ca="1" si="198"/>
        <v/>
      </c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</row>
    <row r="1489" spans="1:28" ht="20.100000000000001" customHeight="1">
      <c r="A1489" s="41" t="str">
        <f t="shared" ca="1" si="199"/>
        <v/>
      </c>
      <c r="B1489" s="33" t="str">
        <f ca="1">IFERROR(IF(AND(N1489-TODAY()&gt;0,N1489-TODAY()&lt;5),"續簽"&amp;ROW(N1489),""),"")</f>
        <v/>
      </c>
      <c r="C1489" s="38" t="str">
        <f t="shared" si="192"/>
        <v/>
      </c>
      <c r="E1489" s="38" t="str">
        <f t="shared" si="193"/>
        <v/>
      </c>
      <c r="I1489" s="49" t="str">
        <f t="shared" ca="1" si="194"/>
        <v/>
      </c>
      <c r="J1489" s="49" t="str">
        <f t="shared" ca="1" si="195"/>
        <v/>
      </c>
      <c r="K1489" s="49"/>
      <c r="L1489" s="49"/>
      <c r="M1489" s="49"/>
      <c r="N1489" s="43" t="str">
        <f t="shared" si="196"/>
        <v/>
      </c>
      <c r="P1489" s="40" t="str">
        <f t="shared" si="197"/>
        <v/>
      </c>
      <c r="Q1489" s="38" t="str">
        <f t="shared" ca="1" si="198"/>
        <v/>
      </c>
    </row>
    <row r="1490" spans="1:28" ht="20.100000000000001" customHeight="1">
      <c r="A1490" s="41" t="str">
        <f t="shared" ca="1" si="199"/>
        <v/>
      </c>
      <c r="B1490" s="33" t="str">
        <f ca="1">IFERROR(IF(AND(N1490-TODAY()&gt;0,N1490-TODAY()&lt;5),"續簽"&amp;ROW(N1490),""),"")</f>
        <v/>
      </c>
      <c r="C1490" s="44" t="str">
        <f t="shared" si="192"/>
        <v/>
      </c>
      <c r="D1490" s="44"/>
      <c r="E1490" s="44" t="str">
        <f t="shared" si="193"/>
        <v/>
      </c>
      <c r="F1490" s="44"/>
      <c r="G1490" s="44"/>
      <c r="H1490" s="44"/>
      <c r="I1490" s="44" t="str">
        <f t="shared" ca="1" si="194"/>
        <v/>
      </c>
      <c r="J1490" s="44" t="str">
        <f t="shared" ca="1" si="195"/>
        <v/>
      </c>
      <c r="K1490" s="44"/>
      <c r="L1490" s="44"/>
      <c r="M1490" s="44"/>
      <c r="N1490" s="45" t="str">
        <f t="shared" si="196"/>
        <v/>
      </c>
      <c r="O1490" s="51"/>
      <c r="P1490" s="52" t="str">
        <f t="shared" si="197"/>
        <v/>
      </c>
      <c r="Q1490" s="44" t="str">
        <f t="shared" ca="1" si="198"/>
        <v/>
      </c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</row>
    <row r="1491" spans="1:28" ht="20.100000000000001" customHeight="1">
      <c r="A1491" s="41" t="str">
        <f t="shared" ca="1" si="199"/>
        <v/>
      </c>
      <c r="B1491" s="33" t="str">
        <f ca="1">IFERROR(IF(AND(N1491-TODAY()&gt;0,N1491-TODAY()&lt;5),"續簽"&amp;ROW(N1491),""),"")</f>
        <v/>
      </c>
      <c r="C1491" s="38" t="str">
        <f t="shared" si="192"/>
        <v/>
      </c>
      <c r="E1491" s="38" t="str">
        <f t="shared" si="193"/>
        <v/>
      </c>
      <c r="I1491" s="49" t="str">
        <f t="shared" ca="1" si="194"/>
        <v/>
      </c>
      <c r="J1491" s="49" t="str">
        <f t="shared" ca="1" si="195"/>
        <v/>
      </c>
      <c r="K1491" s="49"/>
      <c r="L1491" s="49"/>
      <c r="M1491" s="49"/>
      <c r="N1491" s="43" t="str">
        <f t="shared" si="196"/>
        <v/>
      </c>
      <c r="P1491" s="40" t="str">
        <f t="shared" si="197"/>
        <v/>
      </c>
      <c r="Q1491" s="38" t="str">
        <f t="shared" ca="1" si="198"/>
        <v/>
      </c>
    </row>
    <row r="1492" spans="1:28" ht="20.100000000000001" customHeight="1">
      <c r="A1492" s="41" t="str">
        <f t="shared" ca="1" si="199"/>
        <v/>
      </c>
      <c r="B1492" s="33" t="str">
        <f ca="1">IFERROR(IF(AND(N1492-TODAY()&gt;0,N1492-TODAY()&lt;5),"續簽"&amp;ROW(N1492),""),"")</f>
        <v/>
      </c>
      <c r="C1492" s="44" t="str">
        <f t="shared" si="192"/>
        <v/>
      </c>
      <c r="D1492" s="44"/>
      <c r="E1492" s="44" t="str">
        <f t="shared" si="193"/>
        <v/>
      </c>
      <c r="F1492" s="44"/>
      <c r="G1492" s="44"/>
      <c r="H1492" s="44"/>
      <c r="I1492" s="44" t="str">
        <f t="shared" ca="1" si="194"/>
        <v/>
      </c>
      <c r="J1492" s="44" t="str">
        <f t="shared" ca="1" si="195"/>
        <v/>
      </c>
      <c r="K1492" s="44"/>
      <c r="L1492" s="44"/>
      <c r="M1492" s="44"/>
      <c r="N1492" s="45" t="str">
        <f t="shared" si="196"/>
        <v/>
      </c>
      <c r="O1492" s="51"/>
      <c r="P1492" s="52" t="str">
        <f t="shared" si="197"/>
        <v/>
      </c>
      <c r="Q1492" s="44" t="str">
        <f t="shared" ca="1" si="198"/>
        <v/>
      </c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</row>
    <row r="1493" spans="1:28" ht="20.100000000000001" customHeight="1">
      <c r="A1493" s="41" t="str">
        <f t="shared" ca="1" si="199"/>
        <v/>
      </c>
      <c r="B1493" s="33" t="str">
        <f ca="1">IFERROR(IF(AND(N1493-TODAY()&gt;0,N1493-TODAY()&lt;5),"續簽"&amp;ROW(N1493),""),"")</f>
        <v/>
      </c>
      <c r="C1493" s="38" t="str">
        <f t="shared" si="192"/>
        <v/>
      </c>
      <c r="E1493" s="38" t="str">
        <f t="shared" si="193"/>
        <v/>
      </c>
      <c r="I1493" s="49" t="str">
        <f t="shared" ca="1" si="194"/>
        <v/>
      </c>
      <c r="J1493" s="49" t="str">
        <f t="shared" ca="1" si="195"/>
        <v/>
      </c>
      <c r="K1493" s="49"/>
      <c r="L1493" s="49"/>
      <c r="M1493" s="49"/>
      <c r="N1493" s="43" t="str">
        <f t="shared" si="196"/>
        <v/>
      </c>
      <c r="P1493" s="40" t="str">
        <f t="shared" si="197"/>
        <v/>
      </c>
      <c r="Q1493" s="38" t="str">
        <f t="shared" ca="1" si="198"/>
        <v/>
      </c>
    </row>
    <row r="1494" spans="1:28" ht="20.100000000000001" customHeight="1">
      <c r="A1494" s="41" t="str">
        <f t="shared" ca="1" si="199"/>
        <v/>
      </c>
      <c r="B1494" s="33" t="str">
        <f ca="1">IFERROR(IF(AND(N1494-TODAY()&gt;0,N1494-TODAY()&lt;5),"續簽"&amp;ROW(N1494),""),"")</f>
        <v/>
      </c>
      <c r="C1494" s="44" t="str">
        <f t="shared" si="192"/>
        <v/>
      </c>
      <c r="D1494" s="44"/>
      <c r="E1494" s="44" t="str">
        <f t="shared" si="193"/>
        <v/>
      </c>
      <c r="F1494" s="44"/>
      <c r="G1494" s="44"/>
      <c r="H1494" s="44"/>
      <c r="I1494" s="44" t="str">
        <f t="shared" ca="1" si="194"/>
        <v/>
      </c>
      <c r="J1494" s="44" t="str">
        <f t="shared" ca="1" si="195"/>
        <v/>
      </c>
      <c r="K1494" s="44"/>
      <c r="L1494" s="44"/>
      <c r="M1494" s="44"/>
      <c r="N1494" s="45" t="str">
        <f t="shared" si="196"/>
        <v/>
      </c>
      <c r="O1494" s="51"/>
      <c r="P1494" s="52" t="str">
        <f t="shared" si="197"/>
        <v/>
      </c>
      <c r="Q1494" s="44" t="str">
        <f t="shared" ca="1" si="198"/>
        <v/>
      </c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</row>
    <row r="1495" spans="1:28" ht="20.100000000000001" customHeight="1">
      <c r="A1495" s="41" t="str">
        <f t="shared" ca="1" si="199"/>
        <v/>
      </c>
      <c r="B1495" s="33" t="str">
        <f ca="1">IFERROR(IF(AND(N1495-TODAY()&gt;0,N1495-TODAY()&lt;5),"續簽"&amp;ROW(N1495),""),"")</f>
        <v/>
      </c>
      <c r="C1495" s="38" t="str">
        <f t="shared" si="192"/>
        <v/>
      </c>
      <c r="E1495" s="38" t="str">
        <f t="shared" si="193"/>
        <v/>
      </c>
      <c r="I1495" s="49" t="str">
        <f t="shared" ca="1" si="194"/>
        <v/>
      </c>
      <c r="J1495" s="49" t="str">
        <f t="shared" ca="1" si="195"/>
        <v/>
      </c>
      <c r="K1495" s="49"/>
      <c r="L1495" s="49"/>
      <c r="M1495" s="49"/>
      <c r="N1495" s="43" t="str">
        <f t="shared" si="196"/>
        <v/>
      </c>
      <c r="P1495" s="40" t="str">
        <f t="shared" si="197"/>
        <v/>
      </c>
      <c r="Q1495" s="38" t="str">
        <f t="shared" ca="1" si="198"/>
        <v/>
      </c>
    </row>
    <row r="1496" spans="1:28" ht="20.100000000000001" customHeight="1">
      <c r="A1496" s="41" t="str">
        <f t="shared" ca="1" si="199"/>
        <v/>
      </c>
      <c r="B1496" s="33" t="str">
        <f ca="1">IFERROR(IF(AND(N1496-TODAY()&gt;0,N1496-TODAY()&lt;5),"續簽"&amp;ROW(N1496),""),"")</f>
        <v/>
      </c>
      <c r="C1496" s="44" t="str">
        <f t="shared" si="192"/>
        <v/>
      </c>
      <c r="D1496" s="44"/>
      <c r="E1496" s="44" t="str">
        <f t="shared" si="193"/>
        <v/>
      </c>
      <c r="F1496" s="44"/>
      <c r="G1496" s="44"/>
      <c r="H1496" s="44"/>
      <c r="I1496" s="44" t="str">
        <f t="shared" ca="1" si="194"/>
        <v/>
      </c>
      <c r="J1496" s="44" t="str">
        <f t="shared" ca="1" si="195"/>
        <v/>
      </c>
      <c r="K1496" s="44"/>
      <c r="L1496" s="44"/>
      <c r="M1496" s="44"/>
      <c r="N1496" s="45" t="str">
        <f t="shared" si="196"/>
        <v/>
      </c>
      <c r="O1496" s="51"/>
      <c r="P1496" s="52" t="str">
        <f t="shared" si="197"/>
        <v/>
      </c>
      <c r="Q1496" s="44" t="str">
        <f t="shared" ca="1" si="198"/>
        <v/>
      </c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</row>
    <row r="1497" spans="1:28" ht="20.100000000000001" customHeight="1">
      <c r="A1497" s="41" t="str">
        <f t="shared" ca="1" si="199"/>
        <v/>
      </c>
      <c r="B1497" s="33" t="str">
        <f ca="1">IFERROR(IF(AND(N1497-TODAY()&gt;0,N1497-TODAY()&lt;5),"續簽"&amp;ROW(N1497),""),"")</f>
        <v/>
      </c>
      <c r="C1497" s="38" t="str">
        <f t="shared" si="192"/>
        <v/>
      </c>
      <c r="E1497" s="38" t="str">
        <f t="shared" si="193"/>
        <v/>
      </c>
      <c r="I1497" s="49" t="str">
        <f t="shared" ca="1" si="194"/>
        <v/>
      </c>
      <c r="J1497" s="49" t="str">
        <f t="shared" ca="1" si="195"/>
        <v/>
      </c>
      <c r="K1497" s="49"/>
      <c r="L1497" s="49"/>
      <c r="M1497" s="49"/>
      <c r="N1497" s="43" t="str">
        <f t="shared" si="196"/>
        <v/>
      </c>
      <c r="P1497" s="40" t="str">
        <f t="shared" si="197"/>
        <v/>
      </c>
      <c r="Q1497" s="38" t="str">
        <f t="shared" ca="1" si="198"/>
        <v/>
      </c>
    </row>
    <row r="1498" spans="1:28" ht="20.100000000000001" customHeight="1">
      <c r="A1498" s="41" t="str">
        <f t="shared" ca="1" si="199"/>
        <v/>
      </c>
      <c r="B1498" s="33" t="str">
        <f ca="1">IFERROR(IF(AND(N1498-TODAY()&gt;0,N1498-TODAY()&lt;5),"續簽"&amp;ROW(N1498),""),"")</f>
        <v/>
      </c>
      <c r="C1498" s="44" t="str">
        <f t="shared" si="192"/>
        <v/>
      </c>
      <c r="D1498" s="44"/>
      <c r="E1498" s="44" t="str">
        <f t="shared" si="193"/>
        <v/>
      </c>
      <c r="F1498" s="44"/>
      <c r="G1498" s="44"/>
      <c r="H1498" s="44"/>
      <c r="I1498" s="44" t="str">
        <f t="shared" ca="1" si="194"/>
        <v/>
      </c>
      <c r="J1498" s="44" t="str">
        <f t="shared" ca="1" si="195"/>
        <v/>
      </c>
      <c r="K1498" s="44"/>
      <c r="L1498" s="44"/>
      <c r="M1498" s="44"/>
      <c r="N1498" s="45" t="str">
        <f t="shared" si="196"/>
        <v/>
      </c>
      <c r="O1498" s="51"/>
      <c r="P1498" s="52" t="str">
        <f t="shared" si="197"/>
        <v/>
      </c>
      <c r="Q1498" s="44" t="str">
        <f t="shared" ca="1" si="198"/>
        <v/>
      </c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</row>
    <row r="1499" spans="1:28" ht="20.100000000000001" customHeight="1">
      <c r="A1499" s="41" t="str">
        <f t="shared" ca="1" si="199"/>
        <v/>
      </c>
      <c r="B1499" s="33" t="str">
        <f ca="1">IFERROR(IF(AND(N1499-TODAY()&gt;0,N1499-TODAY()&lt;5),"續簽"&amp;ROW(N1499),""),"")</f>
        <v/>
      </c>
      <c r="C1499" s="38" t="str">
        <f t="shared" si="192"/>
        <v/>
      </c>
      <c r="E1499" s="38" t="str">
        <f t="shared" si="193"/>
        <v/>
      </c>
      <c r="I1499" s="49" t="str">
        <f t="shared" ca="1" si="194"/>
        <v/>
      </c>
      <c r="J1499" s="49" t="str">
        <f t="shared" ca="1" si="195"/>
        <v/>
      </c>
      <c r="K1499" s="49"/>
      <c r="L1499" s="49"/>
      <c r="M1499" s="49"/>
      <c r="N1499" s="43" t="str">
        <f t="shared" si="196"/>
        <v/>
      </c>
      <c r="P1499" s="40" t="str">
        <f t="shared" si="197"/>
        <v/>
      </c>
      <c r="Q1499" s="38" t="str">
        <f t="shared" ca="1" si="198"/>
        <v/>
      </c>
    </row>
    <row r="1500" spans="1:28" ht="20.100000000000001" customHeight="1">
      <c r="A1500" s="41" t="str">
        <f t="shared" ca="1" si="199"/>
        <v/>
      </c>
      <c r="B1500" s="33" t="str">
        <f ca="1">IFERROR(IF(AND(N1500-TODAY()&gt;0,N1500-TODAY()&lt;5),"續簽"&amp;ROW(N1500),""),"")</f>
        <v/>
      </c>
      <c r="C1500" s="44" t="str">
        <f t="shared" si="192"/>
        <v/>
      </c>
      <c r="D1500" s="44"/>
      <c r="E1500" s="44" t="str">
        <f t="shared" si="193"/>
        <v/>
      </c>
      <c r="F1500" s="44"/>
      <c r="G1500" s="44"/>
      <c r="H1500" s="44"/>
      <c r="I1500" s="44" t="str">
        <f t="shared" ca="1" si="194"/>
        <v/>
      </c>
      <c r="J1500" s="44" t="str">
        <f t="shared" ca="1" si="195"/>
        <v/>
      </c>
      <c r="K1500" s="44"/>
      <c r="L1500" s="44"/>
      <c r="M1500" s="44"/>
      <c r="N1500" s="45" t="str">
        <f t="shared" si="196"/>
        <v/>
      </c>
      <c r="O1500" s="51"/>
      <c r="P1500" s="52" t="str">
        <f t="shared" si="197"/>
        <v/>
      </c>
      <c r="Q1500" s="44" t="str">
        <f t="shared" ca="1" si="198"/>
        <v/>
      </c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</row>
    <row r="1501" spans="1:28" ht="20.100000000000001" customHeight="1">
      <c r="A1501" s="41" t="str">
        <f t="shared" ca="1" si="199"/>
        <v/>
      </c>
      <c r="B1501" s="33" t="str">
        <f ca="1">IFERROR(IF(AND(N1501-TODAY()&gt;0,N1501-TODAY()&lt;5),"續簽"&amp;ROW(N1501),""),"")</f>
        <v/>
      </c>
      <c r="C1501" s="38" t="str">
        <f t="shared" si="192"/>
        <v/>
      </c>
      <c r="E1501" s="38" t="str">
        <f t="shared" si="193"/>
        <v/>
      </c>
      <c r="I1501" s="49" t="str">
        <f t="shared" ca="1" si="194"/>
        <v/>
      </c>
      <c r="J1501" s="49" t="str">
        <f t="shared" ca="1" si="195"/>
        <v/>
      </c>
      <c r="K1501" s="49"/>
      <c r="L1501" s="49"/>
      <c r="M1501" s="49"/>
      <c r="N1501" s="43" t="str">
        <f t="shared" si="196"/>
        <v/>
      </c>
      <c r="P1501" s="40" t="str">
        <f t="shared" si="197"/>
        <v/>
      </c>
      <c r="Q1501" s="38" t="str">
        <f t="shared" ca="1" si="198"/>
        <v/>
      </c>
    </row>
    <row r="1502" spans="1:28" ht="20.100000000000001" customHeight="1">
      <c r="A1502" s="41" t="str">
        <f t="shared" ca="1" si="199"/>
        <v/>
      </c>
      <c r="B1502" s="33" t="str">
        <f ca="1">IFERROR(IF(AND(N1502-TODAY()&gt;0,N1502-TODAY()&lt;5),"續簽"&amp;ROW(N1502),""),"")</f>
        <v/>
      </c>
      <c r="C1502" s="44" t="str">
        <f t="shared" si="192"/>
        <v/>
      </c>
      <c r="D1502" s="44"/>
      <c r="E1502" s="44" t="str">
        <f t="shared" si="193"/>
        <v/>
      </c>
      <c r="F1502" s="44"/>
      <c r="G1502" s="44"/>
      <c r="H1502" s="44"/>
      <c r="I1502" s="44" t="str">
        <f t="shared" ca="1" si="194"/>
        <v/>
      </c>
      <c r="J1502" s="44" t="str">
        <f t="shared" ca="1" si="195"/>
        <v/>
      </c>
      <c r="K1502" s="44"/>
      <c r="L1502" s="44"/>
      <c r="M1502" s="44"/>
      <c r="N1502" s="45" t="str">
        <f t="shared" si="196"/>
        <v/>
      </c>
      <c r="O1502" s="51"/>
      <c r="P1502" s="52" t="str">
        <f t="shared" si="197"/>
        <v/>
      </c>
      <c r="Q1502" s="44" t="str">
        <f t="shared" ca="1" si="198"/>
        <v/>
      </c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</row>
    <row r="1503" spans="1:28" ht="20.100000000000001" customHeight="1">
      <c r="A1503" s="41" t="str">
        <f t="shared" ca="1" si="199"/>
        <v/>
      </c>
      <c r="B1503" s="33" t="str">
        <f ca="1">IFERROR(IF(AND(N1503-TODAY()&gt;0,N1503-TODAY()&lt;5),"續簽"&amp;ROW(N1503),""),"")</f>
        <v/>
      </c>
      <c r="C1503" s="38" t="str">
        <f t="shared" si="192"/>
        <v/>
      </c>
      <c r="E1503" s="38" t="str">
        <f t="shared" si="193"/>
        <v/>
      </c>
      <c r="I1503" s="49" t="str">
        <f t="shared" ca="1" si="194"/>
        <v/>
      </c>
      <c r="J1503" s="49" t="str">
        <f t="shared" ca="1" si="195"/>
        <v/>
      </c>
      <c r="K1503" s="49"/>
      <c r="L1503" s="49"/>
      <c r="M1503" s="49"/>
      <c r="N1503" s="43" t="str">
        <f t="shared" si="196"/>
        <v/>
      </c>
      <c r="P1503" s="40" t="str">
        <f t="shared" si="197"/>
        <v/>
      </c>
      <c r="Q1503" s="38" t="str">
        <f t="shared" ca="1" si="198"/>
        <v/>
      </c>
    </row>
    <row r="1504" spans="1:28" ht="20.100000000000001" customHeight="1">
      <c r="A1504" s="41" t="str">
        <f t="shared" ca="1" si="199"/>
        <v/>
      </c>
      <c r="B1504" s="33" t="str">
        <f ca="1">IFERROR(IF(AND(N1504-TODAY()&gt;0,N1504-TODAY()&lt;5),"續簽"&amp;ROW(N1504),""),"")</f>
        <v/>
      </c>
      <c r="C1504" s="44" t="str">
        <f t="shared" si="192"/>
        <v/>
      </c>
      <c r="D1504" s="44"/>
      <c r="E1504" s="44" t="str">
        <f t="shared" si="193"/>
        <v/>
      </c>
      <c r="F1504" s="44"/>
      <c r="G1504" s="44"/>
      <c r="H1504" s="44"/>
      <c r="I1504" s="44" t="str">
        <f t="shared" ca="1" si="194"/>
        <v/>
      </c>
      <c r="J1504" s="44" t="str">
        <f t="shared" ca="1" si="195"/>
        <v/>
      </c>
      <c r="K1504" s="44"/>
      <c r="L1504" s="44"/>
      <c r="M1504" s="44"/>
      <c r="N1504" s="45" t="str">
        <f t="shared" si="196"/>
        <v/>
      </c>
      <c r="O1504" s="51"/>
      <c r="P1504" s="52" t="str">
        <f t="shared" si="197"/>
        <v/>
      </c>
      <c r="Q1504" s="44" t="str">
        <f t="shared" ca="1" si="198"/>
        <v/>
      </c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</row>
    <row r="1505" spans="1:28" ht="20.100000000000001" customHeight="1">
      <c r="A1505" s="41" t="str">
        <f t="shared" ca="1" si="199"/>
        <v/>
      </c>
      <c r="B1505" s="33" t="str">
        <f ca="1">IFERROR(IF(AND(N1505-TODAY()&gt;0,N1505-TODAY()&lt;5),"續簽"&amp;ROW(N1505),""),"")</f>
        <v/>
      </c>
      <c r="C1505" s="38" t="str">
        <f t="shared" si="192"/>
        <v/>
      </c>
      <c r="E1505" s="38" t="str">
        <f t="shared" si="193"/>
        <v/>
      </c>
      <c r="I1505" s="49" t="str">
        <f t="shared" ca="1" si="194"/>
        <v/>
      </c>
      <c r="J1505" s="49" t="str">
        <f t="shared" ca="1" si="195"/>
        <v/>
      </c>
      <c r="K1505" s="49"/>
      <c r="L1505" s="49"/>
      <c r="M1505" s="49"/>
      <c r="N1505" s="43" t="str">
        <f t="shared" si="196"/>
        <v/>
      </c>
      <c r="P1505" s="40" t="str">
        <f t="shared" si="197"/>
        <v/>
      </c>
      <c r="Q1505" s="38" t="str">
        <f t="shared" ca="1" si="198"/>
        <v/>
      </c>
    </row>
    <row r="1506" spans="1:28" ht="20.100000000000001" customHeight="1">
      <c r="A1506" s="41" t="str">
        <f t="shared" ca="1" si="199"/>
        <v/>
      </c>
      <c r="B1506" s="33" t="str">
        <f ca="1">IFERROR(IF(AND(N1506-TODAY()&gt;0,N1506-TODAY()&lt;5),"續簽"&amp;ROW(N1506),""),"")</f>
        <v/>
      </c>
      <c r="C1506" s="44" t="str">
        <f t="shared" si="192"/>
        <v/>
      </c>
      <c r="D1506" s="44"/>
      <c r="E1506" s="44" t="str">
        <f t="shared" si="193"/>
        <v/>
      </c>
      <c r="F1506" s="44"/>
      <c r="G1506" s="44"/>
      <c r="H1506" s="44"/>
      <c r="I1506" s="44" t="str">
        <f t="shared" ca="1" si="194"/>
        <v/>
      </c>
      <c r="J1506" s="44" t="str">
        <f t="shared" ca="1" si="195"/>
        <v/>
      </c>
      <c r="K1506" s="44"/>
      <c r="L1506" s="44"/>
      <c r="M1506" s="44"/>
      <c r="N1506" s="45" t="str">
        <f t="shared" si="196"/>
        <v/>
      </c>
      <c r="O1506" s="51"/>
      <c r="P1506" s="52" t="str">
        <f t="shared" si="197"/>
        <v/>
      </c>
      <c r="Q1506" s="44" t="str">
        <f t="shared" ca="1" si="198"/>
        <v/>
      </c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</row>
    <row r="1507" spans="1:28" ht="20.100000000000001" customHeight="1">
      <c r="A1507" s="41" t="str">
        <f t="shared" ca="1" si="199"/>
        <v/>
      </c>
      <c r="B1507" s="33" t="str">
        <f ca="1">IFERROR(IF(AND(N1507-TODAY()&gt;0,N1507-TODAY()&lt;5),"續簽"&amp;ROW(N1507),""),"")</f>
        <v/>
      </c>
      <c r="C1507" s="38" t="str">
        <f t="shared" si="192"/>
        <v/>
      </c>
      <c r="E1507" s="38" t="str">
        <f t="shared" si="193"/>
        <v/>
      </c>
      <c r="I1507" s="49" t="str">
        <f t="shared" ca="1" si="194"/>
        <v/>
      </c>
      <c r="J1507" s="49" t="str">
        <f t="shared" ca="1" si="195"/>
        <v/>
      </c>
      <c r="K1507" s="49"/>
      <c r="L1507" s="49"/>
      <c r="M1507" s="49"/>
      <c r="N1507" s="43" t="str">
        <f t="shared" si="196"/>
        <v/>
      </c>
      <c r="P1507" s="40" t="str">
        <f t="shared" si="197"/>
        <v/>
      </c>
      <c r="Q1507" s="38" t="str">
        <f t="shared" ca="1" si="198"/>
        <v/>
      </c>
    </row>
    <row r="1508" spans="1:28" ht="20.100000000000001" customHeight="1">
      <c r="A1508" s="41" t="str">
        <f t="shared" ca="1" si="199"/>
        <v/>
      </c>
      <c r="B1508" s="33" t="str">
        <f ca="1">IFERROR(IF(AND(N1508-TODAY()&gt;0,N1508-TODAY()&lt;5),"續簽"&amp;ROW(N1508),""),"")</f>
        <v/>
      </c>
      <c r="C1508" s="44" t="str">
        <f t="shared" si="192"/>
        <v/>
      </c>
      <c r="D1508" s="44"/>
      <c r="E1508" s="44" t="str">
        <f t="shared" si="193"/>
        <v/>
      </c>
      <c r="F1508" s="44"/>
      <c r="G1508" s="44"/>
      <c r="H1508" s="44"/>
      <c r="I1508" s="44" t="str">
        <f t="shared" ca="1" si="194"/>
        <v/>
      </c>
      <c r="J1508" s="44" t="str">
        <f t="shared" ca="1" si="195"/>
        <v/>
      </c>
      <c r="K1508" s="44"/>
      <c r="L1508" s="44"/>
      <c r="M1508" s="44"/>
      <c r="N1508" s="45" t="str">
        <f t="shared" si="196"/>
        <v/>
      </c>
      <c r="O1508" s="51"/>
      <c r="P1508" s="52" t="str">
        <f t="shared" si="197"/>
        <v/>
      </c>
      <c r="Q1508" s="44" t="str">
        <f t="shared" ca="1" si="198"/>
        <v/>
      </c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</row>
    <row r="1509" spans="1:28" ht="20.100000000000001" customHeight="1">
      <c r="A1509" s="41" t="str">
        <f t="shared" ca="1" si="199"/>
        <v/>
      </c>
      <c r="B1509" s="33" t="str">
        <f ca="1">IFERROR(IF(AND(N1509-TODAY()&gt;0,N1509-TODAY()&lt;5),"續簽"&amp;ROW(N1509),""),"")</f>
        <v/>
      </c>
      <c r="C1509" s="38" t="str">
        <f t="shared" si="192"/>
        <v/>
      </c>
      <c r="E1509" s="38" t="str">
        <f t="shared" si="193"/>
        <v/>
      </c>
      <c r="I1509" s="49" t="str">
        <f t="shared" ca="1" si="194"/>
        <v/>
      </c>
      <c r="J1509" s="49" t="str">
        <f t="shared" ca="1" si="195"/>
        <v/>
      </c>
      <c r="K1509" s="49"/>
      <c r="L1509" s="49"/>
      <c r="M1509" s="49"/>
      <c r="N1509" s="43" t="str">
        <f t="shared" si="196"/>
        <v/>
      </c>
      <c r="P1509" s="40" t="str">
        <f t="shared" si="197"/>
        <v/>
      </c>
      <c r="Q1509" s="38" t="str">
        <f t="shared" ca="1" si="198"/>
        <v/>
      </c>
    </row>
    <row r="1510" spans="1:28" ht="20.100000000000001" customHeight="1">
      <c r="A1510" s="41" t="str">
        <f t="shared" ca="1" si="199"/>
        <v/>
      </c>
      <c r="B1510" s="33" t="str">
        <f ca="1">IFERROR(IF(AND(N1510-TODAY()&gt;0,N1510-TODAY()&lt;5),"續簽"&amp;ROW(N1510),""),"")</f>
        <v/>
      </c>
      <c r="C1510" s="44" t="str">
        <f t="shared" si="192"/>
        <v/>
      </c>
      <c r="D1510" s="44"/>
      <c r="E1510" s="44" t="str">
        <f t="shared" si="193"/>
        <v/>
      </c>
      <c r="F1510" s="44"/>
      <c r="G1510" s="44"/>
      <c r="H1510" s="44"/>
      <c r="I1510" s="44" t="str">
        <f t="shared" ca="1" si="194"/>
        <v/>
      </c>
      <c r="J1510" s="44" t="str">
        <f t="shared" ca="1" si="195"/>
        <v/>
      </c>
      <c r="K1510" s="44"/>
      <c r="L1510" s="44"/>
      <c r="M1510" s="44"/>
      <c r="N1510" s="45" t="str">
        <f t="shared" si="196"/>
        <v/>
      </c>
      <c r="O1510" s="51"/>
      <c r="P1510" s="52" t="str">
        <f t="shared" si="197"/>
        <v/>
      </c>
      <c r="Q1510" s="44" t="str">
        <f t="shared" ca="1" si="198"/>
        <v/>
      </c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</row>
    <row r="1511" spans="1:28" ht="20.100000000000001" customHeight="1">
      <c r="A1511" s="41" t="str">
        <f t="shared" ca="1" si="199"/>
        <v/>
      </c>
      <c r="B1511" s="33" t="str">
        <f ca="1">IFERROR(IF(AND(N1511-TODAY()&gt;0,N1511-TODAY()&lt;5),"續簽"&amp;ROW(N1511),""),"")</f>
        <v/>
      </c>
      <c r="C1511" s="38" t="str">
        <f t="shared" si="192"/>
        <v/>
      </c>
      <c r="E1511" s="38" t="str">
        <f t="shared" si="193"/>
        <v/>
      </c>
      <c r="I1511" s="49" t="str">
        <f t="shared" ca="1" si="194"/>
        <v/>
      </c>
      <c r="J1511" s="49" t="str">
        <f t="shared" ca="1" si="195"/>
        <v/>
      </c>
      <c r="K1511" s="49"/>
      <c r="L1511" s="49"/>
      <c r="M1511" s="49"/>
      <c r="N1511" s="43" t="str">
        <f t="shared" si="196"/>
        <v/>
      </c>
      <c r="P1511" s="40" t="str">
        <f t="shared" si="197"/>
        <v/>
      </c>
      <c r="Q1511" s="38" t="str">
        <f t="shared" ca="1" si="198"/>
        <v/>
      </c>
    </row>
    <row r="1512" spans="1:28" ht="20.100000000000001" customHeight="1">
      <c r="A1512" s="41" t="str">
        <f t="shared" ca="1" si="199"/>
        <v/>
      </c>
      <c r="B1512" s="33" t="str">
        <f ca="1">IFERROR(IF(AND(N1512-TODAY()&gt;0,N1512-TODAY()&lt;5),"續簽"&amp;ROW(N1512),""),"")</f>
        <v/>
      </c>
      <c r="C1512" s="44" t="str">
        <f t="shared" si="192"/>
        <v/>
      </c>
      <c r="D1512" s="44"/>
      <c r="E1512" s="44" t="str">
        <f t="shared" si="193"/>
        <v/>
      </c>
      <c r="F1512" s="44"/>
      <c r="G1512" s="44"/>
      <c r="H1512" s="44"/>
      <c r="I1512" s="44" t="str">
        <f t="shared" ca="1" si="194"/>
        <v/>
      </c>
      <c r="J1512" s="44" t="str">
        <f t="shared" ca="1" si="195"/>
        <v/>
      </c>
      <c r="K1512" s="44"/>
      <c r="L1512" s="44"/>
      <c r="M1512" s="44"/>
      <c r="N1512" s="45" t="str">
        <f t="shared" si="196"/>
        <v/>
      </c>
      <c r="O1512" s="51"/>
      <c r="P1512" s="52" t="str">
        <f t="shared" si="197"/>
        <v/>
      </c>
      <c r="Q1512" s="44" t="str">
        <f t="shared" ca="1" si="198"/>
        <v/>
      </c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</row>
    <row r="1513" spans="1:28" ht="20.100000000000001" customHeight="1">
      <c r="A1513" s="41" t="str">
        <f t="shared" ca="1" si="199"/>
        <v/>
      </c>
      <c r="B1513" s="33" t="str">
        <f ca="1">IFERROR(IF(AND(N1513-TODAY()&gt;0,N1513-TODAY()&lt;5),"續簽"&amp;ROW(N1513),""),"")</f>
        <v/>
      </c>
      <c r="C1513" s="38" t="str">
        <f t="shared" si="192"/>
        <v/>
      </c>
      <c r="E1513" s="38" t="str">
        <f t="shared" si="193"/>
        <v/>
      </c>
      <c r="I1513" s="49" t="str">
        <f t="shared" ca="1" si="194"/>
        <v/>
      </c>
      <c r="J1513" s="49" t="str">
        <f t="shared" ca="1" si="195"/>
        <v/>
      </c>
      <c r="K1513" s="49"/>
      <c r="L1513" s="49"/>
      <c r="M1513" s="49"/>
      <c r="N1513" s="43" t="str">
        <f t="shared" si="196"/>
        <v/>
      </c>
      <c r="P1513" s="40" t="str">
        <f t="shared" si="197"/>
        <v/>
      </c>
      <c r="Q1513" s="38" t="str">
        <f t="shared" ca="1" si="198"/>
        <v/>
      </c>
    </row>
    <row r="1514" spans="1:28" ht="20.100000000000001" customHeight="1">
      <c r="A1514" s="41" t="str">
        <f t="shared" ca="1" si="199"/>
        <v/>
      </c>
      <c r="B1514" s="33" t="str">
        <f ca="1">IFERROR(IF(AND(N1514-TODAY()&gt;0,N1514-TODAY()&lt;5),"續簽"&amp;ROW(N1514),""),"")</f>
        <v/>
      </c>
      <c r="C1514" s="44" t="str">
        <f t="shared" si="192"/>
        <v/>
      </c>
      <c r="D1514" s="44"/>
      <c r="E1514" s="44" t="str">
        <f t="shared" si="193"/>
        <v/>
      </c>
      <c r="F1514" s="44"/>
      <c r="G1514" s="44"/>
      <c r="H1514" s="44"/>
      <c r="I1514" s="44" t="str">
        <f t="shared" ca="1" si="194"/>
        <v/>
      </c>
      <c r="J1514" s="44" t="str">
        <f t="shared" ca="1" si="195"/>
        <v/>
      </c>
      <c r="K1514" s="44"/>
      <c r="L1514" s="44"/>
      <c r="M1514" s="44"/>
      <c r="N1514" s="45" t="str">
        <f t="shared" si="196"/>
        <v/>
      </c>
      <c r="O1514" s="51"/>
      <c r="P1514" s="52" t="str">
        <f t="shared" si="197"/>
        <v/>
      </c>
      <c r="Q1514" s="44" t="str">
        <f t="shared" ca="1" si="198"/>
        <v/>
      </c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</row>
    <row r="1515" spans="1:28" ht="20.100000000000001" customHeight="1">
      <c r="A1515" s="41" t="str">
        <f t="shared" ca="1" si="199"/>
        <v/>
      </c>
      <c r="B1515" s="33" t="str">
        <f ca="1">IFERROR(IF(AND(N1515-TODAY()&gt;0,N1515-TODAY()&lt;5),"續簽"&amp;ROW(N1515),""),"")</f>
        <v/>
      </c>
      <c r="C1515" s="38" t="str">
        <f t="shared" si="192"/>
        <v/>
      </c>
      <c r="E1515" s="38" t="str">
        <f t="shared" si="193"/>
        <v/>
      </c>
      <c r="I1515" s="49" t="str">
        <f t="shared" ca="1" si="194"/>
        <v/>
      </c>
      <c r="J1515" s="49" t="str">
        <f t="shared" ca="1" si="195"/>
        <v/>
      </c>
      <c r="K1515" s="49"/>
      <c r="L1515" s="49"/>
      <c r="M1515" s="49"/>
      <c r="N1515" s="43" t="str">
        <f t="shared" si="196"/>
        <v/>
      </c>
      <c r="P1515" s="40" t="str">
        <f t="shared" si="197"/>
        <v/>
      </c>
      <c r="Q1515" s="38" t="str">
        <f t="shared" ca="1" si="198"/>
        <v/>
      </c>
    </row>
    <row r="1516" spans="1:28" ht="20.100000000000001" customHeight="1">
      <c r="A1516" s="41" t="str">
        <f t="shared" ca="1" si="199"/>
        <v/>
      </c>
      <c r="B1516" s="33" t="str">
        <f ca="1">IFERROR(IF(AND(N1516-TODAY()&gt;0,N1516-TODAY()&lt;5),"續簽"&amp;ROW(N1516),""),"")</f>
        <v/>
      </c>
      <c r="C1516" s="44" t="str">
        <f t="shared" si="192"/>
        <v/>
      </c>
      <c r="D1516" s="44"/>
      <c r="E1516" s="44" t="str">
        <f t="shared" si="193"/>
        <v/>
      </c>
      <c r="F1516" s="44"/>
      <c r="G1516" s="44"/>
      <c r="H1516" s="44"/>
      <c r="I1516" s="44" t="str">
        <f t="shared" ca="1" si="194"/>
        <v/>
      </c>
      <c r="J1516" s="44" t="str">
        <f t="shared" ca="1" si="195"/>
        <v/>
      </c>
      <c r="K1516" s="44"/>
      <c r="L1516" s="44"/>
      <c r="M1516" s="44"/>
      <c r="N1516" s="45" t="str">
        <f t="shared" si="196"/>
        <v/>
      </c>
      <c r="O1516" s="51"/>
      <c r="P1516" s="52" t="str">
        <f t="shared" si="197"/>
        <v/>
      </c>
      <c r="Q1516" s="44" t="str">
        <f t="shared" ca="1" si="198"/>
        <v/>
      </c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</row>
    <row r="1517" spans="1:28" ht="20.100000000000001" customHeight="1">
      <c r="A1517" s="41" t="str">
        <f t="shared" ca="1" si="199"/>
        <v/>
      </c>
      <c r="B1517" s="33" t="str">
        <f ca="1">IFERROR(IF(AND(N1517-TODAY()&gt;0,N1517-TODAY()&lt;5),"續簽"&amp;ROW(N1517),""),"")</f>
        <v/>
      </c>
      <c r="C1517" s="38" t="str">
        <f t="shared" si="192"/>
        <v/>
      </c>
      <c r="E1517" s="38" t="str">
        <f t="shared" si="193"/>
        <v/>
      </c>
      <c r="I1517" s="49" t="str">
        <f t="shared" ca="1" si="194"/>
        <v/>
      </c>
      <c r="J1517" s="49" t="str">
        <f t="shared" ca="1" si="195"/>
        <v/>
      </c>
      <c r="K1517" s="49"/>
      <c r="L1517" s="49"/>
      <c r="M1517" s="49"/>
      <c r="N1517" s="43" t="str">
        <f t="shared" si="196"/>
        <v/>
      </c>
      <c r="P1517" s="40" t="str">
        <f t="shared" si="197"/>
        <v/>
      </c>
      <c r="Q1517" s="38" t="str">
        <f t="shared" ca="1" si="198"/>
        <v/>
      </c>
    </row>
    <row r="1518" spans="1:28" ht="20.100000000000001" customHeight="1">
      <c r="A1518" s="41" t="str">
        <f t="shared" ca="1" si="199"/>
        <v/>
      </c>
      <c r="B1518" s="33" t="str">
        <f ca="1">IFERROR(IF(AND(N1518-TODAY()&gt;0,N1518-TODAY()&lt;5),"續簽"&amp;ROW(N1518),""),"")</f>
        <v/>
      </c>
      <c r="C1518" s="44" t="str">
        <f t="shared" si="192"/>
        <v/>
      </c>
      <c r="D1518" s="44"/>
      <c r="E1518" s="44" t="str">
        <f t="shared" si="193"/>
        <v/>
      </c>
      <c r="F1518" s="44"/>
      <c r="G1518" s="44"/>
      <c r="H1518" s="44"/>
      <c r="I1518" s="44" t="str">
        <f t="shared" ca="1" si="194"/>
        <v/>
      </c>
      <c r="J1518" s="44" t="str">
        <f t="shared" ca="1" si="195"/>
        <v/>
      </c>
      <c r="K1518" s="44"/>
      <c r="L1518" s="44"/>
      <c r="M1518" s="44"/>
      <c r="N1518" s="45" t="str">
        <f t="shared" si="196"/>
        <v/>
      </c>
      <c r="O1518" s="51"/>
      <c r="P1518" s="52" t="str">
        <f t="shared" si="197"/>
        <v/>
      </c>
      <c r="Q1518" s="44" t="str">
        <f t="shared" ca="1" si="198"/>
        <v/>
      </c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</row>
    <row r="1519" spans="1:28" ht="20.100000000000001" customHeight="1">
      <c r="A1519" s="41" t="str">
        <f t="shared" ca="1" si="199"/>
        <v/>
      </c>
      <c r="B1519" s="33" t="str">
        <f ca="1">IFERROR(IF(AND(N1519-TODAY()&gt;0,N1519-TODAY()&lt;5),"續簽"&amp;ROW(N1519),""),"")</f>
        <v/>
      </c>
      <c r="C1519" s="38" t="str">
        <f t="shared" si="192"/>
        <v/>
      </c>
      <c r="E1519" s="38" t="str">
        <f t="shared" si="193"/>
        <v/>
      </c>
      <c r="I1519" s="49" t="str">
        <f t="shared" ca="1" si="194"/>
        <v/>
      </c>
      <c r="J1519" s="49" t="str">
        <f t="shared" ca="1" si="195"/>
        <v/>
      </c>
      <c r="K1519" s="49"/>
      <c r="L1519" s="49"/>
      <c r="M1519" s="49"/>
      <c r="N1519" s="43" t="str">
        <f t="shared" si="196"/>
        <v/>
      </c>
      <c r="P1519" s="40" t="str">
        <f t="shared" si="197"/>
        <v/>
      </c>
      <c r="Q1519" s="38" t="str">
        <f t="shared" ca="1" si="198"/>
        <v/>
      </c>
    </row>
    <row r="1520" spans="1:28" ht="20.100000000000001" customHeight="1">
      <c r="A1520" s="41" t="str">
        <f t="shared" ca="1" si="199"/>
        <v/>
      </c>
      <c r="B1520" s="33" t="str">
        <f ca="1">IFERROR(IF(AND(N1520-TODAY()&gt;0,N1520-TODAY()&lt;5),"續簽"&amp;ROW(N1520),""),"")</f>
        <v/>
      </c>
      <c r="C1520" s="44" t="str">
        <f t="shared" si="192"/>
        <v/>
      </c>
      <c r="D1520" s="44"/>
      <c r="E1520" s="44" t="str">
        <f t="shared" si="193"/>
        <v/>
      </c>
      <c r="F1520" s="44"/>
      <c r="G1520" s="44"/>
      <c r="H1520" s="44"/>
      <c r="I1520" s="44" t="str">
        <f t="shared" ca="1" si="194"/>
        <v/>
      </c>
      <c r="J1520" s="44" t="str">
        <f t="shared" ca="1" si="195"/>
        <v/>
      </c>
      <c r="K1520" s="44"/>
      <c r="L1520" s="44"/>
      <c r="M1520" s="44"/>
      <c r="N1520" s="45" t="str">
        <f t="shared" si="196"/>
        <v/>
      </c>
      <c r="O1520" s="51"/>
      <c r="P1520" s="52" t="str">
        <f t="shared" si="197"/>
        <v/>
      </c>
      <c r="Q1520" s="44" t="str">
        <f t="shared" ca="1" si="198"/>
        <v/>
      </c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</row>
    <row r="1521" spans="1:28" ht="20.100000000000001" customHeight="1">
      <c r="A1521" s="41" t="str">
        <f t="shared" ca="1" si="199"/>
        <v/>
      </c>
      <c r="B1521" s="33" t="str">
        <f ca="1">IFERROR(IF(AND(N1521-TODAY()&gt;0,N1521-TODAY()&lt;5),"續簽"&amp;ROW(N1521),""),"")</f>
        <v/>
      </c>
      <c r="C1521" s="38" t="str">
        <f t="shared" si="192"/>
        <v/>
      </c>
      <c r="E1521" s="38" t="str">
        <f t="shared" si="193"/>
        <v/>
      </c>
      <c r="I1521" s="49" t="str">
        <f t="shared" ca="1" si="194"/>
        <v/>
      </c>
      <c r="J1521" s="49" t="str">
        <f t="shared" ca="1" si="195"/>
        <v/>
      </c>
      <c r="K1521" s="49"/>
      <c r="L1521" s="49"/>
      <c r="M1521" s="49"/>
      <c r="N1521" s="43" t="str">
        <f t="shared" si="196"/>
        <v/>
      </c>
      <c r="P1521" s="40" t="str">
        <f t="shared" si="197"/>
        <v/>
      </c>
      <c r="Q1521" s="38" t="str">
        <f t="shared" ca="1" si="198"/>
        <v/>
      </c>
    </row>
    <row r="1522" spans="1:28" ht="20.100000000000001" customHeight="1">
      <c r="A1522" s="41" t="str">
        <f t="shared" ca="1" si="199"/>
        <v/>
      </c>
      <c r="B1522" s="33" t="str">
        <f ca="1">IFERROR(IF(AND(N1522-TODAY()&gt;0,N1522-TODAY()&lt;5),"續簽"&amp;ROW(N1522),""),"")</f>
        <v/>
      </c>
      <c r="C1522" s="44" t="str">
        <f t="shared" si="192"/>
        <v/>
      </c>
      <c r="D1522" s="44"/>
      <c r="E1522" s="44" t="str">
        <f t="shared" si="193"/>
        <v/>
      </c>
      <c r="F1522" s="44"/>
      <c r="G1522" s="44"/>
      <c r="H1522" s="44"/>
      <c r="I1522" s="44" t="str">
        <f t="shared" ca="1" si="194"/>
        <v/>
      </c>
      <c r="J1522" s="44" t="str">
        <f t="shared" ca="1" si="195"/>
        <v/>
      </c>
      <c r="K1522" s="44"/>
      <c r="L1522" s="44"/>
      <c r="M1522" s="44"/>
      <c r="N1522" s="45" t="str">
        <f t="shared" si="196"/>
        <v/>
      </c>
      <c r="O1522" s="51"/>
      <c r="P1522" s="52" t="str">
        <f t="shared" si="197"/>
        <v/>
      </c>
      <c r="Q1522" s="44" t="str">
        <f t="shared" ca="1" si="198"/>
        <v/>
      </c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</row>
    <row r="1523" spans="1:28" ht="20.100000000000001" customHeight="1">
      <c r="A1523" s="41" t="str">
        <f t="shared" ca="1" si="199"/>
        <v/>
      </c>
      <c r="B1523" s="33" t="str">
        <f ca="1">IFERROR(IF(AND(N1523-TODAY()&gt;0,N1523-TODAY()&lt;5),"續簽"&amp;ROW(N1523),""),"")</f>
        <v/>
      </c>
      <c r="C1523" s="38" t="str">
        <f t="shared" si="192"/>
        <v/>
      </c>
      <c r="E1523" s="38" t="str">
        <f t="shared" si="193"/>
        <v/>
      </c>
      <c r="I1523" s="49" t="str">
        <f t="shared" ca="1" si="194"/>
        <v/>
      </c>
      <c r="J1523" s="49" t="str">
        <f t="shared" ca="1" si="195"/>
        <v/>
      </c>
      <c r="K1523" s="49"/>
      <c r="L1523" s="49"/>
      <c r="M1523" s="49"/>
      <c r="N1523" s="43" t="str">
        <f t="shared" si="196"/>
        <v/>
      </c>
      <c r="P1523" s="40" t="str">
        <f t="shared" si="197"/>
        <v/>
      </c>
      <c r="Q1523" s="38" t="str">
        <f t="shared" ca="1" si="198"/>
        <v/>
      </c>
    </row>
    <row r="1524" spans="1:28" ht="20.100000000000001" customHeight="1">
      <c r="A1524" s="41" t="str">
        <f t="shared" ca="1" si="199"/>
        <v/>
      </c>
      <c r="B1524" s="33" t="str">
        <f ca="1">IFERROR(IF(AND(N1524-TODAY()&gt;0,N1524-TODAY()&lt;5),"續簽"&amp;ROW(N1524),""),"")</f>
        <v/>
      </c>
      <c r="C1524" s="44" t="str">
        <f t="shared" si="192"/>
        <v/>
      </c>
      <c r="D1524" s="44"/>
      <c r="E1524" s="44" t="str">
        <f t="shared" si="193"/>
        <v/>
      </c>
      <c r="F1524" s="44"/>
      <c r="G1524" s="44"/>
      <c r="H1524" s="44"/>
      <c r="I1524" s="44" t="str">
        <f t="shared" ca="1" si="194"/>
        <v/>
      </c>
      <c r="J1524" s="44" t="str">
        <f t="shared" ca="1" si="195"/>
        <v/>
      </c>
      <c r="K1524" s="44"/>
      <c r="L1524" s="44"/>
      <c r="M1524" s="44"/>
      <c r="N1524" s="45" t="str">
        <f t="shared" si="196"/>
        <v/>
      </c>
      <c r="O1524" s="51"/>
      <c r="P1524" s="52" t="str">
        <f t="shared" si="197"/>
        <v/>
      </c>
      <c r="Q1524" s="44" t="str">
        <f t="shared" ca="1" si="198"/>
        <v/>
      </c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</row>
    <row r="1525" spans="1:28" ht="20.100000000000001" customHeight="1">
      <c r="A1525" s="41" t="str">
        <f t="shared" ca="1" si="199"/>
        <v/>
      </c>
      <c r="B1525" s="33" t="str">
        <f ca="1">IFERROR(IF(AND(N1525-TODAY()&gt;0,N1525-TODAY()&lt;5),"續簽"&amp;ROW(N1525),""),"")</f>
        <v/>
      </c>
      <c r="C1525" s="38" t="str">
        <f t="shared" si="192"/>
        <v/>
      </c>
      <c r="E1525" s="38" t="str">
        <f t="shared" si="193"/>
        <v/>
      </c>
      <c r="I1525" s="49" t="str">
        <f t="shared" ca="1" si="194"/>
        <v/>
      </c>
      <c r="J1525" s="49" t="str">
        <f t="shared" ca="1" si="195"/>
        <v/>
      </c>
      <c r="K1525" s="49"/>
      <c r="L1525" s="49"/>
      <c r="M1525" s="49"/>
      <c r="N1525" s="43" t="str">
        <f t="shared" si="196"/>
        <v/>
      </c>
      <c r="P1525" s="40" t="str">
        <f t="shared" si="197"/>
        <v/>
      </c>
      <c r="Q1525" s="38" t="str">
        <f t="shared" ca="1" si="198"/>
        <v/>
      </c>
    </row>
    <row r="1526" spans="1:28" ht="20.100000000000001" customHeight="1">
      <c r="A1526" s="41" t="str">
        <f t="shared" ca="1" si="199"/>
        <v/>
      </c>
      <c r="B1526" s="33" t="str">
        <f ca="1">IFERROR(IF(AND(N1526-TODAY()&gt;0,N1526-TODAY()&lt;5),"續簽"&amp;ROW(N1526),""),"")</f>
        <v/>
      </c>
      <c r="C1526" s="44" t="str">
        <f t="shared" si="192"/>
        <v/>
      </c>
      <c r="D1526" s="44"/>
      <c r="E1526" s="44" t="str">
        <f t="shared" si="193"/>
        <v/>
      </c>
      <c r="F1526" s="44"/>
      <c r="G1526" s="44"/>
      <c r="H1526" s="44"/>
      <c r="I1526" s="44" t="str">
        <f t="shared" ca="1" si="194"/>
        <v/>
      </c>
      <c r="J1526" s="44" t="str">
        <f t="shared" ca="1" si="195"/>
        <v/>
      </c>
      <c r="K1526" s="44"/>
      <c r="L1526" s="44"/>
      <c r="M1526" s="44"/>
      <c r="N1526" s="45" t="str">
        <f t="shared" si="196"/>
        <v/>
      </c>
      <c r="O1526" s="51"/>
      <c r="P1526" s="52" t="str">
        <f t="shared" si="197"/>
        <v/>
      </c>
      <c r="Q1526" s="44" t="str">
        <f t="shared" ca="1" si="198"/>
        <v/>
      </c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</row>
    <row r="1527" spans="1:28" ht="20.100000000000001" customHeight="1">
      <c r="A1527" s="41" t="str">
        <f t="shared" ca="1" si="199"/>
        <v/>
      </c>
      <c r="B1527" s="33" t="str">
        <f ca="1">IFERROR(IF(AND(N1527-TODAY()&gt;0,N1527-TODAY()&lt;5),"續簽"&amp;ROW(N1527),""),"")</f>
        <v/>
      </c>
      <c r="C1527" s="38" t="str">
        <f t="shared" si="192"/>
        <v/>
      </c>
      <c r="E1527" s="38" t="str">
        <f t="shared" si="193"/>
        <v/>
      </c>
      <c r="I1527" s="49" t="str">
        <f t="shared" ca="1" si="194"/>
        <v/>
      </c>
      <c r="J1527" s="49" t="str">
        <f t="shared" ca="1" si="195"/>
        <v/>
      </c>
      <c r="K1527" s="49"/>
      <c r="L1527" s="49"/>
      <c r="M1527" s="49"/>
      <c r="N1527" s="43" t="str">
        <f t="shared" si="196"/>
        <v/>
      </c>
      <c r="P1527" s="40" t="str">
        <f t="shared" si="197"/>
        <v/>
      </c>
      <c r="Q1527" s="38" t="str">
        <f t="shared" ca="1" si="198"/>
        <v/>
      </c>
    </row>
    <row r="1528" spans="1:28" ht="20.100000000000001" customHeight="1">
      <c r="A1528" s="41" t="str">
        <f t="shared" ca="1" si="199"/>
        <v/>
      </c>
      <c r="B1528" s="33" t="str">
        <f ca="1">IFERROR(IF(AND(N1528-TODAY()&gt;0,N1528-TODAY()&lt;5),"續簽"&amp;ROW(N1528),""),"")</f>
        <v/>
      </c>
      <c r="C1528" s="44" t="str">
        <f t="shared" si="192"/>
        <v/>
      </c>
      <c r="D1528" s="44"/>
      <c r="E1528" s="44" t="str">
        <f t="shared" si="193"/>
        <v/>
      </c>
      <c r="F1528" s="44"/>
      <c r="G1528" s="44"/>
      <c r="H1528" s="44"/>
      <c r="I1528" s="44" t="str">
        <f t="shared" ca="1" si="194"/>
        <v/>
      </c>
      <c r="J1528" s="44" t="str">
        <f t="shared" ca="1" si="195"/>
        <v/>
      </c>
      <c r="K1528" s="44"/>
      <c r="L1528" s="44"/>
      <c r="M1528" s="44"/>
      <c r="N1528" s="45" t="str">
        <f t="shared" si="196"/>
        <v/>
      </c>
      <c r="O1528" s="51"/>
      <c r="P1528" s="52" t="str">
        <f t="shared" si="197"/>
        <v/>
      </c>
      <c r="Q1528" s="44" t="str">
        <f t="shared" ca="1" si="198"/>
        <v/>
      </c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</row>
    <row r="1529" spans="1:28" ht="20.100000000000001" customHeight="1">
      <c r="A1529" s="41" t="str">
        <f t="shared" ca="1" si="199"/>
        <v/>
      </c>
      <c r="B1529" s="33" t="str">
        <f ca="1">IFERROR(IF(AND(N1529-TODAY()&gt;0,N1529-TODAY()&lt;5),"續簽"&amp;ROW(N1529),""),"")</f>
        <v/>
      </c>
      <c r="C1529" s="38" t="str">
        <f t="shared" si="192"/>
        <v/>
      </c>
      <c r="E1529" s="38" t="str">
        <f t="shared" si="193"/>
        <v/>
      </c>
      <c r="I1529" s="49" t="str">
        <f t="shared" ca="1" si="194"/>
        <v/>
      </c>
      <c r="J1529" s="49" t="str">
        <f t="shared" ca="1" si="195"/>
        <v/>
      </c>
      <c r="K1529" s="49"/>
      <c r="L1529" s="49"/>
      <c r="M1529" s="49"/>
      <c r="N1529" s="43" t="str">
        <f t="shared" si="196"/>
        <v/>
      </c>
      <c r="P1529" s="40" t="str">
        <f t="shared" si="197"/>
        <v/>
      </c>
      <c r="Q1529" s="38" t="str">
        <f t="shared" ca="1" si="198"/>
        <v/>
      </c>
    </row>
    <row r="1530" spans="1:28" ht="20.100000000000001" customHeight="1">
      <c r="A1530" s="41" t="str">
        <f t="shared" ca="1" si="199"/>
        <v/>
      </c>
      <c r="B1530" s="33" t="str">
        <f ca="1">IFERROR(IF(AND(N1530-TODAY()&gt;0,N1530-TODAY()&lt;5),"續簽"&amp;ROW(N1530),""),"")</f>
        <v/>
      </c>
      <c r="C1530" s="44" t="str">
        <f t="shared" si="192"/>
        <v/>
      </c>
      <c r="D1530" s="44"/>
      <c r="E1530" s="44" t="str">
        <f t="shared" si="193"/>
        <v/>
      </c>
      <c r="F1530" s="44"/>
      <c r="G1530" s="44"/>
      <c r="H1530" s="44"/>
      <c r="I1530" s="44" t="str">
        <f t="shared" ca="1" si="194"/>
        <v/>
      </c>
      <c r="J1530" s="44" t="str">
        <f t="shared" ca="1" si="195"/>
        <v/>
      </c>
      <c r="K1530" s="44"/>
      <c r="L1530" s="44"/>
      <c r="M1530" s="44"/>
      <c r="N1530" s="45" t="str">
        <f t="shared" si="196"/>
        <v/>
      </c>
      <c r="O1530" s="51"/>
      <c r="P1530" s="52" t="str">
        <f t="shared" si="197"/>
        <v/>
      </c>
      <c r="Q1530" s="44" t="str">
        <f t="shared" ca="1" si="198"/>
        <v/>
      </c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</row>
    <row r="1531" spans="1:28" ht="20.100000000000001" customHeight="1">
      <c r="A1531" s="41" t="str">
        <f t="shared" ca="1" si="199"/>
        <v/>
      </c>
      <c r="B1531" s="33" t="str">
        <f ca="1">IFERROR(IF(AND(N1531-TODAY()&gt;0,N1531-TODAY()&lt;5),"續簽"&amp;ROW(N1531),""),"")</f>
        <v/>
      </c>
      <c r="C1531" s="38" t="str">
        <f t="shared" si="192"/>
        <v/>
      </c>
      <c r="E1531" s="38" t="str">
        <f t="shared" si="193"/>
        <v/>
      </c>
      <c r="I1531" s="49" t="str">
        <f t="shared" ca="1" si="194"/>
        <v/>
      </c>
      <c r="J1531" s="49" t="str">
        <f t="shared" ca="1" si="195"/>
        <v/>
      </c>
      <c r="K1531" s="49"/>
      <c r="L1531" s="49"/>
      <c r="M1531" s="49"/>
      <c r="N1531" s="43" t="str">
        <f t="shared" si="196"/>
        <v/>
      </c>
      <c r="P1531" s="40" t="str">
        <f t="shared" si="197"/>
        <v/>
      </c>
      <c r="Q1531" s="38" t="str">
        <f t="shared" ca="1" si="198"/>
        <v/>
      </c>
    </row>
    <row r="1532" spans="1:28" ht="20.100000000000001" customHeight="1">
      <c r="A1532" s="41" t="str">
        <f t="shared" ca="1" si="199"/>
        <v/>
      </c>
      <c r="B1532" s="33" t="str">
        <f ca="1">IFERROR(IF(AND(N1532-TODAY()&gt;0,N1532-TODAY()&lt;5),"續簽"&amp;ROW(N1532),""),"")</f>
        <v/>
      </c>
      <c r="C1532" s="44" t="str">
        <f t="shared" si="192"/>
        <v/>
      </c>
      <c r="D1532" s="44"/>
      <c r="E1532" s="44" t="str">
        <f t="shared" si="193"/>
        <v/>
      </c>
      <c r="F1532" s="44"/>
      <c r="G1532" s="44"/>
      <c r="H1532" s="44"/>
      <c r="I1532" s="44" t="str">
        <f t="shared" ca="1" si="194"/>
        <v/>
      </c>
      <c r="J1532" s="44" t="str">
        <f t="shared" ca="1" si="195"/>
        <v/>
      </c>
      <c r="K1532" s="44"/>
      <c r="L1532" s="44"/>
      <c r="M1532" s="44"/>
      <c r="N1532" s="45" t="str">
        <f t="shared" si="196"/>
        <v/>
      </c>
      <c r="O1532" s="51"/>
      <c r="P1532" s="52" t="str">
        <f t="shared" si="197"/>
        <v/>
      </c>
      <c r="Q1532" s="44" t="str">
        <f t="shared" ca="1" si="198"/>
        <v/>
      </c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</row>
    <row r="1533" spans="1:28" ht="20.100000000000001" customHeight="1">
      <c r="A1533" s="41" t="str">
        <f t="shared" ca="1" si="199"/>
        <v/>
      </c>
      <c r="B1533" s="33" t="str">
        <f ca="1">IFERROR(IF(AND(N1533-TODAY()&gt;0,N1533-TODAY()&lt;5),"續簽"&amp;ROW(N1533),""),"")</f>
        <v/>
      </c>
      <c r="C1533" s="38" t="str">
        <f t="shared" si="192"/>
        <v/>
      </c>
      <c r="E1533" s="38" t="str">
        <f t="shared" si="193"/>
        <v/>
      </c>
      <c r="I1533" s="49" t="str">
        <f t="shared" ca="1" si="194"/>
        <v/>
      </c>
      <c r="J1533" s="49" t="str">
        <f t="shared" ca="1" si="195"/>
        <v/>
      </c>
      <c r="K1533" s="49"/>
      <c r="L1533" s="49"/>
      <c r="M1533" s="49"/>
      <c r="N1533" s="43" t="str">
        <f t="shared" si="196"/>
        <v/>
      </c>
      <c r="P1533" s="40" t="str">
        <f t="shared" si="197"/>
        <v/>
      </c>
      <c r="Q1533" s="38" t="str">
        <f t="shared" ca="1" si="198"/>
        <v/>
      </c>
    </row>
    <row r="1534" spans="1:28" ht="20.100000000000001" customHeight="1">
      <c r="A1534" s="41" t="str">
        <f t="shared" ca="1" si="199"/>
        <v/>
      </c>
      <c r="B1534" s="33" t="str">
        <f ca="1">IFERROR(IF(AND(N1534-TODAY()&gt;0,N1534-TODAY()&lt;5),"續簽"&amp;ROW(N1534),""),"")</f>
        <v/>
      </c>
      <c r="C1534" s="44" t="str">
        <f t="shared" si="192"/>
        <v/>
      </c>
      <c r="D1534" s="44"/>
      <c r="E1534" s="44" t="str">
        <f t="shared" si="193"/>
        <v/>
      </c>
      <c r="F1534" s="44"/>
      <c r="G1534" s="44"/>
      <c r="H1534" s="44"/>
      <c r="I1534" s="44" t="str">
        <f t="shared" ca="1" si="194"/>
        <v/>
      </c>
      <c r="J1534" s="44" t="str">
        <f t="shared" ca="1" si="195"/>
        <v/>
      </c>
      <c r="K1534" s="44"/>
      <c r="L1534" s="44"/>
      <c r="M1534" s="44"/>
      <c r="N1534" s="45" t="str">
        <f t="shared" si="196"/>
        <v/>
      </c>
      <c r="O1534" s="51"/>
      <c r="P1534" s="52" t="str">
        <f t="shared" si="197"/>
        <v/>
      </c>
      <c r="Q1534" s="44" t="str">
        <f t="shared" ca="1" si="198"/>
        <v/>
      </c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</row>
    <row r="1535" spans="1:28" ht="20.100000000000001" customHeight="1">
      <c r="A1535" s="41" t="str">
        <f t="shared" ca="1" si="199"/>
        <v/>
      </c>
      <c r="B1535" s="33" t="str">
        <f ca="1">IFERROR(IF(AND(N1535-TODAY()&gt;0,N1535-TODAY()&lt;5),"續簽"&amp;ROW(N1535),""),"")</f>
        <v/>
      </c>
      <c r="C1535" s="38" t="str">
        <f t="shared" si="192"/>
        <v/>
      </c>
      <c r="E1535" s="38" t="str">
        <f t="shared" si="193"/>
        <v/>
      </c>
      <c r="I1535" s="49" t="str">
        <f t="shared" ca="1" si="194"/>
        <v/>
      </c>
      <c r="J1535" s="49" t="str">
        <f t="shared" ca="1" si="195"/>
        <v/>
      </c>
      <c r="K1535" s="49"/>
      <c r="L1535" s="49"/>
      <c r="M1535" s="49"/>
      <c r="N1535" s="43" t="str">
        <f t="shared" si="196"/>
        <v/>
      </c>
      <c r="P1535" s="40" t="str">
        <f t="shared" si="197"/>
        <v/>
      </c>
      <c r="Q1535" s="38" t="str">
        <f t="shared" ca="1" si="198"/>
        <v/>
      </c>
    </row>
    <row r="1536" spans="1:28" ht="20.100000000000001" customHeight="1">
      <c r="A1536" s="41" t="str">
        <f t="shared" ca="1" si="199"/>
        <v/>
      </c>
      <c r="B1536" s="33" t="str">
        <f ca="1">IFERROR(IF(AND(N1536-TODAY()&gt;0,N1536-TODAY()&lt;5),"續簽"&amp;ROW(N1536),""),"")</f>
        <v/>
      </c>
      <c r="C1536" s="44" t="str">
        <f t="shared" si="192"/>
        <v/>
      </c>
      <c r="D1536" s="44"/>
      <c r="E1536" s="44" t="str">
        <f t="shared" si="193"/>
        <v/>
      </c>
      <c r="F1536" s="44"/>
      <c r="G1536" s="44"/>
      <c r="H1536" s="44"/>
      <c r="I1536" s="44" t="str">
        <f t="shared" ca="1" si="194"/>
        <v/>
      </c>
      <c r="J1536" s="44" t="str">
        <f t="shared" ca="1" si="195"/>
        <v/>
      </c>
      <c r="K1536" s="44"/>
      <c r="L1536" s="44"/>
      <c r="M1536" s="44"/>
      <c r="N1536" s="45" t="str">
        <f t="shared" si="196"/>
        <v/>
      </c>
      <c r="O1536" s="51"/>
      <c r="P1536" s="52" t="str">
        <f t="shared" si="197"/>
        <v/>
      </c>
      <c r="Q1536" s="44" t="str">
        <f t="shared" ca="1" si="198"/>
        <v/>
      </c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</row>
    <row r="1537" spans="1:28" ht="20.100000000000001" customHeight="1">
      <c r="A1537" s="41" t="str">
        <f t="shared" ca="1" si="199"/>
        <v/>
      </c>
      <c r="B1537" s="33" t="str">
        <f ca="1">IFERROR(IF(AND(N1537-TODAY()&gt;0,N1537-TODAY()&lt;5),"續簽"&amp;ROW(N1537),""),"")</f>
        <v/>
      </c>
      <c r="C1537" s="38" t="str">
        <f t="shared" si="192"/>
        <v/>
      </c>
      <c r="E1537" s="38" t="str">
        <f t="shared" si="193"/>
        <v/>
      </c>
      <c r="I1537" s="49" t="str">
        <f t="shared" ca="1" si="194"/>
        <v/>
      </c>
      <c r="J1537" s="49" t="str">
        <f t="shared" ca="1" si="195"/>
        <v/>
      </c>
      <c r="K1537" s="49"/>
      <c r="L1537" s="49"/>
      <c r="M1537" s="49"/>
      <c r="N1537" s="43" t="str">
        <f t="shared" si="196"/>
        <v/>
      </c>
      <c r="P1537" s="40" t="str">
        <f t="shared" si="197"/>
        <v/>
      </c>
      <c r="Q1537" s="38" t="str">
        <f t="shared" ca="1" si="198"/>
        <v/>
      </c>
    </row>
    <row r="1538" spans="1:28" ht="20.100000000000001" customHeight="1">
      <c r="A1538" s="41" t="str">
        <f t="shared" ca="1" si="199"/>
        <v/>
      </c>
      <c r="B1538" s="33" t="str">
        <f ca="1">IFERROR(IF(AND(N1538-TODAY()&gt;0,N1538-TODAY()&lt;5),"續簽"&amp;ROW(N1538),""),"")</f>
        <v/>
      </c>
      <c r="C1538" s="44" t="str">
        <f t="shared" si="192"/>
        <v/>
      </c>
      <c r="D1538" s="44"/>
      <c r="E1538" s="44" t="str">
        <f t="shared" si="193"/>
        <v/>
      </c>
      <c r="F1538" s="44"/>
      <c r="G1538" s="44"/>
      <c r="H1538" s="44"/>
      <c r="I1538" s="44" t="str">
        <f t="shared" ca="1" si="194"/>
        <v/>
      </c>
      <c r="J1538" s="44" t="str">
        <f t="shared" ca="1" si="195"/>
        <v/>
      </c>
      <c r="K1538" s="44"/>
      <c r="L1538" s="44"/>
      <c r="M1538" s="44"/>
      <c r="N1538" s="45" t="str">
        <f t="shared" si="196"/>
        <v/>
      </c>
      <c r="O1538" s="51"/>
      <c r="P1538" s="52" t="str">
        <f t="shared" si="197"/>
        <v/>
      </c>
      <c r="Q1538" s="44" t="str">
        <f t="shared" ca="1" si="198"/>
        <v/>
      </c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</row>
    <row r="1539" spans="1:28" ht="20.100000000000001" customHeight="1">
      <c r="A1539" s="41" t="str">
        <f t="shared" ca="1" si="199"/>
        <v/>
      </c>
      <c r="B1539" s="33" t="str">
        <f ca="1">IFERROR(IF(AND(N1539-TODAY()&gt;0,N1539-TODAY()&lt;5),"續簽"&amp;ROW(N1539),""),"")</f>
        <v/>
      </c>
      <c r="C1539" s="38" t="str">
        <f t="shared" si="192"/>
        <v/>
      </c>
      <c r="E1539" s="38" t="str">
        <f t="shared" si="193"/>
        <v/>
      </c>
      <c r="I1539" s="49" t="str">
        <f t="shared" ca="1" si="194"/>
        <v/>
      </c>
      <c r="J1539" s="49" t="str">
        <f t="shared" ca="1" si="195"/>
        <v/>
      </c>
      <c r="K1539" s="49"/>
      <c r="L1539" s="49"/>
      <c r="M1539" s="49"/>
      <c r="N1539" s="43" t="str">
        <f t="shared" si="196"/>
        <v/>
      </c>
      <c r="P1539" s="40" t="str">
        <f t="shared" si="197"/>
        <v/>
      </c>
      <c r="Q1539" s="38" t="str">
        <f t="shared" ca="1" si="198"/>
        <v/>
      </c>
    </row>
    <row r="1540" spans="1:28" ht="20.100000000000001" customHeight="1">
      <c r="A1540" s="41" t="str">
        <f t="shared" ca="1" si="199"/>
        <v/>
      </c>
      <c r="B1540" s="33" t="str">
        <f ca="1">IFERROR(IF(AND(N1540-TODAY()&gt;0,N1540-TODAY()&lt;5),"續簽"&amp;ROW(N1540),""),"")</f>
        <v/>
      </c>
      <c r="C1540" s="44" t="str">
        <f t="shared" si="192"/>
        <v/>
      </c>
      <c r="D1540" s="44"/>
      <c r="E1540" s="44" t="str">
        <f t="shared" si="193"/>
        <v/>
      </c>
      <c r="F1540" s="44"/>
      <c r="G1540" s="44"/>
      <c r="H1540" s="44"/>
      <c r="I1540" s="44" t="str">
        <f t="shared" ca="1" si="194"/>
        <v/>
      </c>
      <c r="J1540" s="44" t="str">
        <f t="shared" ca="1" si="195"/>
        <v/>
      </c>
      <c r="K1540" s="44"/>
      <c r="L1540" s="44"/>
      <c r="M1540" s="44"/>
      <c r="N1540" s="45" t="str">
        <f t="shared" si="196"/>
        <v/>
      </c>
      <c r="O1540" s="51"/>
      <c r="P1540" s="52" t="str">
        <f t="shared" si="197"/>
        <v/>
      </c>
      <c r="Q1540" s="44" t="str">
        <f t="shared" ca="1" si="198"/>
        <v/>
      </c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</row>
    <row r="1541" spans="1:28" ht="20.100000000000001" customHeight="1">
      <c r="A1541" s="41" t="str">
        <f t="shared" ca="1" si="199"/>
        <v/>
      </c>
      <c r="B1541" s="33" t="str">
        <f ca="1">IFERROR(IF(AND(N1541-TODAY()&gt;0,N1541-TODAY()&lt;5),"續簽"&amp;ROW(N1541),""),"")</f>
        <v/>
      </c>
      <c r="C1541" s="38" t="str">
        <f t="shared" si="192"/>
        <v/>
      </c>
      <c r="E1541" s="38" t="str">
        <f t="shared" si="193"/>
        <v/>
      </c>
      <c r="I1541" s="49" t="str">
        <f t="shared" ca="1" si="194"/>
        <v/>
      </c>
      <c r="J1541" s="49" t="str">
        <f t="shared" ca="1" si="195"/>
        <v/>
      </c>
      <c r="K1541" s="49"/>
      <c r="L1541" s="49"/>
      <c r="M1541" s="49"/>
      <c r="N1541" s="43" t="str">
        <f t="shared" si="196"/>
        <v/>
      </c>
      <c r="P1541" s="40" t="str">
        <f t="shared" si="197"/>
        <v/>
      </c>
      <c r="Q1541" s="38" t="str">
        <f t="shared" ca="1" si="198"/>
        <v/>
      </c>
    </row>
    <row r="1542" spans="1:28" ht="20.100000000000001" customHeight="1">
      <c r="A1542" s="41" t="str">
        <f t="shared" ca="1" si="199"/>
        <v/>
      </c>
      <c r="B1542" s="33" t="str">
        <f ca="1">IFERROR(IF(AND(N1542-TODAY()&gt;0,N1542-TODAY()&lt;5),"續簽"&amp;ROW(N1542),""),"")</f>
        <v/>
      </c>
      <c r="C1542" s="44" t="str">
        <f t="shared" si="192"/>
        <v/>
      </c>
      <c r="D1542" s="44"/>
      <c r="E1542" s="44" t="str">
        <f t="shared" si="193"/>
        <v/>
      </c>
      <c r="F1542" s="44"/>
      <c r="G1542" s="44"/>
      <c r="H1542" s="44"/>
      <c r="I1542" s="44" t="str">
        <f t="shared" ca="1" si="194"/>
        <v/>
      </c>
      <c r="J1542" s="44" t="str">
        <f t="shared" ca="1" si="195"/>
        <v/>
      </c>
      <c r="K1542" s="44"/>
      <c r="L1542" s="44"/>
      <c r="M1542" s="44"/>
      <c r="N1542" s="45" t="str">
        <f t="shared" si="196"/>
        <v/>
      </c>
      <c r="O1542" s="51"/>
      <c r="P1542" s="52" t="str">
        <f t="shared" si="197"/>
        <v/>
      </c>
      <c r="Q1542" s="44" t="str">
        <f t="shared" ca="1" si="198"/>
        <v/>
      </c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</row>
    <row r="1543" spans="1:28" ht="20.100000000000001" customHeight="1">
      <c r="A1543" s="41" t="str">
        <f t="shared" ca="1" si="199"/>
        <v/>
      </c>
      <c r="B1543" s="33" t="str">
        <f ca="1">IFERROR(IF(AND(N1543-TODAY()&gt;0,N1543-TODAY()&lt;5),"續簽"&amp;ROW(N1543),""),"")</f>
        <v/>
      </c>
      <c r="C1543" s="38" t="str">
        <f t="shared" si="192"/>
        <v/>
      </c>
      <c r="E1543" s="38" t="str">
        <f t="shared" si="193"/>
        <v/>
      </c>
      <c r="I1543" s="49" t="str">
        <f t="shared" ca="1" si="194"/>
        <v/>
      </c>
      <c r="J1543" s="49" t="str">
        <f t="shared" ca="1" si="195"/>
        <v/>
      </c>
      <c r="K1543" s="49"/>
      <c r="L1543" s="49"/>
      <c r="M1543" s="49"/>
      <c r="N1543" s="43" t="str">
        <f t="shared" si="196"/>
        <v/>
      </c>
      <c r="P1543" s="40" t="str">
        <f t="shared" si="197"/>
        <v/>
      </c>
      <c r="Q1543" s="38" t="str">
        <f t="shared" ca="1" si="198"/>
        <v/>
      </c>
    </row>
    <row r="1544" spans="1:28" ht="20.100000000000001" customHeight="1">
      <c r="A1544" s="41" t="str">
        <f t="shared" ca="1" si="199"/>
        <v/>
      </c>
      <c r="B1544" s="33" t="str">
        <f ca="1">IFERROR(IF(AND(N1544-TODAY()&gt;0,N1544-TODAY()&lt;5),"續簽"&amp;ROW(N1544),""),"")</f>
        <v/>
      </c>
      <c r="C1544" s="44" t="str">
        <f t="shared" ref="C1544:C1607" si="200">IF(D1544="","",ROW(D1544)-2)</f>
        <v/>
      </c>
      <c r="D1544" s="44"/>
      <c r="E1544" s="44" t="str">
        <f t="shared" ref="E1544:E1607" si="201">IF(O1544="","",IF(MOD(RIGHT(LEFT(O1544,17)),2),"男","女"))</f>
        <v/>
      </c>
      <c r="F1544" s="44"/>
      <c r="G1544" s="44"/>
      <c r="H1544" s="44"/>
      <c r="I1544" s="44" t="str">
        <f t="shared" ref="I1544:I1607" ca="1" si="202">IF(H1544="","",DATEDIF(H1544,TODAY(),"Y"))</f>
        <v/>
      </c>
      <c r="J1544" s="44" t="str">
        <f t="shared" ref="J1544:J1607" ca="1" si="203">IF(H1544="","",DATEDIF(H1544,TODAY(),"m"))</f>
        <v/>
      </c>
      <c r="K1544" s="44"/>
      <c r="L1544" s="44"/>
      <c r="M1544" s="44"/>
      <c r="N1544" s="45" t="str">
        <f t="shared" ref="N1544:N1607" si="204">IFERROR(IF(M1544="无固定期限","",DATE(YEAR(L1544)+M1544,MONTH(L1544),DAY(L1544)-1)),"")</f>
        <v/>
      </c>
      <c r="O1544" s="51"/>
      <c r="P1544" s="52" t="str">
        <f t="shared" ref="P1544:P1607" si="205">IF(O1544="","",VALUE(MID(O1544,7,4)&amp;"/"&amp;MID(O1544,11,2)&amp;"/"&amp;MID(O1544,13,2)))</f>
        <v/>
      </c>
      <c r="Q1544" s="44" t="str">
        <f t="shared" ref="Q1544:Q1607" ca="1" si="206">IF(O1544="","",YEAR(TODAY())-MID(O1544,7,4))</f>
        <v/>
      </c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</row>
    <row r="1545" spans="1:28" ht="20.100000000000001" customHeight="1">
      <c r="A1545" s="41" t="str">
        <f t="shared" ca="1" si="199"/>
        <v/>
      </c>
      <c r="B1545" s="33" t="str">
        <f ca="1">IFERROR(IF(AND(N1545-TODAY()&gt;0,N1545-TODAY()&lt;5),"續簽"&amp;ROW(N1545),""),"")</f>
        <v/>
      </c>
      <c r="C1545" s="38" t="str">
        <f t="shared" si="200"/>
        <v/>
      </c>
      <c r="E1545" s="38" t="str">
        <f t="shared" si="201"/>
        <v/>
      </c>
      <c r="I1545" s="49" t="str">
        <f t="shared" ca="1" si="202"/>
        <v/>
      </c>
      <c r="J1545" s="49" t="str">
        <f t="shared" ca="1" si="203"/>
        <v/>
      </c>
      <c r="K1545" s="49"/>
      <c r="L1545" s="49"/>
      <c r="M1545" s="49"/>
      <c r="N1545" s="43" t="str">
        <f t="shared" si="204"/>
        <v/>
      </c>
      <c r="P1545" s="40" t="str">
        <f t="shared" si="205"/>
        <v/>
      </c>
      <c r="Q1545" s="38" t="str">
        <f t="shared" ca="1" si="206"/>
        <v/>
      </c>
    </row>
    <row r="1546" spans="1:28" ht="20.100000000000001" customHeight="1">
      <c r="A1546" s="41" t="str">
        <f t="shared" ca="1" si="199"/>
        <v/>
      </c>
      <c r="B1546" s="33" t="str">
        <f ca="1">IFERROR(IF(AND(N1546-TODAY()&gt;0,N1546-TODAY()&lt;5),"續簽"&amp;ROW(N1546),""),"")</f>
        <v/>
      </c>
      <c r="C1546" s="44" t="str">
        <f t="shared" si="200"/>
        <v/>
      </c>
      <c r="D1546" s="44"/>
      <c r="E1546" s="44" t="str">
        <f t="shared" si="201"/>
        <v/>
      </c>
      <c r="F1546" s="44"/>
      <c r="G1546" s="44"/>
      <c r="H1546" s="44"/>
      <c r="I1546" s="44" t="str">
        <f t="shared" ca="1" si="202"/>
        <v/>
      </c>
      <c r="J1546" s="44" t="str">
        <f t="shared" ca="1" si="203"/>
        <v/>
      </c>
      <c r="K1546" s="44"/>
      <c r="L1546" s="44"/>
      <c r="M1546" s="44"/>
      <c r="N1546" s="45" t="str">
        <f t="shared" si="204"/>
        <v/>
      </c>
      <c r="O1546" s="51"/>
      <c r="P1546" s="52" t="str">
        <f t="shared" si="205"/>
        <v/>
      </c>
      <c r="Q1546" s="44" t="str">
        <f t="shared" ca="1" si="206"/>
        <v/>
      </c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</row>
    <row r="1547" spans="1:28" ht="20.100000000000001" customHeight="1">
      <c r="A1547" s="41" t="str">
        <f t="shared" ca="1" si="199"/>
        <v/>
      </c>
      <c r="B1547" s="33" t="str">
        <f ca="1">IFERROR(IF(AND(N1547-TODAY()&gt;0,N1547-TODAY()&lt;5),"續簽"&amp;ROW(N1547),""),"")</f>
        <v/>
      </c>
      <c r="C1547" s="38" t="str">
        <f t="shared" si="200"/>
        <v/>
      </c>
      <c r="E1547" s="38" t="str">
        <f t="shared" si="201"/>
        <v/>
      </c>
      <c r="I1547" s="49" t="str">
        <f t="shared" ca="1" si="202"/>
        <v/>
      </c>
      <c r="J1547" s="49" t="str">
        <f t="shared" ca="1" si="203"/>
        <v/>
      </c>
      <c r="K1547" s="49"/>
      <c r="L1547" s="49"/>
      <c r="M1547" s="49"/>
      <c r="N1547" s="43" t="str">
        <f t="shared" si="204"/>
        <v/>
      </c>
      <c r="P1547" s="40" t="str">
        <f t="shared" si="205"/>
        <v/>
      </c>
      <c r="Q1547" s="38" t="str">
        <f t="shared" ca="1" si="206"/>
        <v/>
      </c>
    </row>
    <row r="1548" spans="1:28" ht="20.100000000000001" customHeight="1">
      <c r="A1548" s="41" t="str">
        <f t="shared" ca="1" si="199"/>
        <v/>
      </c>
      <c r="B1548" s="33" t="str">
        <f ca="1">IFERROR(IF(AND(N1548-TODAY()&gt;0,N1548-TODAY()&lt;5),"續簽"&amp;ROW(N1548),""),"")</f>
        <v/>
      </c>
      <c r="C1548" s="44" t="str">
        <f t="shared" si="200"/>
        <v/>
      </c>
      <c r="D1548" s="44"/>
      <c r="E1548" s="44" t="str">
        <f t="shared" si="201"/>
        <v/>
      </c>
      <c r="F1548" s="44"/>
      <c r="G1548" s="44"/>
      <c r="H1548" s="44"/>
      <c r="I1548" s="44" t="str">
        <f t="shared" ca="1" si="202"/>
        <v/>
      </c>
      <c r="J1548" s="44" t="str">
        <f t="shared" ca="1" si="203"/>
        <v/>
      </c>
      <c r="K1548" s="44"/>
      <c r="L1548" s="44"/>
      <c r="M1548" s="44"/>
      <c r="N1548" s="45" t="str">
        <f t="shared" si="204"/>
        <v/>
      </c>
      <c r="O1548" s="51"/>
      <c r="P1548" s="52" t="str">
        <f t="shared" si="205"/>
        <v/>
      </c>
      <c r="Q1548" s="44" t="str">
        <f t="shared" ca="1" si="206"/>
        <v/>
      </c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</row>
    <row r="1549" spans="1:28" ht="20.100000000000001" customHeight="1">
      <c r="A1549" s="41" t="str">
        <f t="shared" ref="A1549:A1612" ca="1" si="207">IFERROR(IF(MONTH(P1549)=MONTH(TODAY()),"生日"&amp;ROW(P1549),""),"")</f>
        <v/>
      </c>
      <c r="B1549" s="33" t="str">
        <f ca="1">IFERROR(IF(AND(N1549-TODAY()&gt;0,N1549-TODAY()&lt;5),"續簽"&amp;ROW(N1549),""),"")</f>
        <v/>
      </c>
      <c r="C1549" s="38" t="str">
        <f t="shared" si="200"/>
        <v/>
      </c>
      <c r="E1549" s="38" t="str">
        <f t="shared" si="201"/>
        <v/>
      </c>
      <c r="I1549" s="49" t="str">
        <f t="shared" ca="1" si="202"/>
        <v/>
      </c>
      <c r="J1549" s="49" t="str">
        <f t="shared" ca="1" si="203"/>
        <v/>
      </c>
      <c r="K1549" s="49"/>
      <c r="L1549" s="49"/>
      <c r="M1549" s="49"/>
      <c r="N1549" s="43" t="str">
        <f t="shared" si="204"/>
        <v/>
      </c>
      <c r="P1549" s="40" t="str">
        <f t="shared" si="205"/>
        <v/>
      </c>
      <c r="Q1549" s="38" t="str">
        <f t="shared" ca="1" si="206"/>
        <v/>
      </c>
    </row>
    <row r="1550" spans="1:28" ht="20.100000000000001" customHeight="1">
      <c r="A1550" s="41" t="str">
        <f t="shared" ca="1" si="207"/>
        <v/>
      </c>
      <c r="B1550" s="33" t="str">
        <f ca="1">IFERROR(IF(AND(N1550-TODAY()&gt;0,N1550-TODAY()&lt;5),"續簽"&amp;ROW(N1550),""),"")</f>
        <v/>
      </c>
      <c r="C1550" s="44" t="str">
        <f t="shared" si="200"/>
        <v/>
      </c>
      <c r="D1550" s="44"/>
      <c r="E1550" s="44" t="str">
        <f t="shared" si="201"/>
        <v/>
      </c>
      <c r="F1550" s="44"/>
      <c r="G1550" s="44"/>
      <c r="H1550" s="44"/>
      <c r="I1550" s="44" t="str">
        <f t="shared" ca="1" si="202"/>
        <v/>
      </c>
      <c r="J1550" s="44" t="str">
        <f t="shared" ca="1" si="203"/>
        <v/>
      </c>
      <c r="K1550" s="44"/>
      <c r="L1550" s="44"/>
      <c r="M1550" s="44"/>
      <c r="N1550" s="45" t="str">
        <f t="shared" si="204"/>
        <v/>
      </c>
      <c r="O1550" s="51"/>
      <c r="P1550" s="52" t="str">
        <f t="shared" si="205"/>
        <v/>
      </c>
      <c r="Q1550" s="44" t="str">
        <f t="shared" ca="1" si="206"/>
        <v/>
      </c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</row>
    <row r="1551" spans="1:28" ht="20.100000000000001" customHeight="1">
      <c r="A1551" s="41" t="str">
        <f t="shared" ca="1" si="207"/>
        <v/>
      </c>
      <c r="B1551" s="33" t="str">
        <f ca="1">IFERROR(IF(AND(N1551-TODAY()&gt;0,N1551-TODAY()&lt;5),"續簽"&amp;ROW(N1551),""),"")</f>
        <v/>
      </c>
      <c r="C1551" s="38" t="str">
        <f t="shared" si="200"/>
        <v/>
      </c>
      <c r="E1551" s="38" t="str">
        <f t="shared" si="201"/>
        <v/>
      </c>
      <c r="I1551" s="49" t="str">
        <f t="shared" ca="1" si="202"/>
        <v/>
      </c>
      <c r="J1551" s="49" t="str">
        <f t="shared" ca="1" si="203"/>
        <v/>
      </c>
      <c r="K1551" s="49"/>
      <c r="L1551" s="49"/>
      <c r="M1551" s="49"/>
      <c r="N1551" s="43" t="str">
        <f t="shared" si="204"/>
        <v/>
      </c>
      <c r="P1551" s="40" t="str">
        <f t="shared" si="205"/>
        <v/>
      </c>
      <c r="Q1551" s="38" t="str">
        <f t="shared" ca="1" si="206"/>
        <v/>
      </c>
    </row>
    <row r="1552" spans="1:28" ht="20.100000000000001" customHeight="1">
      <c r="A1552" s="41" t="str">
        <f t="shared" ca="1" si="207"/>
        <v/>
      </c>
      <c r="B1552" s="33" t="str">
        <f ca="1">IFERROR(IF(AND(N1552-TODAY()&gt;0,N1552-TODAY()&lt;5),"續簽"&amp;ROW(N1552),""),"")</f>
        <v/>
      </c>
      <c r="C1552" s="44" t="str">
        <f t="shared" si="200"/>
        <v/>
      </c>
      <c r="D1552" s="44"/>
      <c r="E1552" s="44" t="str">
        <f t="shared" si="201"/>
        <v/>
      </c>
      <c r="F1552" s="44"/>
      <c r="G1552" s="44"/>
      <c r="H1552" s="44"/>
      <c r="I1552" s="44" t="str">
        <f t="shared" ca="1" si="202"/>
        <v/>
      </c>
      <c r="J1552" s="44" t="str">
        <f t="shared" ca="1" si="203"/>
        <v/>
      </c>
      <c r="K1552" s="44"/>
      <c r="L1552" s="44"/>
      <c r="M1552" s="44"/>
      <c r="N1552" s="45" t="str">
        <f t="shared" si="204"/>
        <v/>
      </c>
      <c r="O1552" s="51"/>
      <c r="P1552" s="52" t="str">
        <f t="shared" si="205"/>
        <v/>
      </c>
      <c r="Q1552" s="44" t="str">
        <f t="shared" ca="1" si="206"/>
        <v/>
      </c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</row>
    <row r="1553" spans="1:28" ht="20.100000000000001" customHeight="1">
      <c r="A1553" s="41" t="str">
        <f t="shared" ca="1" si="207"/>
        <v/>
      </c>
      <c r="B1553" s="33" t="str">
        <f ca="1">IFERROR(IF(AND(N1553-TODAY()&gt;0,N1553-TODAY()&lt;5),"續簽"&amp;ROW(N1553),""),"")</f>
        <v/>
      </c>
      <c r="C1553" s="38" t="str">
        <f t="shared" si="200"/>
        <v/>
      </c>
      <c r="E1553" s="38" t="str">
        <f t="shared" si="201"/>
        <v/>
      </c>
      <c r="I1553" s="49" t="str">
        <f t="shared" ca="1" si="202"/>
        <v/>
      </c>
      <c r="J1553" s="49" t="str">
        <f t="shared" ca="1" si="203"/>
        <v/>
      </c>
      <c r="K1553" s="49"/>
      <c r="L1553" s="49"/>
      <c r="M1553" s="49"/>
      <c r="N1553" s="43" t="str">
        <f t="shared" si="204"/>
        <v/>
      </c>
      <c r="P1553" s="40" t="str">
        <f t="shared" si="205"/>
        <v/>
      </c>
      <c r="Q1553" s="38" t="str">
        <f t="shared" ca="1" si="206"/>
        <v/>
      </c>
    </row>
    <row r="1554" spans="1:28" ht="20.100000000000001" customHeight="1">
      <c r="A1554" s="41" t="str">
        <f t="shared" ca="1" si="207"/>
        <v/>
      </c>
      <c r="B1554" s="33" t="str">
        <f ca="1">IFERROR(IF(AND(N1554-TODAY()&gt;0,N1554-TODAY()&lt;5),"續簽"&amp;ROW(N1554),""),"")</f>
        <v/>
      </c>
      <c r="C1554" s="44" t="str">
        <f t="shared" si="200"/>
        <v/>
      </c>
      <c r="D1554" s="44"/>
      <c r="E1554" s="44" t="str">
        <f t="shared" si="201"/>
        <v/>
      </c>
      <c r="F1554" s="44"/>
      <c r="G1554" s="44"/>
      <c r="H1554" s="44"/>
      <c r="I1554" s="44" t="str">
        <f t="shared" ca="1" si="202"/>
        <v/>
      </c>
      <c r="J1554" s="44" t="str">
        <f t="shared" ca="1" si="203"/>
        <v/>
      </c>
      <c r="K1554" s="44"/>
      <c r="L1554" s="44"/>
      <c r="M1554" s="44"/>
      <c r="N1554" s="45" t="str">
        <f t="shared" si="204"/>
        <v/>
      </c>
      <c r="O1554" s="51"/>
      <c r="P1554" s="52" t="str">
        <f t="shared" si="205"/>
        <v/>
      </c>
      <c r="Q1554" s="44" t="str">
        <f t="shared" ca="1" si="206"/>
        <v/>
      </c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</row>
    <row r="1555" spans="1:28" ht="20.100000000000001" customHeight="1">
      <c r="A1555" s="41" t="str">
        <f t="shared" ca="1" si="207"/>
        <v/>
      </c>
      <c r="B1555" s="33" t="str">
        <f ca="1">IFERROR(IF(AND(N1555-TODAY()&gt;0,N1555-TODAY()&lt;5),"續簽"&amp;ROW(N1555),""),"")</f>
        <v/>
      </c>
      <c r="C1555" s="38" t="str">
        <f t="shared" si="200"/>
        <v/>
      </c>
      <c r="E1555" s="38" t="str">
        <f t="shared" si="201"/>
        <v/>
      </c>
      <c r="I1555" s="49" t="str">
        <f t="shared" ca="1" si="202"/>
        <v/>
      </c>
      <c r="J1555" s="49" t="str">
        <f t="shared" ca="1" si="203"/>
        <v/>
      </c>
      <c r="K1555" s="49"/>
      <c r="L1555" s="49"/>
      <c r="M1555" s="49"/>
      <c r="N1555" s="43" t="str">
        <f t="shared" si="204"/>
        <v/>
      </c>
      <c r="P1555" s="40" t="str">
        <f t="shared" si="205"/>
        <v/>
      </c>
      <c r="Q1555" s="38" t="str">
        <f t="shared" ca="1" si="206"/>
        <v/>
      </c>
    </row>
    <row r="1556" spans="1:28" ht="20.100000000000001" customHeight="1">
      <c r="A1556" s="41" t="str">
        <f t="shared" ca="1" si="207"/>
        <v/>
      </c>
      <c r="B1556" s="33" t="str">
        <f ca="1">IFERROR(IF(AND(N1556-TODAY()&gt;0,N1556-TODAY()&lt;5),"續簽"&amp;ROW(N1556),""),"")</f>
        <v/>
      </c>
      <c r="C1556" s="44" t="str">
        <f t="shared" si="200"/>
        <v/>
      </c>
      <c r="D1556" s="44"/>
      <c r="E1556" s="44" t="str">
        <f t="shared" si="201"/>
        <v/>
      </c>
      <c r="F1556" s="44"/>
      <c r="G1556" s="44"/>
      <c r="H1556" s="44"/>
      <c r="I1556" s="44" t="str">
        <f t="shared" ca="1" si="202"/>
        <v/>
      </c>
      <c r="J1556" s="44" t="str">
        <f t="shared" ca="1" si="203"/>
        <v/>
      </c>
      <c r="K1556" s="44"/>
      <c r="L1556" s="44"/>
      <c r="M1556" s="44"/>
      <c r="N1556" s="45" t="str">
        <f t="shared" si="204"/>
        <v/>
      </c>
      <c r="O1556" s="51"/>
      <c r="P1556" s="52" t="str">
        <f t="shared" si="205"/>
        <v/>
      </c>
      <c r="Q1556" s="44" t="str">
        <f t="shared" ca="1" si="206"/>
        <v/>
      </c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</row>
    <row r="1557" spans="1:28" ht="20.100000000000001" customHeight="1">
      <c r="A1557" s="41" t="str">
        <f t="shared" ca="1" si="207"/>
        <v/>
      </c>
      <c r="B1557" s="33" t="str">
        <f ca="1">IFERROR(IF(AND(N1557-TODAY()&gt;0,N1557-TODAY()&lt;5),"續簽"&amp;ROW(N1557),""),"")</f>
        <v/>
      </c>
      <c r="C1557" s="38" t="str">
        <f t="shared" si="200"/>
        <v/>
      </c>
      <c r="E1557" s="38" t="str">
        <f t="shared" si="201"/>
        <v/>
      </c>
      <c r="I1557" s="49" t="str">
        <f t="shared" ca="1" si="202"/>
        <v/>
      </c>
      <c r="J1557" s="49" t="str">
        <f t="shared" ca="1" si="203"/>
        <v/>
      </c>
      <c r="K1557" s="49"/>
      <c r="L1557" s="49"/>
      <c r="M1557" s="49"/>
      <c r="N1557" s="43" t="str">
        <f t="shared" si="204"/>
        <v/>
      </c>
      <c r="P1557" s="40" t="str">
        <f t="shared" si="205"/>
        <v/>
      </c>
      <c r="Q1557" s="38" t="str">
        <f t="shared" ca="1" si="206"/>
        <v/>
      </c>
    </row>
    <row r="1558" spans="1:28" ht="20.100000000000001" customHeight="1">
      <c r="A1558" s="41" t="str">
        <f t="shared" ca="1" si="207"/>
        <v/>
      </c>
      <c r="B1558" s="33" t="str">
        <f ca="1">IFERROR(IF(AND(N1558-TODAY()&gt;0,N1558-TODAY()&lt;5),"續簽"&amp;ROW(N1558),""),"")</f>
        <v/>
      </c>
      <c r="C1558" s="44" t="str">
        <f t="shared" si="200"/>
        <v/>
      </c>
      <c r="D1558" s="44"/>
      <c r="E1558" s="44" t="str">
        <f t="shared" si="201"/>
        <v/>
      </c>
      <c r="F1558" s="44"/>
      <c r="G1558" s="44"/>
      <c r="H1558" s="44"/>
      <c r="I1558" s="44" t="str">
        <f t="shared" ca="1" si="202"/>
        <v/>
      </c>
      <c r="J1558" s="44" t="str">
        <f t="shared" ca="1" si="203"/>
        <v/>
      </c>
      <c r="K1558" s="44"/>
      <c r="L1558" s="44"/>
      <c r="M1558" s="44"/>
      <c r="N1558" s="45" t="str">
        <f t="shared" si="204"/>
        <v/>
      </c>
      <c r="O1558" s="51"/>
      <c r="P1558" s="52" t="str">
        <f t="shared" si="205"/>
        <v/>
      </c>
      <c r="Q1558" s="44" t="str">
        <f t="shared" ca="1" si="206"/>
        <v/>
      </c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</row>
    <row r="1559" spans="1:28" ht="20.100000000000001" customHeight="1">
      <c r="A1559" s="41" t="str">
        <f t="shared" ca="1" si="207"/>
        <v/>
      </c>
      <c r="B1559" s="33" t="str">
        <f ca="1">IFERROR(IF(AND(N1559-TODAY()&gt;0,N1559-TODAY()&lt;5),"續簽"&amp;ROW(N1559),""),"")</f>
        <v/>
      </c>
      <c r="C1559" s="38" t="str">
        <f t="shared" si="200"/>
        <v/>
      </c>
      <c r="E1559" s="38" t="str">
        <f t="shared" si="201"/>
        <v/>
      </c>
      <c r="I1559" s="49" t="str">
        <f t="shared" ca="1" si="202"/>
        <v/>
      </c>
      <c r="J1559" s="49" t="str">
        <f t="shared" ca="1" si="203"/>
        <v/>
      </c>
      <c r="K1559" s="49"/>
      <c r="L1559" s="49"/>
      <c r="M1559" s="49"/>
      <c r="N1559" s="43" t="str">
        <f t="shared" si="204"/>
        <v/>
      </c>
      <c r="P1559" s="40" t="str">
        <f t="shared" si="205"/>
        <v/>
      </c>
      <c r="Q1559" s="38" t="str">
        <f t="shared" ca="1" si="206"/>
        <v/>
      </c>
    </row>
    <row r="1560" spans="1:28" ht="20.100000000000001" customHeight="1">
      <c r="A1560" s="41" t="str">
        <f t="shared" ca="1" si="207"/>
        <v/>
      </c>
      <c r="B1560" s="33" t="str">
        <f ca="1">IFERROR(IF(AND(N1560-TODAY()&gt;0,N1560-TODAY()&lt;5),"續簽"&amp;ROW(N1560),""),"")</f>
        <v/>
      </c>
      <c r="C1560" s="44" t="str">
        <f t="shared" si="200"/>
        <v/>
      </c>
      <c r="D1560" s="44"/>
      <c r="E1560" s="44" t="str">
        <f t="shared" si="201"/>
        <v/>
      </c>
      <c r="F1560" s="44"/>
      <c r="G1560" s="44"/>
      <c r="H1560" s="44"/>
      <c r="I1560" s="44" t="str">
        <f t="shared" ca="1" si="202"/>
        <v/>
      </c>
      <c r="J1560" s="44" t="str">
        <f t="shared" ca="1" si="203"/>
        <v/>
      </c>
      <c r="K1560" s="44"/>
      <c r="L1560" s="44"/>
      <c r="M1560" s="44"/>
      <c r="N1560" s="45" t="str">
        <f t="shared" si="204"/>
        <v/>
      </c>
      <c r="O1560" s="51"/>
      <c r="P1560" s="52" t="str">
        <f t="shared" si="205"/>
        <v/>
      </c>
      <c r="Q1560" s="44" t="str">
        <f t="shared" ca="1" si="206"/>
        <v/>
      </c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</row>
    <row r="1561" spans="1:28" ht="20.100000000000001" customHeight="1">
      <c r="A1561" s="41" t="str">
        <f t="shared" ca="1" si="207"/>
        <v/>
      </c>
      <c r="B1561" s="33" t="str">
        <f ca="1">IFERROR(IF(AND(N1561-TODAY()&gt;0,N1561-TODAY()&lt;5),"續簽"&amp;ROW(N1561),""),"")</f>
        <v/>
      </c>
      <c r="C1561" s="38" t="str">
        <f t="shared" si="200"/>
        <v/>
      </c>
      <c r="E1561" s="38" t="str">
        <f t="shared" si="201"/>
        <v/>
      </c>
      <c r="I1561" s="49" t="str">
        <f t="shared" ca="1" si="202"/>
        <v/>
      </c>
      <c r="J1561" s="49" t="str">
        <f t="shared" ca="1" si="203"/>
        <v/>
      </c>
      <c r="K1561" s="49"/>
      <c r="L1561" s="49"/>
      <c r="M1561" s="49"/>
      <c r="N1561" s="43" t="str">
        <f t="shared" si="204"/>
        <v/>
      </c>
      <c r="P1561" s="40" t="str">
        <f t="shared" si="205"/>
        <v/>
      </c>
      <c r="Q1561" s="38" t="str">
        <f t="shared" ca="1" si="206"/>
        <v/>
      </c>
    </row>
    <row r="1562" spans="1:28" ht="20.100000000000001" customHeight="1">
      <c r="A1562" s="41" t="str">
        <f t="shared" ca="1" si="207"/>
        <v/>
      </c>
      <c r="B1562" s="33" t="str">
        <f ca="1">IFERROR(IF(AND(N1562-TODAY()&gt;0,N1562-TODAY()&lt;5),"續簽"&amp;ROW(N1562),""),"")</f>
        <v/>
      </c>
      <c r="C1562" s="44" t="str">
        <f t="shared" si="200"/>
        <v/>
      </c>
      <c r="D1562" s="44"/>
      <c r="E1562" s="44" t="str">
        <f t="shared" si="201"/>
        <v/>
      </c>
      <c r="F1562" s="44"/>
      <c r="G1562" s="44"/>
      <c r="H1562" s="44"/>
      <c r="I1562" s="44" t="str">
        <f t="shared" ca="1" si="202"/>
        <v/>
      </c>
      <c r="J1562" s="44" t="str">
        <f t="shared" ca="1" si="203"/>
        <v/>
      </c>
      <c r="K1562" s="44"/>
      <c r="L1562" s="44"/>
      <c r="M1562" s="44"/>
      <c r="N1562" s="45" t="str">
        <f t="shared" si="204"/>
        <v/>
      </c>
      <c r="O1562" s="51"/>
      <c r="P1562" s="52" t="str">
        <f t="shared" si="205"/>
        <v/>
      </c>
      <c r="Q1562" s="44" t="str">
        <f t="shared" ca="1" si="206"/>
        <v/>
      </c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</row>
    <row r="1563" spans="1:28" ht="20.100000000000001" customHeight="1">
      <c r="A1563" s="41" t="str">
        <f t="shared" ca="1" si="207"/>
        <v/>
      </c>
      <c r="B1563" s="33" t="str">
        <f ca="1">IFERROR(IF(AND(N1563-TODAY()&gt;0,N1563-TODAY()&lt;5),"續簽"&amp;ROW(N1563),""),"")</f>
        <v/>
      </c>
      <c r="C1563" s="38" t="str">
        <f t="shared" si="200"/>
        <v/>
      </c>
      <c r="E1563" s="38" t="str">
        <f t="shared" si="201"/>
        <v/>
      </c>
      <c r="I1563" s="49" t="str">
        <f t="shared" ca="1" si="202"/>
        <v/>
      </c>
      <c r="J1563" s="49" t="str">
        <f t="shared" ca="1" si="203"/>
        <v/>
      </c>
      <c r="K1563" s="49"/>
      <c r="L1563" s="49"/>
      <c r="M1563" s="49"/>
      <c r="N1563" s="43" t="str">
        <f t="shared" si="204"/>
        <v/>
      </c>
      <c r="P1563" s="40" t="str">
        <f t="shared" si="205"/>
        <v/>
      </c>
      <c r="Q1563" s="38" t="str">
        <f t="shared" ca="1" si="206"/>
        <v/>
      </c>
    </row>
    <row r="1564" spans="1:28" ht="20.100000000000001" customHeight="1">
      <c r="A1564" s="41" t="str">
        <f t="shared" ca="1" si="207"/>
        <v/>
      </c>
      <c r="B1564" s="33" t="str">
        <f ca="1">IFERROR(IF(AND(N1564-TODAY()&gt;0,N1564-TODAY()&lt;5),"續簽"&amp;ROW(N1564),""),"")</f>
        <v/>
      </c>
      <c r="C1564" s="44" t="str">
        <f t="shared" si="200"/>
        <v/>
      </c>
      <c r="D1564" s="44"/>
      <c r="E1564" s="44" t="str">
        <f t="shared" si="201"/>
        <v/>
      </c>
      <c r="F1564" s="44"/>
      <c r="G1564" s="44"/>
      <c r="H1564" s="44"/>
      <c r="I1564" s="44" t="str">
        <f t="shared" ca="1" si="202"/>
        <v/>
      </c>
      <c r="J1564" s="44" t="str">
        <f t="shared" ca="1" si="203"/>
        <v/>
      </c>
      <c r="K1564" s="44"/>
      <c r="L1564" s="44"/>
      <c r="M1564" s="44"/>
      <c r="N1564" s="45" t="str">
        <f t="shared" si="204"/>
        <v/>
      </c>
      <c r="O1564" s="51"/>
      <c r="P1564" s="52" t="str">
        <f t="shared" si="205"/>
        <v/>
      </c>
      <c r="Q1564" s="44" t="str">
        <f t="shared" ca="1" si="206"/>
        <v/>
      </c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</row>
    <row r="1565" spans="1:28" ht="20.100000000000001" customHeight="1">
      <c r="A1565" s="41" t="str">
        <f t="shared" ca="1" si="207"/>
        <v/>
      </c>
      <c r="B1565" s="33" t="str">
        <f ca="1">IFERROR(IF(AND(N1565-TODAY()&gt;0,N1565-TODAY()&lt;5),"續簽"&amp;ROW(N1565),""),"")</f>
        <v/>
      </c>
      <c r="C1565" s="38" t="str">
        <f t="shared" si="200"/>
        <v/>
      </c>
      <c r="E1565" s="38" t="str">
        <f t="shared" si="201"/>
        <v/>
      </c>
      <c r="I1565" s="49" t="str">
        <f t="shared" ca="1" si="202"/>
        <v/>
      </c>
      <c r="J1565" s="49" t="str">
        <f t="shared" ca="1" si="203"/>
        <v/>
      </c>
      <c r="K1565" s="49"/>
      <c r="L1565" s="49"/>
      <c r="M1565" s="49"/>
      <c r="N1565" s="43" t="str">
        <f t="shared" si="204"/>
        <v/>
      </c>
      <c r="P1565" s="40" t="str">
        <f t="shared" si="205"/>
        <v/>
      </c>
      <c r="Q1565" s="38" t="str">
        <f t="shared" ca="1" si="206"/>
        <v/>
      </c>
    </row>
    <row r="1566" spans="1:28" ht="20.100000000000001" customHeight="1">
      <c r="A1566" s="41" t="str">
        <f t="shared" ca="1" si="207"/>
        <v/>
      </c>
      <c r="B1566" s="33" t="str">
        <f ca="1">IFERROR(IF(AND(N1566-TODAY()&gt;0,N1566-TODAY()&lt;5),"續簽"&amp;ROW(N1566),""),"")</f>
        <v/>
      </c>
      <c r="C1566" s="44" t="str">
        <f t="shared" si="200"/>
        <v/>
      </c>
      <c r="D1566" s="44"/>
      <c r="E1566" s="44" t="str">
        <f t="shared" si="201"/>
        <v/>
      </c>
      <c r="F1566" s="44"/>
      <c r="G1566" s="44"/>
      <c r="H1566" s="44"/>
      <c r="I1566" s="44" t="str">
        <f t="shared" ca="1" si="202"/>
        <v/>
      </c>
      <c r="J1566" s="44" t="str">
        <f t="shared" ca="1" si="203"/>
        <v/>
      </c>
      <c r="K1566" s="44"/>
      <c r="L1566" s="44"/>
      <c r="M1566" s="44"/>
      <c r="N1566" s="45" t="str">
        <f t="shared" si="204"/>
        <v/>
      </c>
      <c r="O1566" s="51"/>
      <c r="P1566" s="52" t="str">
        <f t="shared" si="205"/>
        <v/>
      </c>
      <c r="Q1566" s="44" t="str">
        <f t="shared" ca="1" si="206"/>
        <v/>
      </c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</row>
    <row r="1567" spans="1:28" ht="20.100000000000001" customHeight="1">
      <c r="A1567" s="41" t="str">
        <f t="shared" ca="1" si="207"/>
        <v/>
      </c>
      <c r="B1567" s="33" t="str">
        <f ca="1">IFERROR(IF(AND(N1567-TODAY()&gt;0,N1567-TODAY()&lt;5),"續簽"&amp;ROW(N1567),""),"")</f>
        <v/>
      </c>
      <c r="C1567" s="38" t="str">
        <f t="shared" si="200"/>
        <v/>
      </c>
      <c r="E1567" s="38" t="str">
        <f t="shared" si="201"/>
        <v/>
      </c>
      <c r="I1567" s="49" t="str">
        <f t="shared" ca="1" si="202"/>
        <v/>
      </c>
      <c r="J1567" s="49" t="str">
        <f t="shared" ca="1" si="203"/>
        <v/>
      </c>
      <c r="K1567" s="49"/>
      <c r="L1567" s="49"/>
      <c r="M1567" s="49"/>
      <c r="N1567" s="43" t="str">
        <f t="shared" si="204"/>
        <v/>
      </c>
      <c r="P1567" s="40" t="str">
        <f t="shared" si="205"/>
        <v/>
      </c>
      <c r="Q1567" s="38" t="str">
        <f t="shared" ca="1" si="206"/>
        <v/>
      </c>
    </row>
    <row r="1568" spans="1:28" ht="20.100000000000001" customHeight="1">
      <c r="A1568" s="41" t="str">
        <f t="shared" ca="1" si="207"/>
        <v/>
      </c>
      <c r="B1568" s="33" t="str">
        <f ca="1">IFERROR(IF(AND(N1568-TODAY()&gt;0,N1568-TODAY()&lt;5),"續簽"&amp;ROW(N1568),""),"")</f>
        <v/>
      </c>
      <c r="C1568" s="44" t="str">
        <f t="shared" si="200"/>
        <v/>
      </c>
      <c r="D1568" s="44"/>
      <c r="E1568" s="44" t="str">
        <f t="shared" si="201"/>
        <v/>
      </c>
      <c r="F1568" s="44"/>
      <c r="G1568" s="44"/>
      <c r="H1568" s="44"/>
      <c r="I1568" s="44" t="str">
        <f t="shared" ca="1" si="202"/>
        <v/>
      </c>
      <c r="J1568" s="44" t="str">
        <f t="shared" ca="1" si="203"/>
        <v/>
      </c>
      <c r="K1568" s="44"/>
      <c r="L1568" s="44"/>
      <c r="M1568" s="44"/>
      <c r="N1568" s="45" t="str">
        <f t="shared" si="204"/>
        <v/>
      </c>
      <c r="O1568" s="51"/>
      <c r="P1568" s="52" t="str">
        <f t="shared" si="205"/>
        <v/>
      </c>
      <c r="Q1568" s="44" t="str">
        <f t="shared" ca="1" si="206"/>
        <v/>
      </c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</row>
    <row r="1569" spans="1:28" ht="20.100000000000001" customHeight="1">
      <c r="A1569" s="41" t="str">
        <f t="shared" ca="1" si="207"/>
        <v/>
      </c>
      <c r="B1569" s="33" t="str">
        <f ca="1">IFERROR(IF(AND(N1569-TODAY()&gt;0,N1569-TODAY()&lt;5),"續簽"&amp;ROW(N1569),""),"")</f>
        <v/>
      </c>
      <c r="C1569" s="38" t="str">
        <f t="shared" si="200"/>
        <v/>
      </c>
      <c r="E1569" s="38" t="str">
        <f t="shared" si="201"/>
        <v/>
      </c>
      <c r="I1569" s="49" t="str">
        <f t="shared" ca="1" si="202"/>
        <v/>
      </c>
      <c r="J1569" s="49" t="str">
        <f t="shared" ca="1" si="203"/>
        <v/>
      </c>
      <c r="K1569" s="49"/>
      <c r="L1569" s="49"/>
      <c r="M1569" s="49"/>
      <c r="N1569" s="43" t="str">
        <f t="shared" si="204"/>
        <v/>
      </c>
      <c r="P1569" s="40" t="str">
        <f t="shared" si="205"/>
        <v/>
      </c>
      <c r="Q1569" s="38" t="str">
        <f t="shared" ca="1" si="206"/>
        <v/>
      </c>
    </row>
    <row r="1570" spans="1:28" ht="20.100000000000001" customHeight="1">
      <c r="A1570" s="41" t="str">
        <f t="shared" ca="1" si="207"/>
        <v/>
      </c>
      <c r="B1570" s="33" t="str">
        <f ca="1">IFERROR(IF(AND(N1570-TODAY()&gt;0,N1570-TODAY()&lt;5),"續簽"&amp;ROW(N1570),""),"")</f>
        <v/>
      </c>
      <c r="C1570" s="44" t="str">
        <f t="shared" si="200"/>
        <v/>
      </c>
      <c r="D1570" s="44"/>
      <c r="E1570" s="44" t="str">
        <f t="shared" si="201"/>
        <v/>
      </c>
      <c r="F1570" s="44"/>
      <c r="G1570" s="44"/>
      <c r="H1570" s="44"/>
      <c r="I1570" s="44" t="str">
        <f t="shared" ca="1" si="202"/>
        <v/>
      </c>
      <c r="J1570" s="44" t="str">
        <f t="shared" ca="1" si="203"/>
        <v/>
      </c>
      <c r="K1570" s="44"/>
      <c r="L1570" s="44"/>
      <c r="M1570" s="44"/>
      <c r="N1570" s="45" t="str">
        <f t="shared" si="204"/>
        <v/>
      </c>
      <c r="O1570" s="51"/>
      <c r="P1570" s="52" t="str">
        <f t="shared" si="205"/>
        <v/>
      </c>
      <c r="Q1570" s="44" t="str">
        <f t="shared" ca="1" si="206"/>
        <v/>
      </c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</row>
    <row r="1571" spans="1:28" ht="20.100000000000001" customHeight="1">
      <c r="A1571" s="41" t="str">
        <f t="shared" ca="1" si="207"/>
        <v/>
      </c>
      <c r="B1571" s="33" t="str">
        <f ca="1">IFERROR(IF(AND(N1571-TODAY()&gt;0,N1571-TODAY()&lt;5),"續簽"&amp;ROW(N1571),""),"")</f>
        <v/>
      </c>
      <c r="C1571" s="38" t="str">
        <f t="shared" si="200"/>
        <v/>
      </c>
      <c r="E1571" s="38" t="str">
        <f t="shared" si="201"/>
        <v/>
      </c>
      <c r="I1571" s="49" t="str">
        <f t="shared" ca="1" si="202"/>
        <v/>
      </c>
      <c r="J1571" s="49" t="str">
        <f t="shared" ca="1" si="203"/>
        <v/>
      </c>
      <c r="K1571" s="49"/>
      <c r="L1571" s="49"/>
      <c r="M1571" s="49"/>
      <c r="N1571" s="43" t="str">
        <f t="shared" si="204"/>
        <v/>
      </c>
      <c r="P1571" s="40" t="str">
        <f t="shared" si="205"/>
        <v/>
      </c>
      <c r="Q1571" s="38" t="str">
        <f t="shared" ca="1" si="206"/>
        <v/>
      </c>
    </row>
    <row r="1572" spans="1:28" ht="20.100000000000001" customHeight="1">
      <c r="A1572" s="41" t="str">
        <f t="shared" ca="1" si="207"/>
        <v/>
      </c>
      <c r="B1572" s="33" t="str">
        <f ca="1">IFERROR(IF(AND(N1572-TODAY()&gt;0,N1572-TODAY()&lt;5),"續簽"&amp;ROW(N1572),""),"")</f>
        <v/>
      </c>
      <c r="C1572" s="44" t="str">
        <f t="shared" si="200"/>
        <v/>
      </c>
      <c r="D1572" s="44"/>
      <c r="E1572" s="44" t="str">
        <f t="shared" si="201"/>
        <v/>
      </c>
      <c r="F1572" s="44"/>
      <c r="G1572" s="44"/>
      <c r="H1572" s="44"/>
      <c r="I1572" s="44" t="str">
        <f t="shared" ca="1" si="202"/>
        <v/>
      </c>
      <c r="J1572" s="44" t="str">
        <f t="shared" ca="1" si="203"/>
        <v/>
      </c>
      <c r="K1572" s="44"/>
      <c r="L1572" s="44"/>
      <c r="M1572" s="44"/>
      <c r="N1572" s="45" t="str">
        <f t="shared" si="204"/>
        <v/>
      </c>
      <c r="O1572" s="51"/>
      <c r="P1572" s="52" t="str">
        <f t="shared" si="205"/>
        <v/>
      </c>
      <c r="Q1572" s="44" t="str">
        <f t="shared" ca="1" si="206"/>
        <v/>
      </c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</row>
    <row r="1573" spans="1:28" ht="20.100000000000001" customHeight="1">
      <c r="A1573" s="41" t="str">
        <f t="shared" ca="1" si="207"/>
        <v/>
      </c>
      <c r="B1573" s="33" t="str">
        <f ca="1">IFERROR(IF(AND(N1573-TODAY()&gt;0,N1573-TODAY()&lt;5),"續簽"&amp;ROW(N1573),""),"")</f>
        <v/>
      </c>
      <c r="C1573" s="38" t="str">
        <f t="shared" si="200"/>
        <v/>
      </c>
      <c r="E1573" s="38" t="str">
        <f t="shared" si="201"/>
        <v/>
      </c>
      <c r="I1573" s="49" t="str">
        <f t="shared" ca="1" si="202"/>
        <v/>
      </c>
      <c r="J1573" s="49" t="str">
        <f t="shared" ca="1" si="203"/>
        <v/>
      </c>
      <c r="K1573" s="49"/>
      <c r="L1573" s="49"/>
      <c r="M1573" s="49"/>
      <c r="N1573" s="43" t="str">
        <f t="shared" si="204"/>
        <v/>
      </c>
      <c r="P1573" s="40" t="str">
        <f t="shared" si="205"/>
        <v/>
      </c>
      <c r="Q1573" s="38" t="str">
        <f t="shared" ca="1" si="206"/>
        <v/>
      </c>
    </row>
    <row r="1574" spans="1:28" ht="20.100000000000001" customHeight="1">
      <c r="A1574" s="41" t="str">
        <f t="shared" ca="1" si="207"/>
        <v/>
      </c>
      <c r="B1574" s="33" t="str">
        <f ca="1">IFERROR(IF(AND(N1574-TODAY()&gt;0,N1574-TODAY()&lt;5),"續簽"&amp;ROW(N1574),""),"")</f>
        <v/>
      </c>
      <c r="C1574" s="44" t="str">
        <f t="shared" si="200"/>
        <v/>
      </c>
      <c r="D1574" s="44"/>
      <c r="E1574" s="44" t="str">
        <f t="shared" si="201"/>
        <v/>
      </c>
      <c r="F1574" s="44"/>
      <c r="G1574" s="44"/>
      <c r="H1574" s="44"/>
      <c r="I1574" s="44" t="str">
        <f t="shared" ca="1" si="202"/>
        <v/>
      </c>
      <c r="J1574" s="44" t="str">
        <f t="shared" ca="1" si="203"/>
        <v/>
      </c>
      <c r="K1574" s="44"/>
      <c r="L1574" s="44"/>
      <c r="M1574" s="44"/>
      <c r="N1574" s="45" t="str">
        <f t="shared" si="204"/>
        <v/>
      </c>
      <c r="O1574" s="51"/>
      <c r="P1574" s="52" t="str">
        <f t="shared" si="205"/>
        <v/>
      </c>
      <c r="Q1574" s="44" t="str">
        <f t="shared" ca="1" si="206"/>
        <v/>
      </c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</row>
    <row r="1575" spans="1:28" ht="20.100000000000001" customHeight="1">
      <c r="A1575" s="41" t="str">
        <f t="shared" ca="1" si="207"/>
        <v/>
      </c>
      <c r="B1575" s="33" t="str">
        <f ca="1">IFERROR(IF(AND(N1575-TODAY()&gt;0,N1575-TODAY()&lt;5),"續簽"&amp;ROW(N1575),""),"")</f>
        <v/>
      </c>
      <c r="C1575" s="38" t="str">
        <f t="shared" si="200"/>
        <v/>
      </c>
      <c r="E1575" s="38" t="str">
        <f t="shared" si="201"/>
        <v/>
      </c>
      <c r="I1575" s="49" t="str">
        <f t="shared" ca="1" si="202"/>
        <v/>
      </c>
      <c r="J1575" s="49" t="str">
        <f t="shared" ca="1" si="203"/>
        <v/>
      </c>
      <c r="K1575" s="49"/>
      <c r="L1575" s="49"/>
      <c r="M1575" s="49"/>
      <c r="N1575" s="43" t="str">
        <f t="shared" si="204"/>
        <v/>
      </c>
      <c r="P1575" s="40" t="str">
        <f t="shared" si="205"/>
        <v/>
      </c>
      <c r="Q1575" s="38" t="str">
        <f t="shared" ca="1" si="206"/>
        <v/>
      </c>
    </row>
    <row r="1576" spans="1:28" ht="20.100000000000001" customHeight="1">
      <c r="A1576" s="41" t="str">
        <f t="shared" ca="1" si="207"/>
        <v/>
      </c>
      <c r="B1576" s="33" t="str">
        <f ca="1">IFERROR(IF(AND(N1576-TODAY()&gt;0,N1576-TODAY()&lt;5),"續簽"&amp;ROW(N1576),""),"")</f>
        <v/>
      </c>
      <c r="C1576" s="44" t="str">
        <f t="shared" si="200"/>
        <v/>
      </c>
      <c r="D1576" s="44"/>
      <c r="E1576" s="44" t="str">
        <f t="shared" si="201"/>
        <v/>
      </c>
      <c r="F1576" s="44"/>
      <c r="G1576" s="44"/>
      <c r="H1576" s="44"/>
      <c r="I1576" s="44" t="str">
        <f t="shared" ca="1" si="202"/>
        <v/>
      </c>
      <c r="J1576" s="44" t="str">
        <f t="shared" ca="1" si="203"/>
        <v/>
      </c>
      <c r="K1576" s="44"/>
      <c r="L1576" s="44"/>
      <c r="M1576" s="44"/>
      <c r="N1576" s="45" t="str">
        <f t="shared" si="204"/>
        <v/>
      </c>
      <c r="O1576" s="51"/>
      <c r="P1576" s="52" t="str">
        <f t="shared" si="205"/>
        <v/>
      </c>
      <c r="Q1576" s="44" t="str">
        <f t="shared" ca="1" si="206"/>
        <v/>
      </c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</row>
    <row r="1577" spans="1:28" ht="20.100000000000001" customHeight="1">
      <c r="A1577" s="41" t="str">
        <f t="shared" ca="1" si="207"/>
        <v/>
      </c>
      <c r="B1577" s="33" t="str">
        <f ca="1">IFERROR(IF(AND(N1577-TODAY()&gt;0,N1577-TODAY()&lt;5),"續簽"&amp;ROW(N1577),""),"")</f>
        <v/>
      </c>
      <c r="C1577" s="38" t="str">
        <f t="shared" si="200"/>
        <v/>
      </c>
      <c r="E1577" s="38" t="str">
        <f t="shared" si="201"/>
        <v/>
      </c>
      <c r="I1577" s="49" t="str">
        <f t="shared" ca="1" si="202"/>
        <v/>
      </c>
      <c r="J1577" s="49" t="str">
        <f t="shared" ca="1" si="203"/>
        <v/>
      </c>
      <c r="K1577" s="49"/>
      <c r="L1577" s="49"/>
      <c r="M1577" s="49"/>
      <c r="N1577" s="43" t="str">
        <f t="shared" si="204"/>
        <v/>
      </c>
      <c r="P1577" s="40" t="str">
        <f t="shared" si="205"/>
        <v/>
      </c>
      <c r="Q1577" s="38" t="str">
        <f t="shared" ca="1" si="206"/>
        <v/>
      </c>
    </row>
    <row r="1578" spans="1:28" ht="20.100000000000001" customHeight="1">
      <c r="A1578" s="41" t="str">
        <f t="shared" ca="1" si="207"/>
        <v/>
      </c>
      <c r="B1578" s="33" t="str">
        <f ca="1">IFERROR(IF(AND(N1578-TODAY()&gt;0,N1578-TODAY()&lt;5),"續簽"&amp;ROW(N1578),""),"")</f>
        <v/>
      </c>
      <c r="C1578" s="44" t="str">
        <f t="shared" si="200"/>
        <v/>
      </c>
      <c r="D1578" s="44"/>
      <c r="E1578" s="44" t="str">
        <f t="shared" si="201"/>
        <v/>
      </c>
      <c r="F1578" s="44"/>
      <c r="G1578" s="44"/>
      <c r="H1578" s="44"/>
      <c r="I1578" s="44" t="str">
        <f t="shared" ca="1" si="202"/>
        <v/>
      </c>
      <c r="J1578" s="44" t="str">
        <f t="shared" ca="1" si="203"/>
        <v/>
      </c>
      <c r="K1578" s="44"/>
      <c r="L1578" s="44"/>
      <c r="M1578" s="44"/>
      <c r="N1578" s="45" t="str">
        <f t="shared" si="204"/>
        <v/>
      </c>
      <c r="O1578" s="51"/>
      <c r="P1578" s="52" t="str">
        <f t="shared" si="205"/>
        <v/>
      </c>
      <c r="Q1578" s="44" t="str">
        <f t="shared" ca="1" si="206"/>
        <v/>
      </c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</row>
    <row r="1579" spans="1:28" ht="20.100000000000001" customHeight="1">
      <c r="A1579" s="41" t="str">
        <f t="shared" ca="1" si="207"/>
        <v/>
      </c>
      <c r="B1579" s="33" t="str">
        <f ca="1">IFERROR(IF(AND(N1579-TODAY()&gt;0,N1579-TODAY()&lt;5),"續簽"&amp;ROW(N1579),""),"")</f>
        <v/>
      </c>
      <c r="C1579" s="38" t="str">
        <f t="shared" si="200"/>
        <v/>
      </c>
      <c r="E1579" s="38" t="str">
        <f t="shared" si="201"/>
        <v/>
      </c>
      <c r="I1579" s="49" t="str">
        <f t="shared" ca="1" si="202"/>
        <v/>
      </c>
      <c r="J1579" s="49" t="str">
        <f t="shared" ca="1" si="203"/>
        <v/>
      </c>
      <c r="K1579" s="49"/>
      <c r="L1579" s="49"/>
      <c r="M1579" s="49"/>
      <c r="N1579" s="43" t="str">
        <f t="shared" si="204"/>
        <v/>
      </c>
      <c r="P1579" s="40" t="str">
        <f t="shared" si="205"/>
        <v/>
      </c>
      <c r="Q1579" s="38" t="str">
        <f t="shared" ca="1" si="206"/>
        <v/>
      </c>
    </row>
    <row r="1580" spans="1:28" ht="20.100000000000001" customHeight="1">
      <c r="A1580" s="41" t="str">
        <f t="shared" ca="1" si="207"/>
        <v/>
      </c>
      <c r="B1580" s="33" t="str">
        <f ca="1">IFERROR(IF(AND(N1580-TODAY()&gt;0,N1580-TODAY()&lt;5),"續簽"&amp;ROW(N1580),""),"")</f>
        <v/>
      </c>
      <c r="C1580" s="44" t="str">
        <f t="shared" si="200"/>
        <v/>
      </c>
      <c r="D1580" s="44"/>
      <c r="E1580" s="44" t="str">
        <f t="shared" si="201"/>
        <v/>
      </c>
      <c r="F1580" s="44"/>
      <c r="G1580" s="44"/>
      <c r="H1580" s="44"/>
      <c r="I1580" s="44" t="str">
        <f t="shared" ca="1" si="202"/>
        <v/>
      </c>
      <c r="J1580" s="44" t="str">
        <f t="shared" ca="1" si="203"/>
        <v/>
      </c>
      <c r="K1580" s="44"/>
      <c r="L1580" s="44"/>
      <c r="M1580" s="44"/>
      <c r="N1580" s="45" t="str">
        <f t="shared" si="204"/>
        <v/>
      </c>
      <c r="O1580" s="51"/>
      <c r="P1580" s="52" t="str">
        <f t="shared" si="205"/>
        <v/>
      </c>
      <c r="Q1580" s="44" t="str">
        <f t="shared" ca="1" si="206"/>
        <v/>
      </c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</row>
    <row r="1581" spans="1:28" ht="20.100000000000001" customHeight="1">
      <c r="A1581" s="41" t="str">
        <f t="shared" ca="1" si="207"/>
        <v/>
      </c>
      <c r="B1581" s="33" t="str">
        <f ca="1">IFERROR(IF(AND(N1581-TODAY()&gt;0,N1581-TODAY()&lt;5),"續簽"&amp;ROW(N1581),""),"")</f>
        <v/>
      </c>
      <c r="C1581" s="38" t="str">
        <f t="shared" si="200"/>
        <v/>
      </c>
      <c r="E1581" s="38" t="str">
        <f t="shared" si="201"/>
        <v/>
      </c>
      <c r="I1581" s="49" t="str">
        <f t="shared" ca="1" si="202"/>
        <v/>
      </c>
      <c r="J1581" s="49" t="str">
        <f t="shared" ca="1" si="203"/>
        <v/>
      </c>
      <c r="K1581" s="49"/>
      <c r="L1581" s="49"/>
      <c r="M1581" s="49"/>
      <c r="N1581" s="43" t="str">
        <f t="shared" si="204"/>
        <v/>
      </c>
      <c r="P1581" s="40" t="str">
        <f t="shared" si="205"/>
        <v/>
      </c>
      <c r="Q1581" s="38" t="str">
        <f t="shared" ca="1" si="206"/>
        <v/>
      </c>
    </row>
    <row r="1582" spans="1:28" ht="20.100000000000001" customHeight="1">
      <c r="A1582" s="41" t="str">
        <f t="shared" ca="1" si="207"/>
        <v/>
      </c>
      <c r="B1582" s="33" t="str">
        <f ca="1">IFERROR(IF(AND(N1582-TODAY()&gt;0,N1582-TODAY()&lt;5),"續簽"&amp;ROW(N1582),""),"")</f>
        <v/>
      </c>
      <c r="C1582" s="44" t="str">
        <f t="shared" si="200"/>
        <v/>
      </c>
      <c r="D1582" s="44"/>
      <c r="E1582" s="44" t="str">
        <f t="shared" si="201"/>
        <v/>
      </c>
      <c r="F1582" s="44"/>
      <c r="G1582" s="44"/>
      <c r="H1582" s="44"/>
      <c r="I1582" s="44" t="str">
        <f t="shared" ca="1" si="202"/>
        <v/>
      </c>
      <c r="J1582" s="44" t="str">
        <f t="shared" ca="1" si="203"/>
        <v/>
      </c>
      <c r="K1582" s="44"/>
      <c r="L1582" s="44"/>
      <c r="M1582" s="44"/>
      <c r="N1582" s="45" t="str">
        <f t="shared" si="204"/>
        <v/>
      </c>
      <c r="O1582" s="51"/>
      <c r="P1582" s="52" t="str">
        <f t="shared" si="205"/>
        <v/>
      </c>
      <c r="Q1582" s="44" t="str">
        <f t="shared" ca="1" si="206"/>
        <v/>
      </c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</row>
    <row r="1583" spans="1:28" ht="20.100000000000001" customHeight="1">
      <c r="A1583" s="41" t="str">
        <f t="shared" ca="1" si="207"/>
        <v/>
      </c>
      <c r="B1583" s="33" t="str">
        <f ca="1">IFERROR(IF(AND(N1583-TODAY()&gt;0,N1583-TODAY()&lt;5),"續簽"&amp;ROW(N1583),""),"")</f>
        <v/>
      </c>
      <c r="C1583" s="38" t="str">
        <f t="shared" si="200"/>
        <v/>
      </c>
      <c r="E1583" s="38" t="str">
        <f t="shared" si="201"/>
        <v/>
      </c>
      <c r="I1583" s="49" t="str">
        <f t="shared" ca="1" si="202"/>
        <v/>
      </c>
      <c r="J1583" s="49" t="str">
        <f t="shared" ca="1" si="203"/>
        <v/>
      </c>
      <c r="K1583" s="49"/>
      <c r="L1583" s="49"/>
      <c r="M1583" s="49"/>
      <c r="N1583" s="43" t="str">
        <f t="shared" si="204"/>
        <v/>
      </c>
      <c r="P1583" s="40" t="str">
        <f t="shared" si="205"/>
        <v/>
      </c>
      <c r="Q1583" s="38" t="str">
        <f t="shared" ca="1" si="206"/>
        <v/>
      </c>
    </row>
    <row r="1584" spans="1:28" ht="20.100000000000001" customHeight="1">
      <c r="A1584" s="41" t="str">
        <f t="shared" ca="1" si="207"/>
        <v/>
      </c>
      <c r="B1584" s="33" t="str">
        <f ca="1">IFERROR(IF(AND(N1584-TODAY()&gt;0,N1584-TODAY()&lt;5),"續簽"&amp;ROW(N1584),""),"")</f>
        <v/>
      </c>
      <c r="C1584" s="44" t="str">
        <f t="shared" si="200"/>
        <v/>
      </c>
      <c r="D1584" s="44"/>
      <c r="E1584" s="44" t="str">
        <f t="shared" si="201"/>
        <v/>
      </c>
      <c r="F1584" s="44"/>
      <c r="G1584" s="44"/>
      <c r="H1584" s="44"/>
      <c r="I1584" s="44" t="str">
        <f t="shared" ca="1" si="202"/>
        <v/>
      </c>
      <c r="J1584" s="44" t="str">
        <f t="shared" ca="1" si="203"/>
        <v/>
      </c>
      <c r="K1584" s="44"/>
      <c r="L1584" s="44"/>
      <c r="M1584" s="44"/>
      <c r="N1584" s="45" t="str">
        <f t="shared" si="204"/>
        <v/>
      </c>
      <c r="O1584" s="51"/>
      <c r="P1584" s="52" t="str">
        <f t="shared" si="205"/>
        <v/>
      </c>
      <c r="Q1584" s="44" t="str">
        <f t="shared" ca="1" si="206"/>
        <v/>
      </c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</row>
    <row r="1585" spans="1:28" ht="20.100000000000001" customHeight="1">
      <c r="A1585" s="41" t="str">
        <f t="shared" ca="1" si="207"/>
        <v/>
      </c>
      <c r="B1585" s="33" t="str">
        <f ca="1">IFERROR(IF(AND(N1585-TODAY()&gt;0,N1585-TODAY()&lt;5),"續簽"&amp;ROW(N1585),""),"")</f>
        <v/>
      </c>
      <c r="C1585" s="38" t="str">
        <f t="shared" si="200"/>
        <v/>
      </c>
      <c r="E1585" s="38" t="str">
        <f t="shared" si="201"/>
        <v/>
      </c>
      <c r="I1585" s="49" t="str">
        <f t="shared" ca="1" si="202"/>
        <v/>
      </c>
      <c r="J1585" s="49" t="str">
        <f t="shared" ca="1" si="203"/>
        <v/>
      </c>
      <c r="K1585" s="49"/>
      <c r="L1585" s="49"/>
      <c r="M1585" s="49"/>
      <c r="N1585" s="43" t="str">
        <f t="shared" si="204"/>
        <v/>
      </c>
      <c r="P1585" s="40" t="str">
        <f t="shared" si="205"/>
        <v/>
      </c>
      <c r="Q1585" s="38" t="str">
        <f t="shared" ca="1" si="206"/>
        <v/>
      </c>
    </row>
    <row r="1586" spans="1:28" ht="20.100000000000001" customHeight="1">
      <c r="A1586" s="41" t="str">
        <f t="shared" ca="1" si="207"/>
        <v/>
      </c>
      <c r="B1586" s="33" t="str">
        <f ca="1">IFERROR(IF(AND(N1586-TODAY()&gt;0,N1586-TODAY()&lt;5),"續簽"&amp;ROW(N1586),""),"")</f>
        <v/>
      </c>
      <c r="C1586" s="44" t="str">
        <f t="shared" si="200"/>
        <v/>
      </c>
      <c r="D1586" s="44"/>
      <c r="E1586" s="44" t="str">
        <f t="shared" si="201"/>
        <v/>
      </c>
      <c r="F1586" s="44"/>
      <c r="G1586" s="44"/>
      <c r="H1586" s="44"/>
      <c r="I1586" s="44" t="str">
        <f t="shared" ca="1" si="202"/>
        <v/>
      </c>
      <c r="J1586" s="44" t="str">
        <f t="shared" ca="1" si="203"/>
        <v/>
      </c>
      <c r="K1586" s="44"/>
      <c r="L1586" s="44"/>
      <c r="M1586" s="44"/>
      <c r="N1586" s="45" t="str">
        <f t="shared" si="204"/>
        <v/>
      </c>
      <c r="O1586" s="51"/>
      <c r="P1586" s="52" t="str">
        <f t="shared" si="205"/>
        <v/>
      </c>
      <c r="Q1586" s="44" t="str">
        <f t="shared" ca="1" si="206"/>
        <v/>
      </c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</row>
    <row r="1587" spans="1:28" ht="20.100000000000001" customHeight="1">
      <c r="A1587" s="41" t="str">
        <f t="shared" ca="1" si="207"/>
        <v/>
      </c>
      <c r="B1587" s="33" t="str">
        <f ca="1">IFERROR(IF(AND(N1587-TODAY()&gt;0,N1587-TODAY()&lt;5),"續簽"&amp;ROW(N1587),""),"")</f>
        <v/>
      </c>
      <c r="C1587" s="38" t="str">
        <f t="shared" si="200"/>
        <v/>
      </c>
      <c r="E1587" s="38" t="str">
        <f t="shared" si="201"/>
        <v/>
      </c>
      <c r="I1587" s="49" t="str">
        <f t="shared" ca="1" si="202"/>
        <v/>
      </c>
      <c r="J1587" s="49" t="str">
        <f t="shared" ca="1" si="203"/>
        <v/>
      </c>
      <c r="K1587" s="49"/>
      <c r="L1587" s="49"/>
      <c r="M1587" s="49"/>
      <c r="N1587" s="43" t="str">
        <f t="shared" si="204"/>
        <v/>
      </c>
      <c r="P1587" s="40" t="str">
        <f t="shared" si="205"/>
        <v/>
      </c>
      <c r="Q1587" s="38" t="str">
        <f t="shared" ca="1" si="206"/>
        <v/>
      </c>
    </row>
    <row r="1588" spans="1:28" ht="20.100000000000001" customHeight="1">
      <c r="A1588" s="41" t="str">
        <f t="shared" ca="1" si="207"/>
        <v/>
      </c>
      <c r="B1588" s="33" t="str">
        <f ca="1">IFERROR(IF(AND(N1588-TODAY()&gt;0,N1588-TODAY()&lt;5),"續簽"&amp;ROW(N1588),""),"")</f>
        <v/>
      </c>
      <c r="C1588" s="44" t="str">
        <f t="shared" si="200"/>
        <v/>
      </c>
      <c r="D1588" s="44"/>
      <c r="E1588" s="44" t="str">
        <f t="shared" si="201"/>
        <v/>
      </c>
      <c r="F1588" s="44"/>
      <c r="G1588" s="44"/>
      <c r="H1588" s="44"/>
      <c r="I1588" s="44" t="str">
        <f t="shared" ca="1" si="202"/>
        <v/>
      </c>
      <c r="J1588" s="44" t="str">
        <f t="shared" ca="1" si="203"/>
        <v/>
      </c>
      <c r="K1588" s="44"/>
      <c r="L1588" s="44"/>
      <c r="M1588" s="44"/>
      <c r="N1588" s="45" t="str">
        <f t="shared" si="204"/>
        <v/>
      </c>
      <c r="O1588" s="51"/>
      <c r="P1588" s="52" t="str">
        <f t="shared" si="205"/>
        <v/>
      </c>
      <c r="Q1588" s="44" t="str">
        <f t="shared" ca="1" si="206"/>
        <v/>
      </c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</row>
    <row r="1589" spans="1:28" ht="20.100000000000001" customHeight="1">
      <c r="A1589" s="41" t="str">
        <f t="shared" ca="1" si="207"/>
        <v/>
      </c>
      <c r="B1589" s="33" t="str">
        <f ca="1">IFERROR(IF(AND(N1589-TODAY()&gt;0,N1589-TODAY()&lt;5),"續簽"&amp;ROW(N1589),""),"")</f>
        <v/>
      </c>
      <c r="C1589" s="38" t="str">
        <f t="shared" si="200"/>
        <v/>
      </c>
      <c r="E1589" s="38" t="str">
        <f t="shared" si="201"/>
        <v/>
      </c>
      <c r="I1589" s="49" t="str">
        <f t="shared" ca="1" si="202"/>
        <v/>
      </c>
      <c r="J1589" s="49" t="str">
        <f t="shared" ca="1" si="203"/>
        <v/>
      </c>
      <c r="K1589" s="49"/>
      <c r="L1589" s="49"/>
      <c r="M1589" s="49"/>
      <c r="N1589" s="43" t="str">
        <f t="shared" si="204"/>
        <v/>
      </c>
      <c r="P1589" s="40" t="str">
        <f t="shared" si="205"/>
        <v/>
      </c>
      <c r="Q1589" s="38" t="str">
        <f t="shared" ca="1" si="206"/>
        <v/>
      </c>
    </row>
    <row r="1590" spans="1:28" ht="20.100000000000001" customHeight="1">
      <c r="A1590" s="41" t="str">
        <f t="shared" ca="1" si="207"/>
        <v/>
      </c>
      <c r="B1590" s="33" t="str">
        <f ca="1">IFERROR(IF(AND(N1590-TODAY()&gt;0,N1590-TODAY()&lt;5),"續簽"&amp;ROW(N1590),""),"")</f>
        <v/>
      </c>
      <c r="C1590" s="44" t="str">
        <f t="shared" si="200"/>
        <v/>
      </c>
      <c r="D1590" s="44"/>
      <c r="E1590" s="44" t="str">
        <f t="shared" si="201"/>
        <v/>
      </c>
      <c r="F1590" s="44"/>
      <c r="G1590" s="44"/>
      <c r="H1590" s="44"/>
      <c r="I1590" s="44" t="str">
        <f t="shared" ca="1" si="202"/>
        <v/>
      </c>
      <c r="J1590" s="44" t="str">
        <f t="shared" ca="1" si="203"/>
        <v/>
      </c>
      <c r="K1590" s="44"/>
      <c r="L1590" s="44"/>
      <c r="M1590" s="44"/>
      <c r="N1590" s="45" t="str">
        <f t="shared" si="204"/>
        <v/>
      </c>
      <c r="O1590" s="51"/>
      <c r="P1590" s="52" t="str">
        <f t="shared" si="205"/>
        <v/>
      </c>
      <c r="Q1590" s="44" t="str">
        <f t="shared" ca="1" si="206"/>
        <v/>
      </c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</row>
    <row r="1591" spans="1:28" ht="20.100000000000001" customHeight="1">
      <c r="A1591" s="41" t="str">
        <f t="shared" ca="1" si="207"/>
        <v/>
      </c>
      <c r="B1591" s="33" t="str">
        <f ca="1">IFERROR(IF(AND(N1591-TODAY()&gt;0,N1591-TODAY()&lt;5),"續簽"&amp;ROW(N1591),""),"")</f>
        <v/>
      </c>
      <c r="C1591" s="38" t="str">
        <f t="shared" si="200"/>
        <v/>
      </c>
      <c r="E1591" s="38" t="str">
        <f t="shared" si="201"/>
        <v/>
      </c>
      <c r="I1591" s="49" t="str">
        <f t="shared" ca="1" si="202"/>
        <v/>
      </c>
      <c r="J1591" s="49" t="str">
        <f t="shared" ca="1" si="203"/>
        <v/>
      </c>
      <c r="K1591" s="49"/>
      <c r="L1591" s="49"/>
      <c r="M1591" s="49"/>
      <c r="N1591" s="43" t="str">
        <f t="shared" si="204"/>
        <v/>
      </c>
      <c r="P1591" s="40" t="str">
        <f t="shared" si="205"/>
        <v/>
      </c>
      <c r="Q1591" s="38" t="str">
        <f t="shared" ca="1" si="206"/>
        <v/>
      </c>
    </row>
    <row r="1592" spans="1:28" ht="20.100000000000001" customHeight="1">
      <c r="A1592" s="41" t="str">
        <f t="shared" ca="1" si="207"/>
        <v/>
      </c>
      <c r="B1592" s="33" t="str">
        <f ca="1">IFERROR(IF(AND(N1592-TODAY()&gt;0,N1592-TODAY()&lt;5),"續簽"&amp;ROW(N1592),""),"")</f>
        <v/>
      </c>
      <c r="C1592" s="44" t="str">
        <f t="shared" si="200"/>
        <v/>
      </c>
      <c r="D1592" s="44"/>
      <c r="E1592" s="44" t="str">
        <f t="shared" si="201"/>
        <v/>
      </c>
      <c r="F1592" s="44"/>
      <c r="G1592" s="44"/>
      <c r="H1592" s="44"/>
      <c r="I1592" s="44" t="str">
        <f t="shared" ca="1" si="202"/>
        <v/>
      </c>
      <c r="J1592" s="44" t="str">
        <f t="shared" ca="1" si="203"/>
        <v/>
      </c>
      <c r="K1592" s="44"/>
      <c r="L1592" s="44"/>
      <c r="M1592" s="44"/>
      <c r="N1592" s="45" t="str">
        <f t="shared" si="204"/>
        <v/>
      </c>
      <c r="O1592" s="51"/>
      <c r="P1592" s="52" t="str">
        <f t="shared" si="205"/>
        <v/>
      </c>
      <c r="Q1592" s="44" t="str">
        <f t="shared" ca="1" si="206"/>
        <v/>
      </c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</row>
    <row r="1593" spans="1:28" ht="20.100000000000001" customHeight="1">
      <c r="A1593" s="41" t="str">
        <f t="shared" ca="1" si="207"/>
        <v/>
      </c>
      <c r="B1593" s="33" t="str">
        <f ca="1">IFERROR(IF(AND(N1593-TODAY()&gt;0,N1593-TODAY()&lt;5),"續簽"&amp;ROW(N1593),""),"")</f>
        <v/>
      </c>
      <c r="C1593" s="38" t="str">
        <f t="shared" si="200"/>
        <v/>
      </c>
      <c r="E1593" s="38" t="str">
        <f t="shared" si="201"/>
        <v/>
      </c>
      <c r="I1593" s="49" t="str">
        <f t="shared" ca="1" si="202"/>
        <v/>
      </c>
      <c r="J1593" s="49" t="str">
        <f t="shared" ca="1" si="203"/>
        <v/>
      </c>
      <c r="K1593" s="49"/>
      <c r="L1593" s="49"/>
      <c r="M1593" s="49"/>
      <c r="N1593" s="43" t="str">
        <f t="shared" si="204"/>
        <v/>
      </c>
      <c r="P1593" s="40" t="str">
        <f t="shared" si="205"/>
        <v/>
      </c>
      <c r="Q1593" s="38" t="str">
        <f t="shared" ca="1" si="206"/>
        <v/>
      </c>
    </row>
    <row r="1594" spans="1:28" ht="20.100000000000001" customHeight="1">
      <c r="A1594" s="41" t="str">
        <f t="shared" ca="1" si="207"/>
        <v/>
      </c>
      <c r="B1594" s="33" t="str">
        <f ca="1">IFERROR(IF(AND(N1594-TODAY()&gt;0,N1594-TODAY()&lt;5),"續簽"&amp;ROW(N1594),""),"")</f>
        <v/>
      </c>
      <c r="C1594" s="44" t="str">
        <f t="shared" si="200"/>
        <v/>
      </c>
      <c r="D1594" s="44"/>
      <c r="E1594" s="44" t="str">
        <f t="shared" si="201"/>
        <v/>
      </c>
      <c r="F1594" s="44"/>
      <c r="G1594" s="44"/>
      <c r="H1594" s="44"/>
      <c r="I1594" s="44" t="str">
        <f t="shared" ca="1" si="202"/>
        <v/>
      </c>
      <c r="J1594" s="44" t="str">
        <f t="shared" ca="1" si="203"/>
        <v/>
      </c>
      <c r="K1594" s="44"/>
      <c r="L1594" s="44"/>
      <c r="M1594" s="44"/>
      <c r="N1594" s="45" t="str">
        <f t="shared" si="204"/>
        <v/>
      </c>
      <c r="O1594" s="51"/>
      <c r="P1594" s="52" t="str">
        <f t="shared" si="205"/>
        <v/>
      </c>
      <c r="Q1594" s="44" t="str">
        <f t="shared" ca="1" si="206"/>
        <v/>
      </c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</row>
    <row r="1595" spans="1:28" ht="20.100000000000001" customHeight="1">
      <c r="A1595" s="41" t="str">
        <f t="shared" ca="1" si="207"/>
        <v/>
      </c>
      <c r="B1595" s="33" t="str">
        <f ca="1">IFERROR(IF(AND(N1595-TODAY()&gt;0,N1595-TODAY()&lt;5),"續簽"&amp;ROW(N1595),""),"")</f>
        <v/>
      </c>
      <c r="C1595" s="38" t="str">
        <f t="shared" si="200"/>
        <v/>
      </c>
      <c r="E1595" s="38" t="str">
        <f t="shared" si="201"/>
        <v/>
      </c>
      <c r="I1595" s="49" t="str">
        <f t="shared" ca="1" si="202"/>
        <v/>
      </c>
      <c r="J1595" s="49" t="str">
        <f t="shared" ca="1" si="203"/>
        <v/>
      </c>
      <c r="K1595" s="49"/>
      <c r="L1595" s="49"/>
      <c r="M1595" s="49"/>
      <c r="N1595" s="43" t="str">
        <f t="shared" si="204"/>
        <v/>
      </c>
      <c r="P1595" s="40" t="str">
        <f t="shared" si="205"/>
        <v/>
      </c>
      <c r="Q1595" s="38" t="str">
        <f t="shared" ca="1" si="206"/>
        <v/>
      </c>
    </row>
    <row r="1596" spans="1:28" ht="20.100000000000001" customHeight="1">
      <c r="A1596" s="41" t="str">
        <f t="shared" ca="1" si="207"/>
        <v/>
      </c>
      <c r="B1596" s="33" t="str">
        <f ca="1">IFERROR(IF(AND(N1596-TODAY()&gt;0,N1596-TODAY()&lt;5),"續簽"&amp;ROW(N1596),""),"")</f>
        <v/>
      </c>
      <c r="C1596" s="44" t="str">
        <f t="shared" si="200"/>
        <v/>
      </c>
      <c r="D1596" s="44"/>
      <c r="E1596" s="44" t="str">
        <f t="shared" si="201"/>
        <v/>
      </c>
      <c r="F1596" s="44"/>
      <c r="G1596" s="44"/>
      <c r="H1596" s="44"/>
      <c r="I1596" s="44" t="str">
        <f t="shared" ca="1" si="202"/>
        <v/>
      </c>
      <c r="J1596" s="44" t="str">
        <f t="shared" ca="1" si="203"/>
        <v/>
      </c>
      <c r="K1596" s="44"/>
      <c r="L1596" s="44"/>
      <c r="M1596" s="44"/>
      <c r="N1596" s="45" t="str">
        <f t="shared" si="204"/>
        <v/>
      </c>
      <c r="O1596" s="51"/>
      <c r="P1596" s="52" t="str">
        <f t="shared" si="205"/>
        <v/>
      </c>
      <c r="Q1596" s="44" t="str">
        <f t="shared" ca="1" si="206"/>
        <v/>
      </c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</row>
    <row r="1597" spans="1:28" ht="20.100000000000001" customHeight="1">
      <c r="A1597" s="41" t="str">
        <f t="shared" ca="1" si="207"/>
        <v/>
      </c>
      <c r="B1597" s="33" t="str">
        <f ca="1">IFERROR(IF(AND(N1597-TODAY()&gt;0,N1597-TODAY()&lt;5),"續簽"&amp;ROW(N1597),""),"")</f>
        <v/>
      </c>
      <c r="C1597" s="38" t="str">
        <f t="shared" si="200"/>
        <v/>
      </c>
      <c r="E1597" s="38" t="str">
        <f t="shared" si="201"/>
        <v/>
      </c>
      <c r="I1597" s="49" t="str">
        <f t="shared" ca="1" si="202"/>
        <v/>
      </c>
      <c r="J1597" s="49" t="str">
        <f t="shared" ca="1" si="203"/>
        <v/>
      </c>
      <c r="K1597" s="49"/>
      <c r="L1597" s="49"/>
      <c r="M1597" s="49"/>
      <c r="N1597" s="43" t="str">
        <f t="shared" si="204"/>
        <v/>
      </c>
      <c r="P1597" s="40" t="str">
        <f t="shared" si="205"/>
        <v/>
      </c>
      <c r="Q1597" s="38" t="str">
        <f t="shared" ca="1" si="206"/>
        <v/>
      </c>
    </row>
    <row r="1598" spans="1:28" ht="20.100000000000001" customHeight="1">
      <c r="A1598" s="41" t="str">
        <f t="shared" ca="1" si="207"/>
        <v/>
      </c>
      <c r="B1598" s="33" t="str">
        <f ca="1">IFERROR(IF(AND(N1598-TODAY()&gt;0,N1598-TODAY()&lt;5),"續簽"&amp;ROW(N1598),""),"")</f>
        <v/>
      </c>
      <c r="C1598" s="44" t="str">
        <f t="shared" si="200"/>
        <v/>
      </c>
      <c r="D1598" s="44"/>
      <c r="E1598" s="44" t="str">
        <f t="shared" si="201"/>
        <v/>
      </c>
      <c r="F1598" s="44"/>
      <c r="G1598" s="44"/>
      <c r="H1598" s="44"/>
      <c r="I1598" s="44" t="str">
        <f t="shared" ca="1" si="202"/>
        <v/>
      </c>
      <c r="J1598" s="44" t="str">
        <f t="shared" ca="1" si="203"/>
        <v/>
      </c>
      <c r="K1598" s="44"/>
      <c r="L1598" s="44"/>
      <c r="M1598" s="44"/>
      <c r="N1598" s="45" t="str">
        <f t="shared" si="204"/>
        <v/>
      </c>
      <c r="O1598" s="51"/>
      <c r="P1598" s="52" t="str">
        <f t="shared" si="205"/>
        <v/>
      </c>
      <c r="Q1598" s="44" t="str">
        <f t="shared" ca="1" si="206"/>
        <v/>
      </c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</row>
    <row r="1599" spans="1:28" ht="20.100000000000001" customHeight="1">
      <c r="A1599" s="41" t="str">
        <f t="shared" ca="1" si="207"/>
        <v/>
      </c>
      <c r="B1599" s="33" t="str">
        <f ca="1">IFERROR(IF(AND(N1599-TODAY()&gt;0,N1599-TODAY()&lt;5),"續簽"&amp;ROW(N1599),""),"")</f>
        <v/>
      </c>
      <c r="C1599" s="38" t="str">
        <f t="shared" si="200"/>
        <v/>
      </c>
      <c r="E1599" s="38" t="str">
        <f t="shared" si="201"/>
        <v/>
      </c>
      <c r="I1599" s="49" t="str">
        <f t="shared" ca="1" si="202"/>
        <v/>
      </c>
      <c r="J1599" s="49" t="str">
        <f t="shared" ca="1" si="203"/>
        <v/>
      </c>
      <c r="K1599" s="49"/>
      <c r="L1599" s="49"/>
      <c r="M1599" s="49"/>
      <c r="N1599" s="43" t="str">
        <f t="shared" si="204"/>
        <v/>
      </c>
      <c r="P1599" s="40" t="str">
        <f t="shared" si="205"/>
        <v/>
      </c>
      <c r="Q1599" s="38" t="str">
        <f t="shared" ca="1" si="206"/>
        <v/>
      </c>
    </row>
    <row r="1600" spans="1:28" ht="20.100000000000001" customHeight="1">
      <c r="A1600" s="41" t="str">
        <f t="shared" ca="1" si="207"/>
        <v/>
      </c>
      <c r="B1600" s="33" t="str">
        <f ca="1">IFERROR(IF(AND(N1600-TODAY()&gt;0,N1600-TODAY()&lt;5),"續簽"&amp;ROW(N1600),""),"")</f>
        <v/>
      </c>
      <c r="C1600" s="44" t="str">
        <f t="shared" si="200"/>
        <v/>
      </c>
      <c r="D1600" s="44"/>
      <c r="E1600" s="44" t="str">
        <f t="shared" si="201"/>
        <v/>
      </c>
      <c r="F1600" s="44"/>
      <c r="G1600" s="44"/>
      <c r="H1600" s="44"/>
      <c r="I1600" s="44" t="str">
        <f t="shared" ca="1" si="202"/>
        <v/>
      </c>
      <c r="J1600" s="44" t="str">
        <f t="shared" ca="1" si="203"/>
        <v/>
      </c>
      <c r="K1600" s="44"/>
      <c r="L1600" s="44"/>
      <c r="M1600" s="44"/>
      <c r="N1600" s="45" t="str">
        <f t="shared" si="204"/>
        <v/>
      </c>
      <c r="O1600" s="51"/>
      <c r="P1600" s="52" t="str">
        <f t="shared" si="205"/>
        <v/>
      </c>
      <c r="Q1600" s="44" t="str">
        <f t="shared" ca="1" si="206"/>
        <v/>
      </c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</row>
    <row r="1601" spans="1:28" ht="20.100000000000001" customHeight="1">
      <c r="A1601" s="41" t="str">
        <f t="shared" ca="1" si="207"/>
        <v/>
      </c>
      <c r="B1601" s="33" t="str">
        <f ca="1">IFERROR(IF(AND(N1601-TODAY()&gt;0,N1601-TODAY()&lt;5),"續簽"&amp;ROW(N1601),""),"")</f>
        <v/>
      </c>
      <c r="C1601" s="38" t="str">
        <f t="shared" si="200"/>
        <v/>
      </c>
      <c r="E1601" s="38" t="str">
        <f t="shared" si="201"/>
        <v/>
      </c>
      <c r="I1601" s="49" t="str">
        <f t="shared" ca="1" si="202"/>
        <v/>
      </c>
      <c r="J1601" s="49" t="str">
        <f t="shared" ca="1" si="203"/>
        <v/>
      </c>
      <c r="K1601" s="49"/>
      <c r="L1601" s="49"/>
      <c r="M1601" s="49"/>
      <c r="N1601" s="43" t="str">
        <f t="shared" si="204"/>
        <v/>
      </c>
      <c r="P1601" s="40" t="str">
        <f t="shared" si="205"/>
        <v/>
      </c>
      <c r="Q1601" s="38" t="str">
        <f t="shared" ca="1" si="206"/>
        <v/>
      </c>
    </row>
    <row r="1602" spans="1:28" ht="20.100000000000001" customHeight="1">
      <c r="A1602" s="41" t="str">
        <f t="shared" ca="1" si="207"/>
        <v/>
      </c>
      <c r="B1602" s="33" t="str">
        <f ca="1">IFERROR(IF(AND(N1602-TODAY()&gt;0,N1602-TODAY()&lt;5),"續簽"&amp;ROW(N1602),""),"")</f>
        <v/>
      </c>
      <c r="C1602" s="44" t="str">
        <f t="shared" si="200"/>
        <v/>
      </c>
      <c r="D1602" s="44"/>
      <c r="E1602" s="44" t="str">
        <f t="shared" si="201"/>
        <v/>
      </c>
      <c r="F1602" s="44"/>
      <c r="G1602" s="44"/>
      <c r="H1602" s="44"/>
      <c r="I1602" s="44" t="str">
        <f t="shared" ca="1" si="202"/>
        <v/>
      </c>
      <c r="J1602" s="44" t="str">
        <f t="shared" ca="1" si="203"/>
        <v/>
      </c>
      <c r="K1602" s="44"/>
      <c r="L1602" s="44"/>
      <c r="M1602" s="44"/>
      <c r="N1602" s="45" t="str">
        <f t="shared" si="204"/>
        <v/>
      </c>
      <c r="O1602" s="51"/>
      <c r="P1602" s="52" t="str">
        <f t="shared" si="205"/>
        <v/>
      </c>
      <c r="Q1602" s="44" t="str">
        <f t="shared" ca="1" si="206"/>
        <v/>
      </c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</row>
    <row r="1603" spans="1:28" ht="20.100000000000001" customHeight="1">
      <c r="A1603" s="41" t="str">
        <f t="shared" ca="1" si="207"/>
        <v/>
      </c>
      <c r="B1603" s="33" t="str">
        <f ca="1">IFERROR(IF(AND(N1603-TODAY()&gt;0,N1603-TODAY()&lt;5),"續簽"&amp;ROW(N1603),""),"")</f>
        <v/>
      </c>
      <c r="C1603" s="38" t="str">
        <f t="shared" si="200"/>
        <v/>
      </c>
      <c r="E1603" s="38" t="str">
        <f t="shared" si="201"/>
        <v/>
      </c>
      <c r="I1603" s="49" t="str">
        <f t="shared" ca="1" si="202"/>
        <v/>
      </c>
      <c r="J1603" s="49" t="str">
        <f t="shared" ca="1" si="203"/>
        <v/>
      </c>
      <c r="K1603" s="49"/>
      <c r="L1603" s="49"/>
      <c r="M1603" s="49"/>
      <c r="N1603" s="43" t="str">
        <f t="shared" si="204"/>
        <v/>
      </c>
      <c r="P1603" s="40" t="str">
        <f t="shared" si="205"/>
        <v/>
      </c>
      <c r="Q1603" s="38" t="str">
        <f t="shared" ca="1" si="206"/>
        <v/>
      </c>
    </row>
    <row r="1604" spans="1:28" ht="20.100000000000001" customHeight="1">
      <c r="A1604" s="41" t="str">
        <f t="shared" ca="1" si="207"/>
        <v/>
      </c>
      <c r="B1604" s="33" t="str">
        <f ca="1">IFERROR(IF(AND(N1604-TODAY()&gt;0,N1604-TODAY()&lt;5),"續簽"&amp;ROW(N1604),""),"")</f>
        <v/>
      </c>
      <c r="C1604" s="44" t="str">
        <f t="shared" si="200"/>
        <v/>
      </c>
      <c r="D1604" s="44"/>
      <c r="E1604" s="44" t="str">
        <f t="shared" si="201"/>
        <v/>
      </c>
      <c r="F1604" s="44"/>
      <c r="G1604" s="44"/>
      <c r="H1604" s="44"/>
      <c r="I1604" s="44" t="str">
        <f t="shared" ca="1" si="202"/>
        <v/>
      </c>
      <c r="J1604" s="44" t="str">
        <f t="shared" ca="1" si="203"/>
        <v/>
      </c>
      <c r="K1604" s="44"/>
      <c r="L1604" s="44"/>
      <c r="M1604" s="44"/>
      <c r="N1604" s="45" t="str">
        <f t="shared" si="204"/>
        <v/>
      </c>
      <c r="O1604" s="51"/>
      <c r="P1604" s="52" t="str">
        <f t="shared" si="205"/>
        <v/>
      </c>
      <c r="Q1604" s="44" t="str">
        <f t="shared" ca="1" si="206"/>
        <v/>
      </c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</row>
    <row r="1605" spans="1:28" ht="20.100000000000001" customHeight="1">
      <c r="A1605" s="41" t="str">
        <f t="shared" ca="1" si="207"/>
        <v/>
      </c>
      <c r="B1605" s="33" t="str">
        <f ca="1">IFERROR(IF(AND(N1605-TODAY()&gt;0,N1605-TODAY()&lt;5),"續簽"&amp;ROW(N1605),""),"")</f>
        <v/>
      </c>
      <c r="C1605" s="38" t="str">
        <f t="shared" si="200"/>
        <v/>
      </c>
      <c r="E1605" s="38" t="str">
        <f t="shared" si="201"/>
        <v/>
      </c>
      <c r="I1605" s="49" t="str">
        <f t="shared" ca="1" si="202"/>
        <v/>
      </c>
      <c r="J1605" s="49" t="str">
        <f t="shared" ca="1" si="203"/>
        <v/>
      </c>
      <c r="K1605" s="49"/>
      <c r="L1605" s="49"/>
      <c r="M1605" s="49"/>
      <c r="N1605" s="43" t="str">
        <f t="shared" si="204"/>
        <v/>
      </c>
      <c r="P1605" s="40" t="str">
        <f t="shared" si="205"/>
        <v/>
      </c>
      <c r="Q1605" s="38" t="str">
        <f t="shared" ca="1" si="206"/>
        <v/>
      </c>
    </row>
    <row r="1606" spans="1:28" ht="20.100000000000001" customHeight="1">
      <c r="A1606" s="41" t="str">
        <f t="shared" ca="1" si="207"/>
        <v/>
      </c>
      <c r="B1606" s="33" t="str">
        <f ca="1">IFERROR(IF(AND(N1606-TODAY()&gt;0,N1606-TODAY()&lt;5),"續簽"&amp;ROW(N1606),""),"")</f>
        <v/>
      </c>
      <c r="C1606" s="44" t="str">
        <f t="shared" si="200"/>
        <v/>
      </c>
      <c r="D1606" s="44"/>
      <c r="E1606" s="44" t="str">
        <f t="shared" si="201"/>
        <v/>
      </c>
      <c r="F1606" s="44"/>
      <c r="G1606" s="44"/>
      <c r="H1606" s="44"/>
      <c r="I1606" s="44" t="str">
        <f t="shared" ca="1" si="202"/>
        <v/>
      </c>
      <c r="J1606" s="44" t="str">
        <f t="shared" ca="1" si="203"/>
        <v/>
      </c>
      <c r="K1606" s="44"/>
      <c r="L1606" s="44"/>
      <c r="M1606" s="44"/>
      <c r="N1606" s="45" t="str">
        <f t="shared" si="204"/>
        <v/>
      </c>
      <c r="O1606" s="51"/>
      <c r="P1606" s="52" t="str">
        <f t="shared" si="205"/>
        <v/>
      </c>
      <c r="Q1606" s="44" t="str">
        <f t="shared" ca="1" si="206"/>
        <v/>
      </c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</row>
    <row r="1607" spans="1:28" ht="20.100000000000001" customHeight="1">
      <c r="A1607" s="41" t="str">
        <f t="shared" ca="1" si="207"/>
        <v/>
      </c>
      <c r="B1607" s="33" t="str">
        <f ca="1">IFERROR(IF(AND(N1607-TODAY()&gt;0,N1607-TODAY()&lt;5),"續簽"&amp;ROW(N1607),""),"")</f>
        <v/>
      </c>
      <c r="C1607" s="38" t="str">
        <f t="shared" si="200"/>
        <v/>
      </c>
      <c r="E1607" s="38" t="str">
        <f t="shared" si="201"/>
        <v/>
      </c>
      <c r="I1607" s="49" t="str">
        <f t="shared" ca="1" si="202"/>
        <v/>
      </c>
      <c r="J1607" s="49" t="str">
        <f t="shared" ca="1" si="203"/>
        <v/>
      </c>
      <c r="K1607" s="49"/>
      <c r="L1607" s="49"/>
      <c r="M1607" s="49"/>
      <c r="N1607" s="43" t="str">
        <f t="shared" si="204"/>
        <v/>
      </c>
      <c r="P1607" s="40" t="str">
        <f t="shared" si="205"/>
        <v/>
      </c>
      <c r="Q1607" s="38" t="str">
        <f t="shared" ca="1" si="206"/>
        <v/>
      </c>
    </row>
    <row r="1608" spans="1:28" ht="20.100000000000001" customHeight="1">
      <c r="A1608" s="41" t="str">
        <f t="shared" ca="1" si="207"/>
        <v/>
      </c>
      <c r="B1608" s="33" t="str">
        <f ca="1">IFERROR(IF(AND(N1608-TODAY()&gt;0,N1608-TODAY()&lt;5),"續簽"&amp;ROW(N1608),""),"")</f>
        <v/>
      </c>
      <c r="C1608" s="44" t="str">
        <f t="shared" ref="C1608:C1671" si="208">IF(D1608="","",ROW(D1608)-2)</f>
        <v/>
      </c>
      <c r="D1608" s="44"/>
      <c r="E1608" s="44" t="str">
        <f t="shared" ref="E1608:E1671" si="209">IF(O1608="","",IF(MOD(RIGHT(LEFT(O1608,17)),2),"男","女"))</f>
        <v/>
      </c>
      <c r="F1608" s="44"/>
      <c r="G1608" s="44"/>
      <c r="H1608" s="44"/>
      <c r="I1608" s="44" t="str">
        <f t="shared" ref="I1608:I1671" ca="1" si="210">IF(H1608="","",DATEDIF(H1608,TODAY(),"Y"))</f>
        <v/>
      </c>
      <c r="J1608" s="44" t="str">
        <f t="shared" ref="J1608:J1671" ca="1" si="211">IF(H1608="","",DATEDIF(H1608,TODAY(),"m"))</f>
        <v/>
      </c>
      <c r="K1608" s="44"/>
      <c r="L1608" s="44"/>
      <c r="M1608" s="44"/>
      <c r="N1608" s="45" t="str">
        <f t="shared" ref="N1608:N1671" si="212">IFERROR(IF(M1608="无固定期限","",DATE(YEAR(L1608)+M1608,MONTH(L1608),DAY(L1608)-1)),"")</f>
        <v/>
      </c>
      <c r="O1608" s="51"/>
      <c r="P1608" s="52" t="str">
        <f t="shared" ref="P1608:P1671" si="213">IF(O1608="","",VALUE(MID(O1608,7,4)&amp;"/"&amp;MID(O1608,11,2)&amp;"/"&amp;MID(O1608,13,2)))</f>
        <v/>
      </c>
      <c r="Q1608" s="44" t="str">
        <f t="shared" ref="Q1608:Q1671" ca="1" si="214">IF(O1608="","",YEAR(TODAY())-MID(O1608,7,4))</f>
        <v/>
      </c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</row>
    <row r="1609" spans="1:28" ht="20.100000000000001" customHeight="1">
      <c r="A1609" s="41" t="str">
        <f t="shared" ca="1" si="207"/>
        <v/>
      </c>
      <c r="B1609" s="33" t="str">
        <f ca="1">IFERROR(IF(AND(N1609-TODAY()&gt;0,N1609-TODAY()&lt;5),"續簽"&amp;ROW(N1609),""),"")</f>
        <v/>
      </c>
      <c r="C1609" s="38" t="str">
        <f t="shared" si="208"/>
        <v/>
      </c>
      <c r="E1609" s="38" t="str">
        <f t="shared" si="209"/>
        <v/>
      </c>
      <c r="I1609" s="49" t="str">
        <f t="shared" ca="1" si="210"/>
        <v/>
      </c>
      <c r="J1609" s="49" t="str">
        <f t="shared" ca="1" si="211"/>
        <v/>
      </c>
      <c r="K1609" s="49"/>
      <c r="L1609" s="49"/>
      <c r="M1609" s="49"/>
      <c r="N1609" s="43" t="str">
        <f t="shared" si="212"/>
        <v/>
      </c>
      <c r="P1609" s="40" t="str">
        <f t="shared" si="213"/>
        <v/>
      </c>
      <c r="Q1609" s="38" t="str">
        <f t="shared" ca="1" si="214"/>
        <v/>
      </c>
    </row>
    <row r="1610" spans="1:28" ht="20.100000000000001" customHeight="1">
      <c r="A1610" s="41" t="str">
        <f t="shared" ca="1" si="207"/>
        <v/>
      </c>
      <c r="B1610" s="33" t="str">
        <f ca="1">IFERROR(IF(AND(N1610-TODAY()&gt;0,N1610-TODAY()&lt;5),"續簽"&amp;ROW(N1610),""),"")</f>
        <v/>
      </c>
      <c r="C1610" s="44" t="str">
        <f t="shared" si="208"/>
        <v/>
      </c>
      <c r="D1610" s="44"/>
      <c r="E1610" s="44" t="str">
        <f t="shared" si="209"/>
        <v/>
      </c>
      <c r="F1610" s="44"/>
      <c r="G1610" s="44"/>
      <c r="H1610" s="44"/>
      <c r="I1610" s="44" t="str">
        <f t="shared" ca="1" si="210"/>
        <v/>
      </c>
      <c r="J1610" s="44" t="str">
        <f t="shared" ca="1" si="211"/>
        <v/>
      </c>
      <c r="K1610" s="44"/>
      <c r="L1610" s="44"/>
      <c r="M1610" s="44"/>
      <c r="N1610" s="45" t="str">
        <f t="shared" si="212"/>
        <v/>
      </c>
      <c r="O1610" s="51"/>
      <c r="P1610" s="52" t="str">
        <f t="shared" si="213"/>
        <v/>
      </c>
      <c r="Q1610" s="44" t="str">
        <f t="shared" ca="1" si="214"/>
        <v/>
      </c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</row>
    <row r="1611" spans="1:28" ht="20.100000000000001" customHeight="1">
      <c r="A1611" s="41" t="str">
        <f t="shared" ca="1" si="207"/>
        <v/>
      </c>
      <c r="B1611" s="33" t="str">
        <f ca="1">IFERROR(IF(AND(N1611-TODAY()&gt;0,N1611-TODAY()&lt;5),"續簽"&amp;ROW(N1611),""),"")</f>
        <v/>
      </c>
      <c r="C1611" s="38" t="str">
        <f t="shared" si="208"/>
        <v/>
      </c>
      <c r="E1611" s="38" t="str">
        <f t="shared" si="209"/>
        <v/>
      </c>
      <c r="I1611" s="49" t="str">
        <f t="shared" ca="1" si="210"/>
        <v/>
      </c>
      <c r="J1611" s="49" t="str">
        <f t="shared" ca="1" si="211"/>
        <v/>
      </c>
      <c r="K1611" s="49"/>
      <c r="L1611" s="49"/>
      <c r="M1611" s="49"/>
      <c r="N1611" s="43" t="str">
        <f t="shared" si="212"/>
        <v/>
      </c>
      <c r="P1611" s="40" t="str">
        <f t="shared" si="213"/>
        <v/>
      </c>
      <c r="Q1611" s="38" t="str">
        <f t="shared" ca="1" si="214"/>
        <v/>
      </c>
    </row>
    <row r="1612" spans="1:28" ht="20.100000000000001" customHeight="1">
      <c r="A1612" s="41" t="str">
        <f t="shared" ca="1" si="207"/>
        <v/>
      </c>
      <c r="B1612" s="33" t="str">
        <f ca="1">IFERROR(IF(AND(N1612-TODAY()&gt;0,N1612-TODAY()&lt;5),"續簽"&amp;ROW(N1612),""),"")</f>
        <v/>
      </c>
      <c r="C1612" s="44" t="str">
        <f t="shared" si="208"/>
        <v/>
      </c>
      <c r="D1612" s="44"/>
      <c r="E1612" s="44" t="str">
        <f t="shared" si="209"/>
        <v/>
      </c>
      <c r="F1612" s="44"/>
      <c r="G1612" s="44"/>
      <c r="H1612" s="44"/>
      <c r="I1612" s="44" t="str">
        <f t="shared" ca="1" si="210"/>
        <v/>
      </c>
      <c r="J1612" s="44" t="str">
        <f t="shared" ca="1" si="211"/>
        <v/>
      </c>
      <c r="K1612" s="44"/>
      <c r="L1612" s="44"/>
      <c r="M1612" s="44"/>
      <c r="N1612" s="45" t="str">
        <f t="shared" si="212"/>
        <v/>
      </c>
      <c r="O1612" s="51"/>
      <c r="P1612" s="52" t="str">
        <f t="shared" si="213"/>
        <v/>
      </c>
      <c r="Q1612" s="44" t="str">
        <f t="shared" ca="1" si="214"/>
        <v/>
      </c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</row>
    <row r="1613" spans="1:28" ht="20.100000000000001" customHeight="1">
      <c r="A1613" s="41" t="str">
        <f t="shared" ref="A1613:A1676" ca="1" si="215">IFERROR(IF(MONTH(P1613)=MONTH(TODAY()),"生日"&amp;ROW(P1613),""),"")</f>
        <v/>
      </c>
      <c r="B1613" s="33" t="str">
        <f ca="1">IFERROR(IF(AND(N1613-TODAY()&gt;0,N1613-TODAY()&lt;5),"續簽"&amp;ROW(N1613),""),"")</f>
        <v/>
      </c>
      <c r="C1613" s="38" t="str">
        <f t="shared" si="208"/>
        <v/>
      </c>
      <c r="E1613" s="38" t="str">
        <f t="shared" si="209"/>
        <v/>
      </c>
      <c r="I1613" s="49" t="str">
        <f t="shared" ca="1" si="210"/>
        <v/>
      </c>
      <c r="J1613" s="49" t="str">
        <f t="shared" ca="1" si="211"/>
        <v/>
      </c>
      <c r="K1613" s="49"/>
      <c r="L1613" s="49"/>
      <c r="M1613" s="49"/>
      <c r="N1613" s="43" t="str">
        <f t="shared" si="212"/>
        <v/>
      </c>
      <c r="P1613" s="40" t="str">
        <f t="shared" si="213"/>
        <v/>
      </c>
      <c r="Q1613" s="38" t="str">
        <f t="shared" ca="1" si="214"/>
        <v/>
      </c>
    </row>
    <row r="1614" spans="1:28" ht="20.100000000000001" customHeight="1">
      <c r="A1614" s="41" t="str">
        <f t="shared" ca="1" si="215"/>
        <v/>
      </c>
      <c r="B1614" s="33" t="str">
        <f ca="1">IFERROR(IF(AND(N1614-TODAY()&gt;0,N1614-TODAY()&lt;5),"續簽"&amp;ROW(N1614),""),"")</f>
        <v/>
      </c>
      <c r="C1614" s="44" t="str">
        <f t="shared" si="208"/>
        <v/>
      </c>
      <c r="D1614" s="44"/>
      <c r="E1614" s="44" t="str">
        <f t="shared" si="209"/>
        <v/>
      </c>
      <c r="F1614" s="44"/>
      <c r="G1614" s="44"/>
      <c r="H1614" s="44"/>
      <c r="I1614" s="44" t="str">
        <f t="shared" ca="1" si="210"/>
        <v/>
      </c>
      <c r="J1614" s="44" t="str">
        <f t="shared" ca="1" si="211"/>
        <v/>
      </c>
      <c r="K1614" s="44"/>
      <c r="L1614" s="44"/>
      <c r="M1614" s="44"/>
      <c r="N1614" s="45" t="str">
        <f t="shared" si="212"/>
        <v/>
      </c>
      <c r="O1614" s="51"/>
      <c r="P1614" s="52" t="str">
        <f t="shared" si="213"/>
        <v/>
      </c>
      <c r="Q1614" s="44" t="str">
        <f t="shared" ca="1" si="214"/>
        <v/>
      </c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</row>
    <row r="1615" spans="1:28" ht="20.100000000000001" customHeight="1">
      <c r="A1615" s="41" t="str">
        <f t="shared" ca="1" si="215"/>
        <v/>
      </c>
      <c r="B1615" s="33" t="str">
        <f ca="1">IFERROR(IF(AND(N1615-TODAY()&gt;0,N1615-TODAY()&lt;5),"續簽"&amp;ROW(N1615),""),"")</f>
        <v/>
      </c>
      <c r="C1615" s="38" t="str">
        <f t="shared" si="208"/>
        <v/>
      </c>
      <c r="E1615" s="38" t="str">
        <f t="shared" si="209"/>
        <v/>
      </c>
      <c r="I1615" s="49" t="str">
        <f t="shared" ca="1" si="210"/>
        <v/>
      </c>
      <c r="J1615" s="49" t="str">
        <f t="shared" ca="1" si="211"/>
        <v/>
      </c>
      <c r="K1615" s="49"/>
      <c r="L1615" s="49"/>
      <c r="M1615" s="49"/>
      <c r="N1615" s="43" t="str">
        <f t="shared" si="212"/>
        <v/>
      </c>
      <c r="P1615" s="40" t="str">
        <f t="shared" si="213"/>
        <v/>
      </c>
      <c r="Q1615" s="38" t="str">
        <f t="shared" ca="1" si="214"/>
        <v/>
      </c>
    </row>
    <row r="1616" spans="1:28" ht="20.100000000000001" customHeight="1">
      <c r="A1616" s="41" t="str">
        <f t="shared" ca="1" si="215"/>
        <v/>
      </c>
      <c r="B1616" s="33" t="str">
        <f ca="1">IFERROR(IF(AND(N1616-TODAY()&gt;0,N1616-TODAY()&lt;5),"續簽"&amp;ROW(N1616),""),"")</f>
        <v/>
      </c>
      <c r="C1616" s="44" t="str">
        <f t="shared" si="208"/>
        <v/>
      </c>
      <c r="D1616" s="44"/>
      <c r="E1616" s="44" t="str">
        <f t="shared" si="209"/>
        <v/>
      </c>
      <c r="F1616" s="44"/>
      <c r="G1616" s="44"/>
      <c r="H1616" s="44"/>
      <c r="I1616" s="44" t="str">
        <f t="shared" ca="1" si="210"/>
        <v/>
      </c>
      <c r="J1616" s="44" t="str">
        <f t="shared" ca="1" si="211"/>
        <v/>
      </c>
      <c r="K1616" s="44"/>
      <c r="L1616" s="44"/>
      <c r="M1616" s="44"/>
      <c r="N1616" s="45" t="str">
        <f t="shared" si="212"/>
        <v/>
      </c>
      <c r="O1616" s="51"/>
      <c r="P1616" s="52" t="str">
        <f t="shared" si="213"/>
        <v/>
      </c>
      <c r="Q1616" s="44" t="str">
        <f t="shared" ca="1" si="214"/>
        <v/>
      </c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</row>
    <row r="1617" spans="1:28" ht="20.100000000000001" customHeight="1">
      <c r="A1617" s="41" t="str">
        <f t="shared" ca="1" si="215"/>
        <v/>
      </c>
      <c r="B1617" s="33" t="str">
        <f ca="1">IFERROR(IF(AND(N1617-TODAY()&gt;0,N1617-TODAY()&lt;5),"續簽"&amp;ROW(N1617),""),"")</f>
        <v/>
      </c>
      <c r="C1617" s="38" t="str">
        <f t="shared" si="208"/>
        <v/>
      </c>
      <c r="E1617" s="38" t="str">
        <f t="shared" si="209"/>
        <v/>
      </c>
      <c r="I1617" s="49" t="str">
        <f t="shared" ca="1" si="210"/>
        <v/>
      </c>
      <c r="J1617" s="49" t="str">
        <f t="shared" ca="1" si="211"/>
        <v/>
      </c>
      <c r="K1617" s="49"/>
      <c r="L1617" s="49"/>
      <c r="M1617" s="49"/>
      <c r="N1617" s="43" t="str">
        <f t="shared" si="212"/>
        <v/>
      </c>
      <c r="P1617" s="40" t="str">
        <f t="shared" si="213"/>
        <v/>
      </c>
      <c r="Q1617" s="38" t="str">
        <f t="shared" ca="1" si="214"/>
        <v/>
      </c>
    </row>
    <row r="1618" spans="1:28" ht="20.100000000000001" customHeight="1">
      <c r="A1618" s="41" t="str">
        <f t="shared" ca="1" si="215"/>
        <v/>
      </c>
      <c r="B1618" s="33" t="str">
        <f ca="1">IFERROR(IF(AND(N1618-TODAY()&gt;0,N1618-TODAY()&lt;5),"續簽"&amp;ROW(N1618),""),"")</f>
        <v/>
      </c>
      <c r="C1618" s="44" t="str">
        <f t="shared" si="208"/>
        <v/>
      </c>
      <c r="D1618" s="44"/>
      <c r="E1618" s="44" t="str">
        <f t="shared" si="209"/>
        <v/>
      </c>
      <c r="F1618" s="44"/>
      <c r="G1618" s="44"/>
      <c r="H1618" s="44"/>
      <c r="I1618" s="44" t="str">
        <f t="shared" ca="1" si="210"/>
        <v/>
      </c>
      <c r="J1618" s="44" t="str">
        <f t="shared" ca="1" si="211"/>
        <v/>
      </c>
      <c r="K1618" s="44"/>
      <c r="L1618" s="44"/>
      <c r="M1618" s="44"/>
      <c r="N1618" s="45" t="str">
        <f t="shared" si="212"/>
        <v/>
      </c>
      <c r="O1618" s="51"/>
      <c r="P1618" s="52" t="str">
        <f t="shared" si="213"/>
        <v/>
      </c>
      <c r="Q1618" s="44" t="str">
        <f t="shared" ca="1" si="214"/>
        <v/>
      </c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</row>
    <row r="1619" spans="1:28" ht="20.100000000000001" customHeight="1">
      <c r="A1619" s="41" t="str">
        <f t="shared" ca="1" si="215"/>
        <v/>
      </c>
      <c r="B1619" s="33" t="str">
        <f ca="1">IFERROR(IF(AND(N1619-TODAY()&gt;0,N1619-TODAY()&lt;5),"續簽"&amp;ROW(N1619),""),"")</f>
        <v/>
      </c>
      <c r="C1619" s="38" t="str">
        <f t="shared" si="208"/>
        <v/>
      </c>
      <c r="E1619" s="38" t="str">
        <f t="shared" si="209"/>
        <v/>
      </c>
      <c r="I1619" s="49" t="str">
        <f t="shared" ca="1" si="210"/>
        <v/>
      </c>
      <c r="J1619" s="49" t="str">
        <f t="shared" ca="1" si="211"/>
        <v/>
      </c>
      <c r="K1619" s="49"/>
      <c r="L1619" s="49"/>
      <c r="M1619" s="49"/>
      <c r="N1619" s="43" t="str">
        <f t="shared" si="212"/>
        <v/>
      </c>
      <c r="P1619" s="40" t="str">
        <f t="shared" si="213"/>
        <v/>
      </c>
      <c r="Q1619" s="38" t="str">
        <f t="shared" ca="1" si="214"/>
        <v/>
      </c>
    </row>
    <row r="1620" spans="1:28" ht="20.100000000000001" customHeight="1">
      <c r="A1620" s="41" t="str">
        <f t="shared" ca="1" si="215"/>
        <v/>
      </c>
      <c r="B1620" s="33" t="str">
        <f ca="1">IFERROR(IF(AND(N1620-TODAY()&gt;0,N1620-TODAY()&lt;5),"續簽"&amp;ROW(N1620),""),"")</f>
        <v/>
      </c>
      <c r="C1620" s="44" t="str">
        <f t="shared" si="208"/>
        <v/>
      </c>
      <c r="D1620" s="44"/>
      <c r="E1620" s="44" t="str">
        <f t="shared" si="209"/>
        <v/>
      </c>
      <c r="F1620" s="44"/>
      <c r="G1620" s="44"/>
      <c r="H1620" s="44"/>
      <c r="I1620" s="44" t="str">
        <f t="shared" ca="1" si="210"/>
        <v/>
      </c>
      <c r="J1620" s="44" t="str">
        <f t="shared" ca="1" si="211"/>
        <v/>
      </c>
      <c r="K1620" s="44"/>
      <c r="L1620" s="44"/>
      <c r="M1620" s="44"/>
      <c r="N1620" s="45" t="str">
        <f t="shared" si="212"/>
        <v/>
      </c>
      <c r="O1620" s="51"/>
      <c r="P1620" s="52" t="str">
        <f t="shared" si="213"/>
        <v/>
      </c>
      <c r="Q1620" s="44" t="str">
        <f t="shared" ca="1" si="214"/>
        <v/>
      </c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</row>
    <row r="1621" spans="1:28" ht="20.100000000000001" customHeight="1">
      <c r="A1621" s="41" t="str">
        <f t="shared" ca="1" si="215"/>
        <v/>
      </c>
      <c r="B1621" s="33" t="str">
        <f ca="1">IFERROR(IF(AND(N1621-TODAY()&gt;0,N1621-TODAY()&lt;5),"續簽"&amp;ROW(N1621),""),"")</f>
        <v/>
      </c>
      <c r="C1621" s="38" t="str">
        <f t="shared" si="208"/>
        <v/>
      </c>
      <c r="E1621" s="38" t="str">
        <f t="shared" si="209"/>
        <v/>
      </c>
      <c r="I1621" s="49" t="str">
        <f t="shared" ca="1" si="210"/>
        <v/>
      </c>
      <c r="J1621" s="49" t="str">
        <f t="shared" ca="1" si="211"/>
        <v/>
      </c>
      <c r="K1621" s="49"/>
      <c r="L1621" s="49"/>
      <c r="M1621" s="49"/>
      <c r="N1621" s="43" t="str">
        <f t="shared" si="212"/>
        <v/>
      </c>
      <c r="P1621" s="40" t="str">
        <f t="shared" si="213"/>
        <v/>
      </c>
      <c r="Q1621" s="38" t="str">
        <f t="shared" ca="1" si="214"/>
        <v/>
      </c>
    </row>
    <row r="1622" spans="1:28" ht="20.100000000000001" customHeight="1">
      <c r="A1622" s="41" t="str">
        <f t="shared" ca="1" si="215"/>
        <v/>
      </c>
      <c r="B1622" s="33" t="str">
        <f ca="1">IFERROR(IF(AND(N1622-TODAY()&gt;0,N1622-TODAY()&lt;5),"續簽"&amp;ROW(N1622),""),"")</f>
        <v/>
      </c>
      <c r="C1622" s="44" t="str">
        <f t="shared" si="208"/>
        <v/>
      </c>
      <c r="D1622" s="44"/>
      <c r="E1622" s="44" t="str">
        <f t="shared" si="209"/>
        <v/>
      </c>
      <c r="F1622" s="44"/>
      <c r="G1622" s="44"/>
      <c r="H1622" s="44"/>
      <c r="I1622" s="44" t="str">
        <f t="shared" ca="1" si="210"/>
        <v/>
      </c>
      <c r="J1622" s="44" t="str">
        <f t="shared" ca="1" si="211"/>
        <v/>
      </c>
      <c r="K1622" s="44"/>
      <c r="L1622" s="44"/>
      <c r="M1622" s="44"/>
      <c r="N1622" s="45" t="str">
        <f t="shared" si="212"/>
        <v/>
      </c>
      <c r="O1622" s="51"/>
      <c r="P1622" s="52" t="str">
        <f t="shared" si="213"/>
        <v/>
      </c>
      <c r="Q1622" s="44" t="str">
        <f t="shared" ca="1" si="214"/>
        <v/>
      </c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</row>
    <row r="1623" spans="1:28" ht="20.100000000000001" customHeight="1">
      <c r="A1623" s="41" t="str">
        <f t="shared" ca="1" si="215"/>
        <v/>
      </c>
      <c r="B1623" s="33" t="str">
        <f ca="1">IFERROR(IF(AND(N1623-TODAY()&gt;0,N1623-TODAY()&lt;5),"續簽"&amp;ROW(N1623),""),"")</f>
        <v/>
      </c>
      <c r="C1623" s="38" t="str">
        <f t="shared" si="208"/>
        <v/>
      </c>
      <c r="E1623" s="38" t="str">
        <f t="shared" si="209"/>
        <v/>
      </c>
      <c r="I1623" s="49" t="str">
        <f t="shared" ca="1" si="210"/>
        <v/>
      </c>
      <c r="J1623" s="49" t="str">
        <f t="shared" ca="1" si="211"/>
        <v/>
      </c>
      <c r="K1623" s="49"/>
      <c r="L1623" s="49"/>
      <c r="M1623" s="49"/>
      <c r="N1623" s="43" t="str">
        <f t="shared" si="212"/>
        <v/>
      </c>
      <c r="P1623" s="40" t="str">
        <f t="shared" si="213"/>
        <v/>
      </c>
      <c r="Q1623" s="38" t="str">
        <f t="shared" ca="1" si="214"/>
        <v/>
      </c>
    </row>
    <row r="1624" spans="1:28" ht="20.100000000000001" customHeight="1">
      <c r="A1624" s="41" t="str">
        <f t="shared" ca="1" si="215"/>
        <v/>
      </c>
      <c r="B1624" s="33" t="str">
        <f ca="1">IFERROR(IF(AND(N1624-TODAY()&gt;0,N1624-TODAY()&lt;5),"續簽"&amp;ROW(N1624),""),"")</f>
        <v/>
      </c>
      <c r="C1624" s="44" t="str">
        <f t="shared" si="208"/>
        <v/>
      </c>
      <c r="D1624" s="44"/>
      <c r="E1624" s="44" t="str">
        <f t="shared" si="209"/>
        <v/>
      </c>
      <c r="F1624" s="44"/>
      <c r="G1624" s="44"/>
      <c r="H1624" s="44"/>
      <c r="I1624" s="44" t="str">
        <f t="shared" ca="1" si="210"/>
        <v/>
      </c>
      <c r="J1624" s="44" t="str">
        <f t="shared" ca="1" si="211"/>
        <v/>
      </c>
      <c r="K1624" s="44"/>
      <c r="L1624" s="44"/>
      <c r="M1624" s="44"/>
      <c r="N1624" s="45" t="str">
        <f t="shared" si="212"/>
        <v/>
      </c>
      <c r="O1624" s="51"/>
      <c r="P1624" s="52" t="str">
        <f t="shared" si="213"/>
        <v/>
      </c>
      <c r="Q1624" s="44" t="str">
        <f t="shared" ca="1" si="214"/>
        <v/>
      </c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</row>
    <row r="1625" spans="1:28" ht="20.100000000000001" customHeight="1">
      <c r="A1625" s="41" t="str">
        <f t="shared" ca="1" si="215"/>
        <v/>
      </c>
      <c r="B1625" s="33" t="str">
        <f ca="1">IFERROR(IF(AND(N1625-TODAY()&gt;0,N1625-TODAY()&lt;5),"續簽"&amp;ROW(N1625),""),"")</f>
        <v/>
      </c>
      <c r="C1625" s="38" t="str">
        <f t="shared" si="208"/>
        <v/>
      </c>
      <c r="E1625" s="38" t="str">
        <f t="shared" si="209"/>
        <v/>
      </c>
      <c r="I1625" s="49" t="str">
        <f t="shared" ca="1" si="210"/>
        <v/>
      </c>
      <c r="J1625" s="49" t="str">
        <f t="shared" ca="1" si="211"/>
        <v/>
      </c>
      <c r="K1625" s="49"/>
      <c r="L1625" s="49"/>
      <c r="M1625" s="49"/>
      <c r="N1625" s="43" t="str">
        <f t="shared" si="212"/>
        <v/>
      </c>
      <c r="P1625" s="40" t="str">
        <f t="shared" si="213"/>
        <v/>
      </c>
      <c r="Q1625" s="38" t="str">
        <f t="shared" ca="1" si="214"/>
        <v/>
      </c>
    </row>
    <row r="1626" spans="1:28" ht="20.100000000000001" customHeight="1">
      <c r="A1626" s="41" t="str">
        <f t="shared" ca="1" si="215"/>
        <v/>
      </c>
      <c r="B1626" s="33" t="str">
        <f ca="1">IFERROR(IF(AND(N1626-TODAY()&gt;0,N1626-TODAY()&lt;5),"續簽"&amp;ROW(N1626),""),"")</f>
        <v/>
      </c>
      <c r="C1626" s="44" t="str">
        <f t="shared" si="208"/>
        <v/>
      </c>
      <c r="D1626" s="44"/>
      <c r="E1626" s="44" t="str">
        <f t="shared" si="209"/>
        <v/>
      </c>
      <c r="F1626" s="44"/>
      <c r="G1626" s="44"/>
      <c r="H1626" s="44"/>
      <c r="I1626" s="44" t="str">
        <f t="shared" ca="1" si="210"/>
        <v/>
      </c>
      <c r="J1626" s="44" t="str">
        <f t="shared" ca="1" si="211"/>
        <v/>
      </c>
      <c r="K1626" s="44"/>
      <c r="L1626" s="44"/>
      <c r="M1626" s="44"/>
      <c r="N1626" s="45" t="str">
        <f t="shared" si="212"/>
        <v/>
      </c>
      <c r="O1626" s="51"/>
      <c r="P1626" s="52" t="str">
        <f t="shared" si="213"/>
        <v/>
      </c>
      <c r="Q1626" s="44" t="str">
        <f t="shared" ca="1" si="214"/>
        <v/>
      </c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</row>
    <row r="1627" spans="1:28" ht="20.100000000000001" customHeight="1">
      <c r="A1627" s="41" t="str">
        <f t="shared" ca="1" si="215"/>
        <v/>
      </c>
      <c r="B1627" s="33" t="str">
        <f ca="1">IFERROR(IF(AND(N1627-TODAY()&gt;0,N1627-TODAY()&lt;5),"續簽"&amp;ROW(N1627),""),"")</f>
        <v/>
      </c>
      <c r="C1627" s="38" t="str">
        <f t="shared" si="208"/>
        <v/>
      </c>
      <c r="E1627" s="38" t="str">
        <f t="shared" si="209"/>
        <v/>
      </c>
      <c r="I1627" s="49" t="str">
        <f t="shared" ca="1" si="210"/>
        <v/>
      </c>
      <c r="J1627" s="49" t="str">
        <f t="shared" ca="1" si="211"/>
        <v/>
      </c>
      <c r="K1627" s="49"/>
      <c r="L1627" s="49"/>
      <c r="M1627" s="49"/>
      <c r="N1627" s="43" t="str">
        <f t="shared" si="212"/>
        <v/>
      </c>
      <c r="P1627" s="40" t="str">
        <f t="shared" si="213"/>
        <v/>
      </c>
      <c r="Q1627" s="38" t="str">
        <f t="shared" ca="1" si="214"/>
        <v/>
      </c>
    </row>
    <row r="1628" spans="1:28" ht="20.100000000000001" customHeight="1">
      <c r="A1628" s="41" t="str">
        <f t="shared" ca="1" si="215"/>
        <v/>
      </c>
      <c r="B1628" s="33" t="str">
        <f ca="1">IFERROR(IF(AND(N1628-TODAY()&gt;0,N1628-TODAY()&lt;5),"續簽"&amp;ROW(N1628),""),"")</f>
        <v/>
      </c>
      <c r="C1628" s="44" t="str">
        <f t="shared" si="208"/>
        <v/>
      </c>
      <c r="D1628" s="44"/>
      <c r="E1628" s="44" t="str">
        <f t="shared" si="209"/>
        <v/>
      </c>
      <c r="F1628" s="44"/>
      <c r="G1628" s="44"/>
      <c r="H1628" s="44"/>
      <c r="I1628" s="44" t="str">
        <f t="shared" ca="1" si="210"/>
        <v/>
      </c>
      <c r="J1628" s="44" t="str">
        <f t="shared" ca="1" si="211"/>
        <v/>
      </c>
      <c r="K1628" s="44"/>
      <c r="L1628" s="44"/>
      <c r="M1628" s="44"/>
      <c r="N1628" s="45" t="str">
        <f t="shared" si="212"/>
        <v/>
      </c>
      <c r="O1628" s="51"/>
      <c r="P1628" s="52" t="str">
        <f t="shared" si="213"/>
        <v/>
      </c>
      <c r="Q1628" s="44" t="str">
        <f t="shared" ca="1" si="214"/>
        <v/>
      </c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</row>
    <row r="1629" spans="1:28" ht="20.100000000000001" customHeight="1">
      <c r="A1629" s="41" t="str">
        <f t="shared" ca="1" si="215"/>
        <v/>
      </c>
      <c r="B1629" s="33" t="str">
        <f ca="1">IFERROR(IF(AND(N1629-TODAY()&gt;0,N1629-TODAY()&lt;5),"續簽"&amp;ROW(N1629),""),"")</f>
        <v/>
      </c>
      <c r="C1629" s="38" t="str">
        <f t="shared" si="208"/>
        <v/>
      </c>
      <c r="E1629" s="38" t="str">
        <f t="shared" si="209"/>
        <v/>
      </c>
      <c r="I1629" s="49" t="str">
        <f t="shared" ca="1" si="210"/>
        <v/>
      </c>
      <c r="J1629" s="49" t="str">
        <f t="shared" ca="1" si="211"/>
        <v/>
      </c>
      <c r="K1629" s="49"/>
      <c r="L1629" s="49"/>
      <c r="M1629" s="49"/>
      <c r="N1629" s="43" t="str">
        <f t="shared" si="212"/>
        <v/>
      </c>
      <c r="P1629" s="40" t="str">
        <f t="shared" si="213"/>
        <v/>
      </c>
      <c r="Q1629" s="38" t="str">
        <f t="shared" ca="1" si="214"/>
        <v/>
      </c>
    </row>
    <row r="1630" spans="1:28" ht="20.100000000000001" customHeight="1">
      <c r="A1630" s="41" t="str">
        <f t="shared" ca="1" si="215"/>
        <v/>
      </c>
      <c r="B1630" s="33" t="str">
        <f ca="1">IFERROR(IF(AND(N1630-TODAY()&gt;0,N1630-TODAY()&lt;5),"續簽"&amp;ROW(N1630),""),"")</f>
        <v/>
      </c>
      <c r="C1630" s="44" t="str">
        <f t="shared" si="208"/>
        <v/>
      </c>
      <c r="D1630" s="44"/>
      <c r="E1630" s="44" t="str">
        <f t="shared" si="209"/>
        <v/>
      </c>
      <c r="F1630" s="44"/>
      <c r="G1630" s="44"/>
      <c r="H1630" s="44"/>
      <c r="I1630" s="44" t="str">
        <f t="shared" ca="1" si="210"/>
        <v/>
      </c>
      <c r="J1630" s="44" t="str">
        <f t="shared" ca="1" si="211"/>
        <v/>
      </c>
      <c r="K1630" s="44"/>
      <c r="L1630" s="44"/>
      <c r="M1630" s="44"/>
      <c r="N1630" s="45" t="str">
        <f t="shared" si="212"/>
        <v/>
      </c>
      <c r="O1630" s="51"/>
      <c r="P1630" s="52" t="str">
        <f t="shared" si="213"/>
        <v/>
      </c>
      <c r="Q1630" s="44" t="str">
        <f t="shared" ca="1" si="214"/>
        <v/>
      </c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</row>
    <row r="1631" spans="1:28" ht="20.100000000000001" customHeight="1">
      <c r="A1631" s="41" t="str">
        <f t="shared" ca="1" si="215"/>
        <v/>
      </c>
      <c r="B1631" s="33" t="str">
        <f ca="1">IFERROR(IF(AND(N1631-TODAY()&gt;0,N1631-TODAY()&lt;5),"續簽"&amp;ROW(N1631),""),"")</f>
        <v/>
      </c>
      <c r="C1631" s="38" t="str">
        <f t="shared" si="208"/>
        <v/>
      </c>
      <c r="E1631" s="38" t="str">
        <f t="shared" si="209"/>
        <v/>
      </c>
      <c r="I1631" s="49" t="str">
        <f t="shared" ca="1" si="210"/>
        <v/>
      </c>
      <c r="J1631" s="49" t="str">
        <f t="shared" ca="1" si="211"/>
        <v/>
      </c>
      <c r="K1631" s="49"/>
      <c r="L1631" s="49"/>
      <c r="M1631" s="49"/>
      <c r="N1631" s="43" t="str">
        <f t="shared" si="212"/>
        <v/>
      </c>
      <c r="P1631" s="40" t="str">
        <f t="shared" si="213"/>
        <v/>
      </c>
      <c r="Q1631" s="38" t="str">
        <f t="shared" ca="1" si="214"/>
        <v/>
      </c>
    </row>
    <row r="1632" spans="1:28" ht="20.100000000000001" customHeight="1">
      <c r="A1632" s="41" t="str">
        <f t="shared" ca="1" si="215"/>
        <v/>
      </c>
      <c r="B1632" s="33" t="str">
        <f ca="1">IFERROR(IF(AND(N1632-TODAY()&gt;0,N1632-TODAY()&lt;5),"續簽"&amp;ROW(N1632),""),"")</f>
        <v/>
      </c>
      <c r="C1632" s="44" t="str">
        <f t="shared" si="208"/>
        <v/>
      </c>
      <c r="D1632" s="44"/>
      <c r="E1632" s="44" t="str">
        <f t="shared" si="209"/>
        <v/>
      </c>
      <c r="F1632" s="44"/>
      <c r="G1632" s="44"/>
      <c r="H1632" s="44"/>
      <c r="I1632" s="44" t="str">
        <f t="shared" ca="1" si="210"/>
        <v/>
      </c>
      <c r="J1632" s="44" t="str">
        <f t="shared" ca="1" si="211"/>
        <v/>
      </c>
      <c r="K1632" s="44"/>
      <c r="L1632" s="44"/>
      <c r="M1632" s="44"/>
      <c r="N1632" s="45" t="str">
        <f t="shared" si="212"/>
        <v/>
      </c>
      <c r="O1632" s="51"/>
      <c r="P1632" s="52" t="str">
        <f t="shared" si="213"/>
        <v/>
      </c>
      <c r="Q1632" s="44" t="str">
        <f t="shared" ca="1" si="214"/>
        <v/>
      </c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</row>
    <row r="1633" spans="1:28" ht="20.100000000000001" customHeight="1">
      <c r="A1633" s="41" t="str">
        <f t="shared" ca="1" si="215"/>
        <v/>
      </c>
      <c r="B1633" s="33" t="str">
        <f ca="1">IFERROR(IF(AND(N1633-TODAY()&gt;0,N1633-TODAY()&lt;5),"續簽"&amp;ROW(N1633),""),"")</f>
        <v/>
      </c>
      <c r="C1633" s="38" t="str">
        <f t="shared" si="208"/>
        <v/>
      </c>
      <c r="E1633" s="38" t="str">
        <f t="shared" si="209"/>
        <v/>
      </c>
      <c r="I1633" s="49" t="str">
        <f t="shared" ca="1" si="210"/>
        <v/>
      </c>
      <c r="J1633" s="49" t="str">
        <f t="shared" ca="1" si="211"/>
        <v/>
      </c>
      <c r="K1633" s="49"/>
      <c r="L1633" s="49"/>
      <c r="M1633" s="49"/>
      <c r="N1633" s="43" t="str">
        <f t="shared" si="212"/>
        <v/>
      </c>
      <c r="P1633" s="40" t="str">
        <f t="shared" si="213"/>
        <v/>
      </c>
      <c r="Q1633" s="38" t="str">
        <f t="shared" ca="1" si="214"/>
        <v/>
      </c>
    </row>
    <row r="1634" spans="1:28" ht="20.100000000000001" customHeight="1">
      <c r="A1634" s="41" t="str">
        <f t="shared" ca="1" si="215"/>
        <v/>
      </c>
      <c r="B1634" s="33" t="str">
        <f ca="1">IFERROR(IF(AND(N1634-TODAY()&gt;0,N1634-TODAY()&lt;5),"續簽"&amp;ROW(N1634),""),"")</f>
        <v/>
      </c>
      <c r="C1634" s="44" t="str">
        <f t="shared" si="208"/>
        <v/>
      </c>
      <c r="D1634" s="44"/>
      <c r="E1634" s="44" t="str">
        <f t="shared" si="209"/>
        <v/>
      </c>
      <c r="F1634" s="44"/>
      <c r="G1634" s="44"/>
      <c r="H1634" s="44"/>
      <c r="I1634" s="44" t="str">
        <f t="shared" ca="1" si="210"/>
        <v/>
      </c>
      <c r="J1634" s="44" t="str">
        <f t="shared" ca="1" si="211"/>
        <v/>
      </c>
      <c r="K1634" s="44"/>
      <c r="L1634" s="44"/>
      <c r="M1634" s="44"/>
      <c r="N1634" s="45" t="str">
        <f t="shared" si="212"/>
        <v/>
      </c>
      <c r="O1634" s="51"/>
      <c r="P1634" s="52" t="str">
        <f t="shared" si="213"/>
        <v/>
      </c>
      <c r="Q1634" s="44" t="str">
        <f t="shared" ca="1" si="214"/>
        <v/>
      </c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</row>
    <row r="1635" spans="1:28" ht="20.100000000000001" customHeight="1">
      <c r="A1635" s="41" t="str">
        <f t="shared" ca="1" si="215"/>
        <v/>
      </c>
      <c r="B1635" s="33" t="str">
        <f ca="1">IFERROR(IF(AND(N1635-TODAY()&gt;0,N1635-TODAY()&lt;5),"續簽"&amp;ROW(N1635),""),"")</f>
        <v/>
      </c>
      <c r="C1635" s="38" t="str">
        <f t="shared" si="208"/>
        <v/>
      </c>
      <c r="E1635" s="38" t="str">
        <f t="shared" si="209"/>
        <v/>
      </c>
      <c r="I1635" s="49" t="str">
        <f t="shared" ca="1" si="210"/>
        <v/>
      </c>
      <c r="J1635" s="49" t="str">
        <f t="shared" ca="1" si="211"/>
        <v/>
      </c>
      <c r="K1635" s="49"/>
      <c r="L1635" s="49"/>
      <c r="M1635" s="49"/>
      <c r="N1635" s="43" t="str">
        <f t="shared" si="212"/>
        <v/>
      </c>
      <c r="P1635" s="40" t="str">
        <f t="shared" si="213"/>
        <v/>
      </c>
      <c r="Q1635" s="38" t="str">
        <f t="shared" ca="1" si="214"/>
        <v/>
      </c>
    </row>
    <row r="1636" spans="1:28" ht="20.100000000000001" customHeight="1">
      <c r="A1636" s="41" t="str">
        <f t="shared" ca="1" si="215"/>
        <v/>
      </c>
      <c r="B1636" s="33" t="str">
        <f ca="1">IFERROR(IF(AND(N1636-TODAY()&gt;0,N1636-TODAY()&lt;5),"續簽"&amp;ROW(N1636),""),"")</f>
        <v/>
      </c>
      <c r="C1636" s="44" t="str">
        <f t="shared" si="208"/>
        <v/>
      </c>
      <c r="D1636" s="44"/>
      <c r="E1636" s="44" t="str">
        <f t="shared" si="209"/>
        <v/>
      </c>
      <c r="F1636" s="44"/>
      <c r="G1636" s="44"/>
      <c r="H1636" s="44"/>
      <c r="I1636" s="44" t="str">
        <f t="shared" ca="1" si="210"/>
        <v/>
      </c>
      <c r="J1636" s="44" t="str">
        <f t="shared" ca="1" si="211"/>
        <v/>
      </c>
      <c r="K1636" s="44"/>
      <c r="L1636" s="44"/>
      <c r="M1636" s="44"/>
      <c r="N1636" s="45" t="str">
        <f t="shared" si="212"/>
        <v/>
      </c>
      <c r="O1636" s="51"/>
      <c r="P1636" s="52" t="str">
        <f t="shared" si="213"/>
        <v/>
      </c>
      <c r="Q1636" s="44" t="str">
        <f t="shared" ca="1" si="214"/>
        <v/>
      </c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</row>
    <row r="1637" spans="1:28" ht="20.100000000000001" customHeight="1">
      <c r="A1637" s="41" t="str">
        <f t="shared" ca="1" si="215"/>
        <v/>
      </c>
      <c r="B1637" s="33" t="str">
        <f ca="1">IFERROR(IF(AND(N1637-TODAY()&gt;0,N1637-TODAY()&lt;5),"續簽"&amp;ROW(N1637),""),"")</f>
        <v/>
      </c>
      <c r="C1637" s="38" t="str">
        <f t="shared" si="208"/>
        <v/>
      </c>
      <c r="E1637" s="38" t="str">
        <f t="shared" si="209"/>
        <v/>
      </c>
      <c r="I1637" s="49" t="str">
        <f t="shared" ca="1" si="210"/>
        <v/>
      </c>
      <c r="J1637" s="49" t="str">
        <f t="shared" ca="1" si="211"/>
        <v/>
      </c>
      <c r="K1637" s="49"/>
      <c r="L1637" s="49"/>
      <c r="M1637" s="49"/>
      <c r="N1637" s="43" t="str">
        <f t="shared" si="212"/>
        <v/>
      </c>
      <c r="P1637" s="40" t="str">
        <f t="shared" si="213"/>
        <v/>
      </c>
      <c r="Q1637" s="38" t="str">
        <f t="shared" ca="1" si="214"/>
        <v/>
      </c>
    </row>
    <row r="1638" spans="1:28" ht="20.100000000000001" customHeight="1">
      <c r="A1638" s="41" t="str">
        <f t="shared" ca="1" si="215"/>
        <v/>
      </c>
      <c r="B1638" s="33" t="str">
        <f ca="1">IFERROR(IF(AND(N1638-TODAY()&gt;0,N1638-TODAY()&lt;5),"續簽"&amp;ROW(N1638),""),"")</f>
        <v/>
      </c>
      <c r="C1638" s="44" t="str">
        <f t="shared" si="208"/>
        <v/>
      </c>
      <c r="D1638" s="44"/>
      <c r="E1638" s="44" t="str">
        <f t="shared" si="209"/>
        <v/>
      </c>
      <c r="F1638" s="44"/>
      <c r="G1638" s="44"/>
      <c r="H1638" s="44"/>
      <c r="I1638" s="44" t="str">
        <f t="shared" ca="1" si="210"/>
        <v/>
      </c>
      <c r="J1638" s="44" t="str">
        <f t="shared" ca="1" si="211"/>
        <v/>
      </c>
      <c r="K1638" s="44"/>
      <c r="L1638" s="44"/>
      <c r="M1638" s="44"/>
      <c r="N1638" s="45" t="str">
        <f t="shared" si="212"/>
        <v/>
      </c>
      <c r="O1638" s="51"/>
      <c r="P1638" s="52" t="str">
        <f t="shared" si="213"/>
        <v/>
      </c>
      <c r="Q1638" s="44" t="str">
        <f t="shared" ca="1" si="214"/>
        <v/>
      </c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</row>
    <row r="1639" spans="1:28" ht="20.100000000000001" customHeight="1">
      <c r="A1639" s="41" t="str">
        <f t="shared" ca="1" si="215"/>
        <v/>
      </c>
      <c r="B1639" s="33" t="str">
        <f ca="1">IFERROR(IF(AND(N1639-TODAY()&gt;0,N1639-TODAY()&lt;5),"續簽"&amp;ROW(N1639),""),"")</f>
        <v/>
      </c>
      <c r="C1639" s="38" t="str">
        <f t="shared" si="208"/>
        <v/>
      </c>
      <c r="E1639" s="38" t="str">
        <f t="shared" si="209"/>
        <v/>
      </c>
      <c r="I1639" s="49" t="str">
        <f t="shared" ca="1" si="210"/>
        <v/>
      </c>
      <c r="J1639" s="49" t="str">
        <f t="shared" ca="1" si="211"/>
        <v/>
      </c>
      <c r="K1639" s="49"/>
      <c r="L1639" s="49"/>
      <c r="M1639" s="49"/>
      <c r="N1639" s="43" t="str">
        <f t="shared" si="212"/>
        <v/>
      </c>
      <c r="P1639" s="40" t="str">
        <f t="shared" si="213"/>
        <v/>
      </c>
      <c r="Q1639" s="38" t="str">
        <f t="shared" ca="1" si="214"/>
        <v/>
      </c>
    </row>
    <row r="1640" spans="1:28" ht="20.100000000000001" customHeight="1">
      <c r="A1640" s="41" t="str">
        <f t="shared" ca="1" si="215"/>
        <v/>
      </c>
      <c r="B1640" s="33" t="str">
        <f ca="1">IFERROR(IF(AND(N1640-TODAY()&gt;0,N1640-TODAY()&lt;5),"續簽"&amp;ROW(N1640),""),"")</f>
        <v/>
      </c>
      <c r="C1640" s="44" t="str">
        <f t="shared" si="208"/>
        <v/>
      </c>
      <c r="D1640" s="44"/>
      <c r="E1640" s="44" t="str">
        <f t="shared" si="209"/>
        <v/>
      </c>
      <c r="F1640" s="44"/>
      <c r="G1640" s="44"/>
      <c r="H1640" s="44"/>
      <c r="I1640" s="44" t="str">
        <f t="shared" ca="1" si="210"/>
        <v/>
      </c>
      <c r="J1640" s="44" t="str">
        <f t="shared" ca="1" si="211"/>
        <v/>
      </c>
      <c r="K1640" s="44"/>
      <c r="L1640" s="44"/>
      <c r="M1640" s="44"/>
      <c r="N1640" s="45" t="str">
        <f t="shared" si="212"/>
        <v/>
      </c>
      <c r="O1640" s="51"/>
      <c r="P1640" s="52" t="str">
        <f t="shared" si="213"/>
        <v/>
      </c>
      <c r="Q1640" s="44" t="str">
        <f t="shared" ca="1" si="214"/>
        <v/>
      </c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</row>
    <row r="1641" spans="1:28" ht="20.100000000000001" customHeight="1">
      <c r="A1641" s="41" t="str">
        <f t="shared" ca="1" si="215"/>
        <v/>
      </c>
      <c r="B1641" s="33" t="str">
        <f ca="1">IFERROR(IF(AND(N1641-TODAY()&gt;0,N1641-TODAY()&lt;5),"續簽"&amp;ROW(N1641),""),"")</f>
        <v/>
      </c>
      <c r="C1641" s="38" t="str">
        <f t="shared" si="208"/>
        <v/>
      </c>
      <c r="E1641" s="38" t="str">
        <f t="shared" si="209"/>
        <v/>
      </c>
      <c r="I1641" s="49" t="str">
        <f t="shared" ca="1" si="210"/>
        <v/>
      </c>
      <c r="J1641" s="49" t="str">
        <f t="shared" ca="1" si="211"/>
        <v/>
      </c>
      <c r="K1641" s="49"/>
      <c r="L1641" s="49"/>
      <c r="M1641" s="49"/>
      <c r="N1641" s="43" t="str">
        <f t="shared" si="212"/>
        <v/>
      </c>
      <c r="P1641" s="40" t="str">
        <f t="shared" si="213"/>
        <v/>
      </c>
      <c r="Q1641" s="38" t="str">
        <f t="shared" ca="1" si="214"/>
        <v/>
      </c>
    </row>
    <row r="1642" spans="1:28" ht="20.100000000000001" customHeight="1">
      <c r="A1642" s="41" t="str">
        <f t="shared" ca="1" si="215"/>
        <v/>
      </c>
      <c r="B1642" s="33" t="str">
        <f ca="1">IFERROR(IF(AND(N1642-TODAY()&gt;0,N1642-TODAY()&lt;5),"續簽"&amp;ROW(N1642),""),"")</f>
        <v/>
      </c>
      <c r="C1642" s="44" t="str">
        <f t="shared" si="208"/>
        <v/>
      </c>
      <c r="D1642" s="44"/>
      <c r="E1642" s="44" t="str">
        <f t="shared" si="209"/>
        <v/>
      </c>
      <c r="F1642" s="44"/>
      <c r="G1642" s="44"/>
      <c r="H1642" s="44"/>
      <c r="I1642" s="44" t="str">
        <f t="shared" ca="1" si="210"/>
        <v/>
      </c>
      <c r="J1642" s="44" t="str">
        <f t="shared" ca="1" si="211"/>
        <v/>
      </c>
      <c r="K1642" s="44"/>
      <c r="L1642" s="44"/>
      <c r="M1642" s="44"/>
      <c r="N1642" s="45" t="str">
        <f t="shared" si="212"/>
        <v/>
      </c>
      <c r="O1642" s="51"/>
      <c r="P1642" s="52" t="str">
        <f t="shared" si="213"/>
        <v/>
      </c>
      <c r="Q1642" s="44" t="str">
        <f t="shared" ca="1" si="214"/>
        <v/>
      </c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</row>
    <row r="1643" spans="1:28" ht="20.100000000000001" customHeight="1">
      <c r="A1643" s="41" t="str">
        <f t="shared" ca="1" si="215"/>
        <v/>
      </c>
      <c r="B1643" s="33" t="str">
        <f ca="1">IFERROR(IF(AND(N1643-TODAY()&gt;0,N1643-TODAY()&lt;5),"續簽"&amp;ROW(N1643),""),"")</f>
        <v/>
      </c>
      <c r="C1643" s="38" t="str">
        <f t="shared" si="208"/>
        <v/>
      </c>
      <c r="E1643" s="38" t="str">
        <f t="shared" si="209"/>
        <v/>
      </c>
      <c r="I1643" s="49" t="str">
        <f t="shared" ca="1" si="210"/>
        <v/>
      </c>
      <c r="J1643" s="49" t="str">
        <f t="shared" ca="1" si="211"/>
        <v/>
      </c>
      <c r="K1643" s="49"/>
      <c r="L1643" s="49"/>
      <c r="M1643" s="49"/>
      <c r="N1643" s="43" t="str">
        <f t="shared" si="212"/>
        <v/>
      </c>
      <c r="P1643" s="40" t="str">
        <f t="shared" si="213"/>
        <v/>
      </c>
      <c r="Q1643" s="38" t="str">
        <f t="shared" ca="1" si="214"/>
        <v/>
      </c>
    </row>
    <row r="1644" spans="1:28" ht="20.100000000000001" customHeight="1">
      <c r="A1644" s="41" t="str">
        <f t="shared" ca="1" si="215"/>
        <v/>
      </c>
      <c r="B1644" s="33" t="str">
        <f ca="1">IFERROR(IF(AND(N1644-TODAY()&gt;0,N1644-TODAY()&lt;5),"續簽"&amp;ROW(N1644),""),"")</f>
        <v/>
      </c>
      <c r="C1644" s="44" t="str">
        <f t="shared" si="208"/>
        <v/>
      </c>
      <c r="D1644" s="44"/>
      <c r="E1644" s="44" t="str">
        <f t="shared" si="209"/>
        <v/>
      </c>
      <c r="F1644" s="44"/>
      <c r="G1644" s="44"/>
      <c r="H1644" s="44"/>
      <c r="I1644" s="44" t="str">
        <f t="shared" ca="1" si="210"/>
        <v/>
      </c>
      <c r="J1644" s="44" t="str">
        <f t="shared" ca="1" si="211"/>
        <v/>
      </c>
      <c r="K1644" s="44"/>
      <c r="L1644" s="44"/>
      <c r="M1644" s="44"/>
      <c r="N1644" s="45" t="str">
        <f t="shared" si="212"/>
        <v/>
      </c>
      <c r="O1644" s="51"/>
      <c r="P1644" s="52" t="str">
        <f t="shared" si="213"/>
        <v/>
      </c>
      <c r="Q1644" s="44" t="str">
        <f t="shared" ca="1" si="214"/>
        <v/>
      </c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</row>
    <row r="1645" spans="1:28" ht="20.100000000000001" customHeight="1">
      <c r="A1645" s="41" t="str">
        <f t="shared" ca="1" si="215"/>
        <v/>
      </c>
      <c r="B1645" s="33" t="str">
        <f ca="1">IFERROR(IF(AND(N1645-TODAY()&gt;0,N1645-TODAY()&lt;5),"續簽"&amp;ROW(N1645),""),"")</f>
        <v/>
      </c>
      <c r="C1645" s="38" t="str">
        <f t="shared" si="208"/>
        <v/>
      </c>
      <c r="E1645" s="38" t="str">
        <f t="shared" si="209"/>
        <v/>
      </c>
      <c r="I1645" s="49" t="str">
        <f t="shared" ca="1" si="210"/>
        <v/>
      </c>
      <c r="J1645" s="49" t="str">
        <f t="shared" ca="1" si="211"/>
        <v/>
      </c>
      <c r="K1645" s="49"/>
      <c r="L1645" s="49"/>
      <c r="M1645" s="49"/>
      <c r="N1645" s="43" t="str">
        <f t="shared" si="212"/>
        <v/>
      </c>
      <c r="P1645" s="40" t="str">
        <f t="shared" si="213"/>
        <v/>
      </c>
      <c r="Q1645" s="38" t="str">
        <f t="shared" ca="1" si="214"/>
        <v/>
      </c>
    </row>
    <row r="1646" spans="1:28" ht="20.100000000000001" customHeight="1">
      <c r="A1646" s="41" t="str">
        <f t="shared" ca="1" si="215"/>
        <v/>
      </c>
      <c r="B1646" s="33" t="str">
        <f ca="1">IFERROR(IF(AND(N1646-TODAY()&gt;0,N1646-TODAY()&lt;5),"續簽"&amp;ROW(N1646),""),"")</f>
        <v/>
      </c>
      <c r="C1646" s="44" t="str">
        <f t="shared" si="208"/>
        <v/>
      </c>
      <c r="D1646" s="44"/>
      <c r="E1646" s="44" t="str">
        <f t="shared" si="209"/>
        <v/>
      </c>
      <c r="F1646" s="44"/>
      <c r="G1646" s="44"/>
      <c r="H1646" s="44"/>
      <c r="I1646" s="44" t="str">
        <f t="shared" ca="1" si="210"/>
        <v/>
      </c>
      <c r="J1646" s="44" t="str">
        <f t="shared" ca="1" si="211"/>
        <v/>
      </c>
      <c r="K1646" s="44"/>
      <c r="L1646" s="44"/>
      <c r="M1646" s="44"/>
      <c r="N1646" s="45" t="str">
        <f t="shared" si="212"/>
        <v/>
      </c>
      <c r="O1646" s="51"/>
      <c r="P1646" s="52" t="str">
        <f t="shared" si="213"/>
        <v/>
      </c>
      <c r="Q1646" s="44" t="str">
        <f t="shared" ca="1" si="214"/>
        <v/>
      </c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</row>
    <row r="1647" spans="1:28" ht="20.100000000000001" customHeight="1">
      <c r="A1647" s="41" t="str">
        <f t="shared" ca="1" si="215"/>
        <v/>
      </c>
      <c r="B1647" s="33" t="str">
        <f ca="1">IFERROR(IF(AND(N1647-TODAY()&gt;0,N1647-TODAY()&lt;5),"續簽"&amp;ROW(N1647),""),"")</f>
        <v/>
      </c>
      <c r="C1647" s="38" t="str">
        <f t="shared" si="208"/>
        <v/>
      </c>
      <c r="E1647" s="38" t="str">
        <f t="shared" si="209"/>
        <v/>
      </c>
      <c r="I1647" s="49" t="str">
        <f t="shared" ca="1" si="210"/>
        <v/>
      </c>
      <c r="J1647" s="49" t="str">
        <f t="shared" ca="1" si="211"/>
        <v/>
      </c>
      <c r="K1647" s="49"/>
      <c r="L1647" s="49"/>
      <c r="M1647" s="49"/>
      <c r="N1647" s="43" t="str">
        <f t="shared" si="212"/>
        <v/>
      </c>
      <c r="P1647" s="40" t="str">
        <f t="shared" si="213"/>
        <v/>
      </c>
      <c r="Q1647" s="38" t="str">
        <f t="shared" ca="1" si="214"/>
        <v/>
      </c>
    </row>
    <row r="1648" spans="1:28" ht="20.100000000000001" customHeight="1">
      <c r="A1648" s="41" t="str">
        <f t="shared" ca="1" si="215"/>
        <v/>
      </c>
      <c r="B1648" s="33" t="str">
        <f ca="1">IFERROR(IF(AND(N1648-TODAY()&gt;0,N1648-TODAY()&lt;5),"續簽"&amp;ROW(N1648),""),"")</f>
        <v/>
      </c>
      <c r="C1648" s="44" t="str">
        <f t="shared" si="208"/>
        <v/>
      </c>
      <c r="D1648" s="44"/>
      <c r="E1648" s="44" t="str">
        <f t="shared" si="209"/>
        <v/>
      </c>
      <c r="F1648" s="44"/>
      <c r="G1648" s="44"/>
      <c r="H1648" s="44"/>
      <c r="I1648" s="44" t="str">
        <f t="shared" ca="1" si="210"/>
        <v/>
      </c>
      <c r="J1648" s="44" t="str">
        <f t="shared" ca="1" si="211"/>
        <v/>
      </c>
      <c r="K1648" s="44"/>
      <c r="L1648" s="44"/>
      <c r="M1648" s="44"/>
      <c r="N1648" s="45" t="str">
        <f t="shared" si="212"/>
        <v/>
      </c>
      <c r="O1648" s="51"/>
      <c r="P1648" s="52" t="str">
        <f t="shared" si="213"/>
        <v/>
      </c>
      <c r="Q1648" s="44" t="str">
        <f t="shared" ca="1" si="214"/>
        <v/>
      </c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</row>
    <row r="1649" spans="1:28" ht="20.100000000000001" customHeight="1">
      <c r="A1649" s="41" t="str">
        <f t="shared" ca="1" si="215"/>
        <v/>
      </c>
      <c r="B1649" s="33" t="str">
        <f ca="1">IFERROR(IF(AND(N1649-TODAY()&gt;0,N1649-TODAY()&lt;5),"續簽"&amp;ROW(N1649),""),"")</f>
        <v/>
      </c>
      <c r="C1649" s="38" t="str">
        <f t="shared" si="208"/>
        <v/>
      </c>
      <c r="E1649" s="38" t="str">
        <f t="shared" si="209"/>
        <v/>
      </c>
      <c r="I1649" s="49" t="str">
        <f t="shared" ca="1" si="210"/>
        <v/>
      </c>
      <c r="J1649" s="49" t="str">
        <f t="shared" ca="1" si="211"/>
        <v/>
      </c>
      <c r="K1649" s="49"/>
      <c r="L1649" s="49"/>
      <c r="M1649" s="49"/>
      <c r="N1649" s="43" t="str">
        <f t="shared" si="212"/>
        <v/>
      </c>
      <c r="P1649" s="40" t="str">
        <f t="shared" si="213"/>
        <v/>
      </c>
      <c r="Q1649" s="38" t="str">
        <f t="shared" ca="1" si="214"/>
        <v/>
      </c>
    </row>
    <row r="1650" spans="1:28" ht="20.100000000000001" customHeight="1">
      <c r="A1650" s="41" t="str">
        <f t="shared" ca="1" si="215"/>
        <v/>
      </c>
      <c r="B1650" s="33" t="str">
        <f ca="1">IFERROR(IF(AND(N1650-TODAY()&gt;0,N1650-TODAY()&lt;5),"續簽"&amp;ROW(N1650),""),"")</f>
        <v/>
      </c>
      <c r="C1650" s="44" t="str">
        <f t="shared" si="208"/>
        <v/>
      </c>
      <c r="D1650" s="44"/>
      <c r="E1650" s="44" t="str">
        <f t="shared" si="209"/>
        <v/>
      </c>
      <c r="F1650" s="44"/>
      <c r="G1650" s="44"/>
      <c r="H1650" s="44"/>
      <c r="I1650" s="44" t="str">
        <f t="shared" ca="1" si="210"/>
        <v/>
      </c>
      <c r="J1650" s="44" t="str">
        <f t="shared" ca="1" si="211"/>
        <v/>
      </c>
      <c r="K1650" s="44"/>
      <c r="L1650" s="44"/>
      <c r="M1650" s="44"/>
      <c r="N1650" s="45" t="str">
        <f t="shared" si="212"/>
        <v/>
      </c>
      <c r="O1650" s="51"/>
      <c r="P1650" s="52" t="str">
        <f t="shared" si="213"/>
        <v/>
      </c>
      <c r="Q1650" s="44" t="str">
        <f t="shared" ca="1" si="214"/>
        <v/>
      </c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</row>
    <row r="1651" spans="1:28" ht="20.100000000000001" customHeight="1">
      <c r="A1651" s="41" t="str">
        <f t="shared" ca="1" si="215"/>
        <v/>
      </c>
      <c r="B1651" s="33" t="str">
        <f ca="1">IFERROR(IF(AND(N1651-TODAY()&gt;0,N1651-TODAY()&lt;5),"續簽"&amp;ROW(N1651),""),"")</f>
        <v/>
      </c>
      <c r="C1651" s="38" t="str">
        <f t="shared" si="208"/>
        <v/>
      </c>
      <c r="E1651" s="38" t="str">
        <f t="shared" si="209"/>
        <v/>
      </c>
      <c r="I1651" s="49" t="str">
        <f t="shared" ca="1" si="210"/>
        <v/>
      </c>
      <c r="J1651" s="49" t="str">
        <f t="shared" ca="1" si="211"/>
        <v/>
      </c>
      <c r="K1651" s="49"/>
      <c r="L1651" s="49"/>
      <c r="M1651" s="49"/>
      <c r="N1651" s="43" t="str">
        <f t="shared" si="212"/>
        <v/>
      </c>
      <c r="P1651" s="40" t="str">
        <f t="shared" si="213"/>
        <v/>
      </c>
      <c r="Q1651" s="38" t="str">
        <f t="shared" ca="1" si="214"/>
        <v/>
      </c>
    </row>
    <row r="1652" spans="1:28" ht="20.100000000000001" customHeight="1">
      <c r="A1652" s="41" t="str">
        <f t="shared" ca="1" si="215"/>
        <v/>
      </c>
      <c r="B1652" s="33" t="str">
        <f ca="1">IFERROR(IF(AND(N1652-TODAY()&gt;0,N1652-TODAY()&lt;5),"續簽"&amp;ROW(N1652),""),"")</f>
        <v/>
      </c>
      <c r="C1652" s="44" t="str">
        <f t="shared" si="208"/>
        <v/>
      </c>
      <c r="D1652" s="44"/>
      <c r="E1652" s="44" t="str">
        <f t="shared" si="209"/>
        <v/>
      </c>
      <c r="F1652" s="44"/>
      <c r="G1652" s="44"/>
      <c r="H1652" s="44"/>
      <c r="I1652" s="44" t="str">
        <f t="shared" ca="1" si="210"/>
        <v/>
      </c>
      <c r="J1652" s="44" t="str">
        <f t="shared" ca="1" si="211"/>
        <v/>
      </c>
      <c r="K1652" s="44"/>
      <c r="L1652" s="44"/>
      <c r="M1652" s="44"/>
      <c r="N1652" s="45" t="str">
        <f t="shared" si="212"/>
        <v/>
      </c>
      <c r="O1652" s="51"/>
      <c r="P1652" s="52" t="str">
        <f t="shared" si="213"/>
        <v/>
      </c>
      <c r="Q1652" s="44" t="str">
        <f t="shared" ca="1" si="214"/>
        <v/>
      </c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</row>
    <row r="1653" spans="1:28" ht="20.100000000000001" customHeight="1">
      <c r="A1653" s="41" t="str">
        <f t="shared" ca="1" si="215"/>
        <v/>
      </c>
      <c r="B1653" s="33" t="str">
        <f ca="1">IFERROR(IF(AND(N1653-TODAY()&gt;0,N1653-TODAY()&lt;5),"續簽"&amp;ROW(N1653),""),"")</f>
        <v/>
      </c>
      <c r="C1653" s="38" t="str">
        <f t="shared" si="208"/>
        <v/>
      </c>
      <c r="E1653" s="38" t="str">
        <f t="shared" si="209"/>
        <v/>
      </c>
      <c r="I1653" s="49" t="str">
        <f t="shared" ca="1" si="210"/>
        <v/>
      </c>
      <c r="J1653" s="49" t="str">
        <f t="shared" ca="1" si="211"/>
        <v/>
      </c>
      <c r="K1653" s="49"/>
      <c r="L1653" s="49"/>
      <c r="M1653" s="49"/>
      <c r="N1653" s="43" t="str">
        <f t="shared" si="212"/>
        <v/>
      </c>
      <c r="P1653" s="40" t="str">
        <f t="shared" si="213"/>
        <v/>
      </c>
      <c r="Q1653" s="38" t="str">
        <f t="shared" ca="1" si="214"/>
        <v/>
      </c>
    </row>
    <row r="1654" spans="1:28" ht="20.100000000000001" customHeight="1">
      <c r="A1654" s="41" t="str">
        <f t="shared" ca="1" si="215"/>
        <v/>
      </c>
      <c r="B1654" s="33" t="str">
        <f ca="1">IFERROR(IF(AND(N1654-TODAY()&gt;0,N1654-TODAY()&lt;5),"續簽"&amp;ROW(N1654),""),"")</f>
        <v/>
      </c>
      <c r="C1654" s="44" t="str">
        <f t="shared" si="208"/>
        <v/>
      </c>
      <c r="D1654" s="44"/>
      <c r="E1654" s="44" t="str">
        <f t="shared" si="209"/>
        <v/>
      </c>
      <c r="F1654" s="44"/>
      <c r="G1654" s="44"/>
      <c r="H1654" s="44"/>
      <c r="I1654" s="44" t="str">
        <f t="shared" ca="1" si="210"/>
        <v/>
      </c>
      <c r="J1654" s="44" t="str">
        <f t="shared" ca="1" si="211"/>
        <v/>
      </c>
      <c r="K1654" s="44"/>
      <c r="L1654" s="44"/>
      <c r="M1654" s="44"/>
      <c r="N1654" s="45" t="str">
        <f t="shared" si="212"/>
        <v/>
      </c>
      <c r="O1654" s="51"/>
      <c r="P1654" s="52" t="str">
        <f t="shared" si="213"/>
        <v/>
      </c>
      <c r="Q1654" s="44" t="str">
        <f t="shared" ca="1" si="214"/>
        <v/>
      </c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</row>
    <row r="1655" spans="1:28" ht="20.100000000000001" customHeight="1">
      <c r="A1655" s="41" t="str">
        <f t="shared" ca="1" si="215"/>
        <v/>
      </c>
      <c r="B1655" s="33" t="str">
        <f ca="1">IFERROR(IF(AND(N1655-TODAY()&gt;0,N1655-TODAY()&lt;5),"續簽"&amp;ROW(N1655),""),"")</f>
        <v/>
      </c>
      <c r="C1655" s="38" t="str">
        <f t="shared" si="208"/>
        <v/>
      </c>
      <c r="E1655" s="38" t="str">
        <f t="shared" si="209"/>
        <v/>
      </c>
      <c r="I1655" s="49" t="str">
        <f t="shared" ca="1" si="210"/>
        <v/>
      </c>
      <c r="J1655" s="49" t="str">
        <f t="shared" ca="1" si="211"/>
        <v/>
      </c>
      <c r="K1655" s="49"/>
      <c r="L1655" s="49"/>
      <c r="M1655" s="49"/>
      <c r="N1655" s="43" t="str">
        <f t="shared" si="212"/>
        <v/>
      </c>
      <c r="P1655" s="40" t="str">
        <f t="shared" si="213"/>
        <v/>
      </c>
      <c r="Q1655" s="38" t="str">
        <f t="shared" ca="1" si="214"/>
        <v/>
      </c>
    </row>
    <row r="1656" spans="1:28" ht="20.100000000000001" customHeight="1">
      <c r="A1656" s="41" t="str">
        <f t="shared" ca="1" si="215"/>
        <v/>
      </c>
      <c r="B1656" s="33" t="str">
        <f ca="1">IFERROR(IF(AND(N1656-TODAY()&gt;0,N1656-TODAY()&lt;5),"續簽"&amp;ROW(N1656),""),"")</f>
        <v/>
      </c>
      <c r="C1656" s="44" t="str">
        <f t="shared" si="208"/>
        <v/>
      </c>
      <c r="D1656" s="44"/>
      <c r="E1656" s="44" t="str">
        <f t="shared" si="209"/>
        <v/>
      </c>
      <c r="F1656" s="44"/>
      <c r="G1656" s="44"/>
      <c r="H1656" s="44"/>
      <c r="I1656" s="44" t="str">
        <f t="shared" ca="1" si="210"/>
        <v/>
      </c>
      <c r="J1656" s="44" t="str">
        <f t="shared" ca="1" si="211"/>
        <v/>
      </c>
      <c r="K1656" s="44"/>
      <c r="L1656" s="44"/>
      <c r="M1656" s="44"/>
      <c r="N1656" s="45" t="str">
        <f t="shared" si="212"/>
        <v/>
      </c>
      <c r="O1656" s="51"/>
      <c r="P1656" s="52" t="str">
        <f t="shared" si="213"/>
        <v/>
      </c>
      <c r="Q1656" s="44" t="str">
        <f t="shared" ca="1" si="214"/>
        <v/>
      </c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</row>
    <row r="1657" spans="1:28" ht="20.100000000000001" customHeight="1">
      <c r="A1657" s="41" t="str">
        <f t="shared" ca="1" si="215"/>
        <v/>
      </c>
      <c r="B1657" s="33" t="str">
        <f ca="1">IFERROR(IF(AND(N1657-TODAY()&gt;0,N1657-TODAY()&lt;5),"續簽"&amp;ROW(N1657),""),"")</f>
        <v/>
      </c>
      <c r="C1657" s="38" t="str">
        <f t="shared" si="208"/>
        <v/>
      </c>
      <c r="E1657" s="38" t="str">
        <f t="shared" si="209"/>
        <v/>
      </c>
      <c r="I1657" s="49" t="str">
        <f t="shared" ca="1" si="210"/>
        <v/>
      </c>
      <c r="J1657" s="49" t="str">
        <f t="shared" ca="1" si="211"/>
        <v/>
      </c>
      <c r="K1657" s="49"/>
      <c r="L1657" s="49"/>
      <c r="M1657" s="49"/>
      <c r="N1657" s="43" t="str">
        <f t="shared" si="212"/>
        <v/>
      </c>
      <c r="P1657" s="40" t="str">
        <f t="shared" si="213"/>
        <v/>
      </c>
      <c r="Q1657" s="38" t="str">
        <f t="shared" ca="1" si="214"/>
        <v/>
      </c>
    </row>
    <row r="1658" spans="1:28" ht="20.100000000000001" customHeight="1">
      <c r="A1658" s="41" t="str">
        <f t="shared" ca="1" si="215"/>
        <v/>
      </c>
      <c r="B1658" s="33" t="str">
        <f ca="1">IFERROR(IF(AND(N1658-TODAY()&gt;0,N1658-TODAY()&lt;5),"續簽"&amp;ROW(N1658),""),"")</f>
        <v/>
      </c>
      <c r="C1658" s="44" t="str">
        <f t="shared" si="208"/>
        <v/>
      </c>
      <c r="D1658" s="44"/>
      <c r="E1658" s="44" t="str">
        <f t="shared" si="209"/>
        <v/>
      </c>
      <c r="F1658" s="44"/>
      <c r="G1658" s="44"/>
      <c r="H1658" s="44"/>
      <c r="I1658" s="44" t="str">
        <f t="shared" ca="1" si="210"/>
        <v/>
      </c>
      <c r="J1658" s="44" t="str">
        <f t="shared" ca="1" si="211"/>
        <v/>
      </c>
      <c r="K1658" s="44"/>
      <c r="L1658" s="44"/>
      <c r="M1658" s="44"/>
      <c r="N1658" s="45" t="str">
        <f t="shared" si="212"/>
        <v/>
      </c>
      <c r="O1658" s="51"/>
      <c r="P1658" s="52" t="str">
        <f t="shared" si="213"/>
        <v/>
      </c>
      <c r="Q1658" s="44" t="str">
        <f t="shared" ca="1" si="214"/>
        <v/>
      </c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</row>
    <row r="1659" spans="1:28" ht="20.100000000000001" customHeight="1">
      <c r="A1659" s="41" t="str">
        <f t="shared" ca="1" si="215"/>
        <v/>
      </c>
      <c r="B1659" s="33" t="str">
        <f ca="1">IFERROR(IF(AND(N1659-TODAY()&gt;0,N1659-TODAY()&lt;5),"續簽"&amp;ROW(N1659),""),"")</f>
        <v/>
      </c>
      <c r="C1659" s="38" t="str">
        <f t="shared" si="208"/>
        <v/>
      </c>
      <c r="E1659" s="38" t="str">
        <f t="shared" si="209"/>
        <v/>
      </c>
      <c r="I1659" s="49" t="str">
        <f t="shared" ca="1" si="210"/>
        <v/>
      </c>
      <c r="J1659" s="49" t="str">
        <f t="shared" ca="1" si="211"/>
        <v/>
      </c>
      <c r="K1659" s="49"/>
      <c r="L1659" s="49"/>
      <c r="M1659" s="49"/>
      <c r="N1659" s="43" t="str">
        <f t="shared" si="212"/>
        <v/>
      </c>
      <c r="P1659" s="40" t="str">
        <f t="shared" si="213"/>
        <v/>
      </c>
      <c r="Q1659" s="38" t="str">
        <f t="shared" ca="1" si="214"/>
        <v/>
      </c>
    </row>
    <row r="1660" spans="1:28" ht="20.100000000000001" customHeight="1">
      <c r="A1660" s="41" t="str">
        <f t="shared" ca="1" si="215"/>
        <v/>
      </c>
      <c r="B1660" s="33" t="str">
        <f ca="1">IFERROR(IF(AND(N1660-TODAY()&gt;0,N1660-TODAY()&lt;5),"續簽"&amp;ROW(N1660),""),"")</f>
        <v/>
      </c>
      <c r="C1660" s="44" t="str">
        <f t="shared" si="208"/>
        <v/>
      </c>
      <c r="D1660" s="44"/>
      <c r="E1660" s="44" t="str">
        <f t="shared" si="209"/>
        <v/>
      </c>
      <c r="F1660" s="44"/>
      <c r="G1660" s="44"/>
      <c r="H1660" s="44"/>
      <c r="I1660" s="44" t="str">
        <f t="shared" ca="1" si="210"/>
        <v/>
      </c>
      <c r="J1660" s="44" t="str">
        <f t="shared" ca="1" si="211"/>
        <v/>
      </c>
      <c r="K1660" s="44"/>
      <c r="L1660" s="44"/>
      <c r="M1660" s="44"/>
      <c r="N1660" s="45" t="str">
        <f t="shared" si="212"/>
        <v/>
      </c>
      <c r="O1660" s="51"/>
      <c r="P1660" s="52" t="str">
        <f t="shared" si="213"/>
        <v/>
      </c>
      <c r="Q1660" s="44" t="str">
        <f t="shared" ca="1" si="214"/>
        <v/>
      </c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</row>
    <row r="1661" spans="1:28" ht="20.100000000000001" customHeight="1">
      <c r="A1661" s="41" t="str">
        <f t="shared" ca="1" si="215"/>
        <v/>
      </c>
      <c r="B1661" s="33" t="str">
        <f ca="1">IFERROR(IF(AND(N1661-TODAY()&gt;0,N1661-TODAY()&lt;5),"續簽"&amp;ROW(N1661),""),"")</f>
        <v/>
      </c>
      <c r="C1661" s="38" t="str">
        <f t="shared" si="208"/>
        <v/>
      </c>
      <c r="E1661" s="38" t="str">
        <f t="shared" si="209"/>
        <v/>
      </c>
      <c r="I1661" s="49" t="str">
        <f t="shared" ca="1" si="210"/>
        <v/>
      </c>
      <c r="J1661" s="49" t="str">
        <f t="shared" ca="1" si="211"/>
        <v/>
      </c>
      <c r="K1661" s="49"/>
      <c r="L1661" s="49"/>
      <c r="M1661" s="49"/>
      <c r="N1661" s="43" t="str">
        <f t="shared" si="212"/>
        <v/>
      </c>
      <c r="P1661" s="40" t="str">
        <f t="shared" si="213"/>
        <v/>
      </c>
      <c r="Q1661" s="38" t="str">
        <f t="shared" ca="1" si="214"/>
        <v/>
      </c>
    </row>
    <row r="1662" spans="1:28" ht="20.100000000000001" customHeight="1">
      <c r="A1662" s="41" t="str">
        <f t="shared" ca="1" si="215"/>
        <v/>
      </c>
      <c r="B1662" s="33" t="str">
        <f ca="1">IFERROR(IF(AND(N1662-TODAY()&gt;0,N1662-TODAY()&lt;5),"續簽"&amp;ROW(N1662),""),"")</f>
        <v/>
      </c>
      <c r="C1662" s="44" t="str">
        <f t="shared" si="208"/>
        <v/>
      </c>
      <c r="D1662" s="44"/>
      <c r="E1662" s="44" t="str">
        <f t="shared" si="209"/>
        <v/>
      </c>
      <c r="F1662" s="44"/>
      <c r="G1662" s="44"/>
      <c r="H1662" s="44"/>
      <c r="I1662" s="44" t="str">
        <f t="shared" ca="1" si="210"/>
        <v/>
      </c>
      <c r="J1662" s="44" t="str">
        <f t="shared" ca="1" si="211"/>
        <v/>
      </c>
      <c r="K1662" s="44"/>
      <c r="L1662" s="44"/>
      <c r="M1662" s="44"/>
      <c r="N1662" s="45" t="str">
        <f t="shared" si="212"/>
        <v/>
      </c>
      <c r="O1662" s="51"/>
      <c r="P1662" s="52" t="str">
        <f t="shared" si="213"/>
        <v/>
      </c>
      <c r="Q1662" s="44" t="str">
        <f t="shared" ca="1" si="214"/>
        <v/>
      </c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</row>
    <row r="1663" spans="1:28" ht="20.100000000000001" customHeight="1">
      <c r="A1663" s="41" t="str">
        <f t="shared" ca="1" si="215"/>
        <v/>
      </c>
      <c r="B1663" s="33" t="str">
        <f ca="1">IFERROR(IF(AND(N1663-TODAY()&gt;0,N1663-TODAY()&lt;5),"續簽"&amp;ROW(N1663),""),"")</f>
        <v/>
      </c>
      <c r="C1663" s="38" t="str">
        <f t="shared" si="208"/>
        <v/>
      </c>
      <c r="E1663" s="38" t="str">
        <f t="shared" si="209"/>
        <v/>
      </c>
      <c r="I1663" s="49" t="str">
        <f t="shared" ca="1" si="210"/>
        <v/>
      </c>
      <c r="J1663" s="49" t="str">
        <f t="shared" ca="1" si="211"/>
        <v/>
      </c>
      <c r="K1663" s="49"/>
      <c r="L1663" s="49"/>
      <c r="M1663" s="49"/>
      <c r="N1663" s="43" t="str">
        <f t="shared" si="212"/>
        <v/>
      </c>
      <c r="P1663" s="40" t="str">
        <f t="shared" si="213"/>
        <v/>
      </c>
      <c r="Q1663" s="38" t="str">
        <f t="shared" ca="1" si="214"/>
        <v/>
      </c>
    </row>
    <row r="1664" spans="1:28" ht="20.100000000000001" customHeight="1">
      <c r="A1664" s="41" t="str">
        <f t="shared" ca="1" si="215"/>
        <v/>
      </c>
      <c r="B1664" s="33" t="str">
        <f ca="1">IFERROR(IF(AND(N1664-TODAY()&gt;0,N1664-TODAY()&lt;5),"續簽"&amp;ROW(N1664),""),"")</f>
        <v/>
      </c>
      <c r="C1664" s="44" t="str">
        <f t="shared" si="208"/>
        <v/>
      </c>
      <c r="D1664" s="44"/>
      <c r="E1664" s="44" t="str">
        <f t="shared" si="209"/>
        <v/>
      </c>
      <c r="F1664" s="44"/>
      <c r="G1664" s="44"/>
      <c r="H1664" s="44"/>
      <c r="I1664" s="44" t="str">
        <f t="shared" ca="1" si="210"/>
        <v/>
      </c>
      <c r="J1664" s="44" t="str">
        <f t="shared" ca="1" si="211"/>
        <v/>
      </c>
      <c r="K1664" s="44"/>
      <c r="L1664" s="44"/>
      <c r="M1664" s="44"/>
      <c r="N1664" s="45" t="str">
        <f t="shared" si="212"/>
        <v/>
      </c>
      <c r="O1664" s="51"/>
      <c r="P1664" s="52" t="str">
        <f t="shared" si="213"/>
        <v/>
      </c>
      <c r="Q1664" s="44" t="str">
        <f t="shared" ca="1" si="214"/>
        <v/>
      </c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</row>
    <row r="1665" spans="1:28" ht="20.100000000000001" customHeight="1">
      <c r="A1665" s="41" t="str">
        <f t="shared" ca="1" si="215"/>
        <v/>
      </c>
      <c r="B1665" s="33" t="str">
        <f ca="1">IFERROR(IF(AND(N1665-TODAY()&gt;0,N1665-TODAY()&lt;5),"續簽"&amp;ROW(N1665),""),"")</f>
        <v/>
      </c>
      <c r="C1665" s="38" t="str">
        <f t="shared" si="208"/>
        <v/>
      </c>
      <c r="E1665" s="38" t="str">
        <f t="shared" si="209"/>
        <v/>
      </c>
      <c r="I1665" s="49" t="str">
        <f t="shared" ca="1" si="210"/>
        <v/>
      </c>
      <c r="J1665" s="49" t="str">
        <f t="shared" ca="1" si="211"/>
        <v/>
      </c>
      <c r="K1665" s="49"/>
      <c r="L1665" s="49"/>
      <c r="M1665" s="49"/>
      <c r="N1665" s="43" t="str">
        <f t="shared" si="212"/>
        <v/>
      </c>
      <c r="P1665" s="40" t="str">
        <f t="shared" si="213"/>
        <v/>
      </c>
      <c r="Q1665" s="38" t="str">
        <f t="shared" ca="1" si="214"/>
        <v/>
      </c>
    </row>
    <row r="1666" spans="1:28" ht="20.100000000000001" customHeight="1">
      <c r="A1666" s="41" t="str">
        <f t="shared" ca="1" si="215"/>
        <v/>
      </c>
      <c r="B1666" s="33" t="str">
        <f ca="1">IFERROR(IF(AND(N1666-TODAY()&gt;0,N1666-TODAY()&lt;5),"續簽"&amp;ROW(N1666),""),"")</f>
        <v/>
      </c>
      <c r="C1666" s="44" t="str">
        <f t="shared" si="208"/>
        <v/>
      </c>
      <c r="D1666" s="44"/>
      <c r="E1666" s="44" t="str">
        <f t="shared" si="209"/>
        <v/>
      </c>
      <c r="F1666" s="44"/>
      <c r="G1666" s="44"/>
      <c r="H1666" s="44"/>
      <c r="I1666" s="44" t="str">
        <f t="shared" ca="1" si="210"/>
        <v/>
      </c>
      <c r="J1666" s="44" t="str">
        <f t="shared" ca="1" si="211"/>
        <v/>
      </c>
      <c r="K1666" s="44"/>
      <c r="L1666" s="44"/>
      <c r="M1666" s="44"/>
      <c r="N1666" s="45" t="str">
        <f t="shared" si="212"/>
        <v/>
      </c>
      <c r="O1666" s="51"/>
      <c r="P1666" s="52" t="str">
        <f t="shared" si="213"/>
        <v/>
      </c>
      <c r="Q1666" s="44" t="str">
        <f t="shared" ca="1" si="214"/>
        <v/>
      </c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</row>
    <row r="1667" spans="1:28" ht="20.100000000000001" customHeight="1">
      <c r="A1667" s="41" t="str">
        <f t="shared" ca="1" si="215"/>
        <v/>
      </c>
      <c r="B1667" s="33" t="str">
        <f ca="1">IFERROR(IF(AND(N1667-TODAY()&gt;0,N1667-TODAY()&lt;5),"續簽"&amp;ROW(N1667),""),"")</f>
        <v/>
      </c>
      <c r="C1667" s="38" t="str">
        <f t="shared" si="208"/>
        <v/>
      </c>
      <c r="E1667" s="38" t="str">
        <f t="shared" si="209"/>
        <v/>
      </c>
      <c r="I1667" s="49" t="str">
        <f t="shared" ca="1" si="210"/>
        <v/>
      </c>
      <c r="J1667" s="49" t="str">
        <f t="shared" ca="1" si="211"/>
        <v/>
      </c>
      <c r="K1667" s="49"/>
      <c r="L1667" s="49"/>
      <c r="M1667" s="49"/>
      <c r="N1667" s="43" t="str">
        <f t="shared" si="212"/>
        <v/>
      </c>
      <c r="P1667" s="40" t="str">
        <f t="shared" si="213"/>
        <v/>
      </c>
      <c r="Q1667" s="38" t="str">
        <f t="shared" ca="1" si="214"/>
        <v/>
      </c>
    </row>
    <row r="1668" spans="1:28" ht="20.100000000000001" customHeight="1">
      <c r="A1668" s="41" t="str">
        <f t="shared" ca="1" si="215"/>
        <v/>
      </c>
      <c r="B1668" s="33" t="str">
        <f ca="1">IFERROR(IF(AND(N1668-TODAY()&gt;0,N1668-TODAY()&lt;5),"續簽"&amp;ROW(N1668),""),"")</f>
        <v/>
      </c>
      <c r="C1668" s="44" t="str">
        <f t="shared" si="208"/>
        <v/>
      </c>
      <c r="D1668" s="44"/>
      <c r="E1668" s="44" t="str">
        <f t="shared" si="209"/>
        <v/>
      </c>
      <c r="F1668" s="44"/>
      <c r="G1668" s="44"/>
      <c r="H1668" s="44"/>
      <c r="I1668" s="44" t="str">
        <f t="shared" ca="1" si="210"/>
        <v/>
      </c>
      <c r="J1668" s="44" t="str">
        <f t="shared" ca="1" si="211"/>
        <v/>
      </c>
      <c r="K1668" s="44"/>
      <c r="L1668" s="44"/>
      <c r="M1668" s="44"/>
      <c r="N1668" s="45" t="str">
        <f t="shared" si="212"/>
        <v/>
      </c>
      <c r="O1668" s="51"/>
      <c r="P1668" s="52" t="str">
        <f t="shared" si="213"/>
        <v/>
      </c>
      <c r="Q1668" s="44" t="str">
        <f t="shared" ca="1" si="214"/>
        <v/>
      </c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</row>
    <row r="1669" spans="1:28" ht="20.100000000000001" customHeight="1">
      <c r="A1669" s="41" t="str">
        <f t="shared" ca="1" si="215"/>
        <v/>
      </c>
      <c r="B1669" s="33" t="str">
        <f ca="1">IFERROR(IF(AND(N1669-TODAY()&gt;0,N1669-TODAY()&lt;5),"續簽"&amp;ROW(N1669),""),"")</f>
        <v/>
      </c>
      <c r="C1669" s="38" t="str">
        <f t="shared" si="208"/>
        <v/>
      </c>
      <c r="E1669" s="38" t="str">
        <f t="shared" si="209"/>
        <v/>
      </c>
      <c r="I1669" s="49" t="str">
        <f t="shared" ca="1" si="210"/>
        <v/>
      </c>
      <c r="J1669" s="49" t="str">
        <f t="shared" ca="1" si="211"/>
        <v/>
      </c>
      <c r="K1669" s="49"/>
      <c r="L1669" s="49"/>
      <c r="M1669" s="49"/>
      <c r="N1669" s="43" t="str">
        <f t="shared" si="212"/>
        <v/>
      </c>
      <c r="P1669" s="40" t="str">
        <f t="shared" si="213"/>
        <v/>
      </c>
      <c r="Q1669" s="38" t="str">
        <f t="shared" ca="1" si="214"/>
        <v/>
      </c>
    </row>
    <row r="1670" spans="1:28" ht="20.100000000000001" customHeight="1">
      <c r="A1670" s="41" t="str">
        <f t="shared" ca="1" si="215"/>
        <v/>
      </c>
      <c r="B1670" s="33" t="str">
        <f ca="1">IFERROR(IF(AND(N1670-TODAY()&gt;0,N1670-TODAY()&lt;5),"續簽"&amp;ROW(N1670),""),"")</f>
        <v/>
      </c>
      <c r="C1670" s="44" t="str">
        <f t="shared" si="208"/>
        <v/>
      </c>
      <c r="D1670" s="44"/>
      <c r="E1670" s="44" t="str">
        <f t="shared" si="209"/>
        <v/>
      </c>
      <c r="F1670" s="44"/>
      <c r="G1670" s="44"/>
      <c r="H1670" s="44"/>
      <c r="I1670" s="44" t="str">
        <f t="shared" ca="1" si="210"/>
        <v/>
      </c>
      <c r="J1670" s="44" t="str">
        <f t="shared" ca="1" si="211"/>
        <v/>
      </c>
      <c r="K1670" s="44"/>
      <c r="L1670" s="44"/>
      <c r="M1670" s="44"/>
      <c r="N1670" s="45" t="str">
        <f t="shared" si="212"/>
        <v/>
      </c>
      <c r="O1670" s="51"/>
      <c r="P1670" s="52" t="str">
        <f t="shared" si="213"/>
        <v/>
      </c>
      <c r="Q1670" s="44" t="str">
        <f t="shared" ca="1" si="214"/>
        <v/>
      </c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</row>
    <row r="1671" spans="1:28" ht="20.100000000000001" customHeight="1">
      <c r="A1671" s="41" t="str">
        <f t="shared" ca="1" si="215"/>
        <v/>
      </c>
      <c r="B1671" s="33" t="str">
        <f ca="1">IFERROR(IF(AND(N1671-TODAY()&gt;0,N1671-TODAY()&lt;5),"續簽"&amp;ROW(N1671),""),"")</f>
        <v/>
      </c>
      <c r="C1671" s="38" t="str">
        <f t="shared" si="208"/>
        <v/>
      </c>
      <c r="E1671" s="38" t="str">
        <f t="shared" si="209"/>
        <v/>
      </c>
      <c r="I1671" s="49" t="str">
        <f t="shared" ca="1" si="210"/>
        <v/>
      </c>
      <c r="J1671" s="49" t="str">
        <f t="shared" ca="1" si="211"/>
        <v/>
      </c>
      <c r="K1671" s="49"/>
      <c r="L1671" s="49"/>
      <c r="M1671" s="49"/>
      <c r="N1671" s="43" t="str">
        <f t="shared" si="212"/>
        <v/>
      </c>
      <c r="P1671" s="40" t="str">
        <f t="shared" si="213"/>
        <v/>
      </c>
      <c r="Q1671" s="38" t="str">
        <f t="shared" ca="1" si="214"/>
        <v/>
      </c>
    </row>
    <row r="1672" spans="1:28" ht="20.100000000000001" customHeight="1">
      <c r="A1672" s="41" t="str">
        <f t="shared" ca="1" si="215"/>
        <v/>
      </c>
      <c r="B1672" s="33" t="str">
        <f ca="1">IFERROR(IF(AND(N1672-TODAY()&gt;0,N1672-TODAY()&lt;5),"續簽"&amp;ROW(N1672),""),"")</f>
        <v/>
      </c>
      <c r="C1672" s="44" t="str">
        <f t="shared" ref="C1672:C1735" si="216">IF(D1672="","",ROW(D1672)-2)</f>
        <v/>
      </c>
      <c r="D1672" s="44"/>
      <c r="E1672" s="44" t="str">
        <f t="shared" ref="E1672:E1735" si="217">IF(O1672="","",IF(MOD(RIGHT(LEFT(O1672,17)),2),"男","女"))</f>
        <v/>
      </c>
      <c r="F1672" s="44"/>
      <c r="G1672" s="44"/>
      <c r="H1672" s="44"/>
      <c r="I1672" s="44" t="str">
        <f t="shared" ref="I1672:I1735" ca="1" si="218">IF(H1672="","",DATEDIF(H1672,TODAY(),"Y"))</f>
        <v/>
      </c>
      <c r="J1672" s="44" t="str">
        <f t="shared" ref="J1672:J1735" ca="1" si="219">IF(H1672="","",DATEDIF(H1672,TODAY(),"m"))</f>
        <v/>
      </c>
      <c r="K1672" s="44"/>
      <c r="L1672" s="44"/>
      <c r="M1672" s="44"/>
      <c r="N1672" s="45" t="str">
        <f t="shared" ref="N1672:N1735" si="220">IFERROR(IF(M1672="无固定期限","",DATE(YEAR(L1672)+M1672,MONTH(L1672),DAY(L1672)-1)),"")</f>
        <v/>
      </c>
      <c r="O1672" s="51"/>
      <c r="P1672" s="52" t="str">
        <f t="shared" ref="P1672:P1735" si="221">IF(O1672="","",VALUE(MID(O1672,7,4)&amp;"/"&amp;MID(O1672,11,2)&amp;"/"&amp;MID(O1672,13,2)))</f>
        <v/>
      </c>
      <c r="Q1672" s="44" t="str">
        <f t="shared" ref="Q1672:Q1735" ca="1" si="222">IF(O1672="","",YEAR(TODAY())-MID(O1672,7,4))</f>
        <v/>
      </c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</row>
    <row r="1673" spans="1:28" ht="20.100000000000001" customHeight="1">
      <c r="A1673" s="41" t="str">
        <f t="shared" ca="1" si="215"/>
        <v/>
      </c>
      <c r="B1673" s="33" t="str">
        <f ca="1">IFERROR(IF(AND(N1673-TODAY()&gt;0,N1673-TODAY()&lt;5),"續簽"&amp;ROW(N1673),""),"")</f>
        <v/>
      </c>
      <c r="C1673" s="38" t="str">
        <f t="shared" si="216"/>
        <v/>
      </c>
      <c r="E1673" s="38" t="str">
        <f t="shared" si="217"/>
        <v/>
      </c>
      <c r="I1673" s="49" t="str">
        <f t="shared" ca="1" si="218"/>
        <v/>
      </c>
      <c r="J1673" s="49" t="str">
        <f t="shared" ca="1" si="219"/>
        <v/>
      </c>
      <c r="K1673" s="49"/>
      <c r="L1673" s="49"/>
      <c r="M1673" s="49"/>
      <c r="N1673" s="43" t="str">
        <f t="shared" si="220"/>
        <v/>
      </c>
      <c r="P1673" s="40" t="str">
        <f t="shared" si="221"/>
        <v/>
      </c>
      <c r="Q1673" s="38" t="str">
        <f t="shared" ca="1" si="222"/>
        <v/>
      </c>
    </row>
    <row r="1674" spans="1:28" ht="20.100000000000001" customHeight="1">
      <c r="A1674" s="41" t="str">
        <f t="shared" ca="1" si="215"/>
        <v/>
      </c>
      <c r="B1674" s="33" t="str">
        <f ca="1">IFERROR(IF(AND(N1674-TODAY()&gt;0,N1674-TODAY()&lt;5),"續簽"&amp;ROW(N1674),""),"")</f>
        <v/>
      </c>
      <c r="C1674" s="44" t="str">
        <f t="shared" si="216"/>
        <v/>
      </c>
      <c r="D1674" s="44"/>
      <c r="E1674" s="44" t="str">
        <f t="shared" si="217"/>
        <v/>
      </c>
      <c r="F1674" s="44"/>
      <c r="G1674" s="44"/>
      <c r="H1674" s="44"/>
      <c r="I1674" s="44" t="str">
        <f t="shared" ca="1" si="218"/>
        <v/>
      </c>
      <c r="J1674" s="44" t="str">
        <f t="shared" ca="1" si="219"/>
        <v/>
      </c>
      <c r="K1674" s="44"/>
      <c r="L1674" s="44"/>
      <c r="M1674" s="44"/>
      <c r="N1674" s="45" t="str">
        <f t="shared" si="220"/>
        <v/>
      </c>
      <c r="O1674" s="51"/>
      <c r="P1674" s="52" t="str">
        <f t="shared" si="221"/>
        <v/>
      </c>
      <c r="Q1674" s="44" t="str">
        <f t="shared" ca="1" si="222"/>
        <v/>
      </c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</row>
    <row r="1675" spans="1:28" ht="20.100000000000001" customHeight="1">
      <c r="A1675" s="41" t="str">
        <f t="shared" ca="1" si="215"/>
        <v/>
      </c>
      <c r="B1675" s="33" t="str">
        <f ca="1">IFERROR(IF(AND(N1675-TODAY()&gt;0,N1675-TODAY()&lt;5),"續簽"&amp;ROW(N1675),""),"")</f>
        <v/>
      </c>
      <c r="C1675" s="38" t="str">
        <f t="shared" si="216"/>
        <v/>
      </c>
      <c r="E1675" s="38" t="str">
        <f t="shared" si="217"/>
        <v/>
      </c>
      <c r="I1675" s="49" t="str">
        <f t="shared" ca="1" si="218"/>
        <v/>
      </c>
      <c r="J1675" s="49" t="str">
        <f t="shared" ca="1" si="219"/>
        <v/>
      </c>
      <c r="K1675" s="49"/>
      <c r="L1675" s="49"/>
      <c r="M1675" s="49"/>
      <c r="N1675" s="43" t="str">
        <f t="shared" si="220"/>
        <v/>
      </c>
      <c r="P1675" s="40" t="str">
        <f t="shared" si="221"/>
        <v/>
      </c>
      <c r="Q1675" s="38" t="str">
        <f t="shared" ca="1" si="222"/>
        <v/>
      </c>
    </row>
    <row r="1676" spans="1:28" ht="20.100000000000001" customHeight="1">
      <c r="A1676" s="41" t="str">
        <f t="shared" ca="1" si="215"/>
        <v/>
      </c>
      <c r="B1676" s="33" t="str">
        <f ca="1">IFERROR(IF(AND(N1676-TODAY()&gt;0,N1676-TODAY()&lt;5),"續簽"&amp;ROW(N1676),""),"")</f>
        <v/>
      </c>
      <c r="C1676" s="44" t="str">
        <f t="shared" si="216"/>
        <v/>
      </c>
      <c r="D1676" s="44"/>
      <c r="E1676" s="44" t="str">
        <f t="shared" si="217"/>
        <v/>
      </c>
      <c r="F1676" s="44"/>
      <c r="G1676" s="44"/>
      <c r="H1676" s="44"/>
      <c r="I1676" s="44" t="str">
        <f t="shared" ca="1" si="218"/>
        <v/>
      </c>
      <c r="J1676" s="44" t="str">
        <f t="shared" ca="1" si="219"/>
        <v/>
      </c>
      <c r="K1676" s="44"/>
      <c r="L1676" s="44"/>
      <c r="M1676" s="44"/>
      <c r="N1676" s="45" t="str">
        <f t="shared" si="220"/>
        <v/>
      </c>
      <c r="O1676" s="51"/>
      <c r="P1676" s="52" t="str">
        <f t="shared" si="221"/>
        <v/>
      </c>
      <c r="Q1676" s="44" t="str">
        <f t="shared" ca="1" si="222"/>
        <v/>
      </c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</row>
    <row r="1677" spans="1:28" ht="20.100000000000001" customHeight="1">
      <c r="A1677" s="41" t="str">
        <f t="shared" ref="A1677:A1740" ca="1" si="223">IFERROR(IF(MONTH(P1677)=MONTH(TODAY()),"生日"&amp;ROW(P1677),""),"")</f>
        <v/>
      </c>
      <c r="B1677" s="33" t="str">
        <f ca="1">IFERROR(IF(AND(N1677-TODAY()&gt;0,N1677-TODAY()&lt;5),"續簽"&amp;ROW(N1677),""),"")</f>
        <v/>
      </c>
      <c r="C1677" s="38" t="str">
        <f t="shared" si="216"/>
        <v/>
      </c>
      <c r="E1677" s="38" t="str">
        <f t="shared" si="217"/>
        <v/>
      </c>
      <c r="I1677" s="49" t="str">
        <f t="shared" ca="1" si="218"/>
        <v/>
      </c>
      <c r="J1677" s="49" t="str">
        <f t="shared" ca="1" si="219"/>
        <v/>
      </c>
      <c r="K1677" s="49"/>
      <c r="L1677" s="49"/>
      <c r="M1677" s="49"/>
      <c r="N1677" s="43" t="str">
        <f t="shared" si="220"/>
        <v/>
      </c>
      <c r="P1677" s="40" t="str">
        <f t="shared" si="221"/>
        <v/>
      </c>
      <c r="Q1677" s="38" t="str">
        <f t="shared" ca="1" si="222"/>
        <v/>
      </c>
    </row>
    <row r="1678" spans="1:28" ht="20.100000000000001" customHeight="1">
      <c r="A1678" s="41" t="str">
        <f t="shared" ca="1" si="223"/>
        <v/>
      </c>
      <c r="B1678" s="33" t="str">
        <f ca="1">IFERROR(IF(AND(N1678-TODAY()&gt;0,N1678-TODAY()&lt;5),"續簽"&amp;ROW(N1678),""),"")</f>
        <v/>
      </c>
      <c r="C1678" s="44" t="str">
        <f t="shared" si="216"/>
        <v/>
      </c>
      <c r="D1678" s="44"/>
      <c r="E1678" s="44" t="str">
        <f t="shared" si="217"/>
        <v/>
      </c>
      <c r="F1678" s="44"/>
      <c r="G1678" s="44"/>
      <c r="H1678" s="44"/>
      <c r="I1678" s="44" t="str">
        <f t="shared" ca="1" si="218"/>
        <v/>
      </c>
      <c r="J1678" s="44" t="str">
        <f t="shared" ca="1" si="219"/>
        <v/>
      </c>
      <c r="K1678" s="44"/>
      <c r="L1678" s="44"/>
      <c r="M1678" s="44"/>
      <c r="N1678" s="45" t="str">
        <f t="shared" si="220"/>
        <v/>
      </c>
      <c r="O1678" s="51"/>
      <c r="P1678" s="52" t="str">
        <f t="shared" si="221"/>
        <v/>
      </c>
      <c r="Q1678" s="44" t="str">
        <f t="shared" ca="1" si="222"/>
        <v/>
      </c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</row>
    <row r="1679" spans="1:28" ht="20.100000000000001" customHeight="1">
      <c r="A1679" s="41" t="str">
        <f t="shared" ca="1" si="223"/>
        <v/>
      </c>
      <c r="B1679" s="33" t="str">
        <f ca="1">IFERROR(IF(AND(N1679-TODAY()&gt;0,N1679-TODAY()&lt;5),"續簽"&amp;ROW(N1679),""),"")</f>
        <v/>
      </c>
      <c r="C1679" s="38" t="str">
        <f t="shared" si="216"/>
        <v/>
      </c>
      <c r="E1679" s="38" t="str">
        <f t="shared" si="217"/>
        <v/>
      </c>
      <c r="I1679" s="49" t="str">
        <f t="shared" ca="1" si="218"/>
        <v/>
      </c>
      <c r="J1679" s="49" t="str">
        <f t="shared" ca="1" si="219"/>
        <v/>
      </c>
      <c r="K1679" s="49"/>
      <c r="L1679" s="49"/>
      <c r="M1679" s="49"/>
      <c r="N1679" s="43" t="str">
        <f t="shared" si="220"/>
        <v/>
      </c>
      <c r="P1679" s="40" t="str">
        <f t="shared" si="221"/>
        <v/>
      </c>
      <c r="Q1679" s="38" t="str">
        <f t="shared" ca="1" si="222"/>
        <v/>
      </c>
    </row>
    <row r="1680" spans="1:28" ht="20.100000000000001" customHeight="1">
      <c r="A1680" s="41" t="str">
        <f t="shared" ca="1" si="223"/>
        <v/>
      </c>
      <c r="B1680" s="33" t="str">
        <f ca="1">IFERROR(IF(AND(N1680-TODAY()&gt;0,N1680-TODAY()&lt;5),"續簽"&amp;ROW(N1680),""),"")</f>
        <v/>
      </c>
      <c r="C1680" s="44" t="str">
        <f t="shared" si="216"/>
        <v/>
      </c>
      <c r="D1680" s="44"/>
      <c r="E1680" s="44" t="str">
        <f t="shared" si="217"/>
        <v/>
      </c>
      <c r="F1680" s="44"/>
      <c r="G1680" s="44"/>
      <c r="H1680" s="44"/>
      <c r="I1680" s="44" t="str">
        <f t="shared" ca="1" si="218"/>
        <v/>
      </c>
      <c r="J1680" s="44" t="str">
        <f t="shared" ca="1" si="219"/>
        <v/>
      </c>
      <c r="K1680" s="44"/>
      <c r="L1680" s="44"/>
      <c r="M1680" s="44"/>
      <c r="N1680" s="45" t="str">
        <f t="shared" si="220"/>
        <v/>
      </c>
      <c r="O1680" s="51"/>
      <c r="P1680" s="52" t="str">
        <f t="shared" si="221"/>
        <v/>
      </c>
      <c r="Q1680" s="44" t="str">
        <f t="shared" ca="1" si="222"/>
        <v/>
      </c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</row>
    <row r="1681" spans="1:28" ht="20.100000000000001" customHeight="1">
      <c r="A1681" s="41" t="str">
        <f t="shared" ca="1" si="223"/>
        <v/>
      </c>
      <c r="B1681" s="33" t="str">
        <f ca="1">IFERROR(IF(AND(N1681-TODAY()&gt;0,N1681-TODAY()&lt;5),"續簽"&amp;ROW(N1681),""),"")</f>
        <v/>
      </c>
      <c r="C1681" s="38" t="str">
        <f t="shared" si="216"/>
        <v/>
      </c>
      <c r="E1681" s="38" t="str">
        <f t="shared" si="217"/>
        <v/>
      </c>
      <c r="I1681" s="49" t="str">
        <f t="shared" ca="1" si="218"/>
        <v/>
      </c>
      <c r="J1681" s="49" t="str">
        <f t="shared" ca="1" si="219"/>
        <v/>
      </c>
      <c r="K1681" s="49"/>
      <c r="L1681" s="49"/>
      <c r="M1681" s="49"/>
      <c r="N1681" s="43" t="str">
        <f t="shared" si="220"/>
        <v/>
      </c>
      <c r="P1681" s="40" t="str">
        <f t="shared" si="221"/>
        <v/>
      </c>
      <c r="Q1681" s="38" t="str">
        <f t="shared" ca="1" si="222"/>
        <v/>
      </c>
    </row>
    <row r="1682" spans="1:28" ht="20.100000000000001" customHeight="1">
      <c r="A1682" s="41" t="str">
        <f t="shared" ca="1" si="223"/>
        <v/>
      </c>
      <c r="B1682" s="33" t="str">
        <f ca="1">IFERROR(IF(AND(N1682-TODAY()&gt;0,N1682-TODAY()&lt;5),"續簽"&amp;ROW(N1682),""),"")</f>
        <v/>
      </c>
      <c r="C1682" s="44" t="str">
        <f t="shared" si="216"/>
        <v/>
      </c>
      <c r="D1682" s="44"/>
      <c r="E1682" s="44" t="str">
        <f t="shared" si="217"/>
        <v/>
      </c>
      <c r="F1682" s="44"/>
      <c r="G1682" s="44"/>
      <c r="H1682" s="44"/>
      <c r="I1682" s="44" t="str">
        <f t="shared" ca="1" si="218"/>
        <v/>
      </c>
      <c r="J1682" s="44" t="str">
        <f t="shared" ca="1" si="219"/>
        <v/>
      </c>
      <c r="K1682" s="44"/>
      <c r="L1682" s="44"/>
      <c r="M1682" s="44"/>
      <c r="N1682" s="45" t="str">
        <f t="shared" si="220"/>
        <v/>
      </c>
      <c r="O1682" s="51"/>
      <c r="P1682" s="52" t="str">
        <f t="shared" si="221"/>
        <v/>
      </c>
      <c r="Q1682" s="44" t="str">
        <f t="shared" ca="1" si="222"/>
        <v/>
      </c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</row>
    <row r="1683" spans="1:28" ht="20.100000000000001" customHeight="1">
      <c r="A1683" s="41" t="str">
        <f t="shared" ca="1" si="223"/>
        <v/>
      </c>
      <c r="B1683" s="33" t="str">
        <f ca="1">IFERROR(IF(AND(N1683-TODAY()&gt;0,N1683-TODAY()&lt;5),"續簽"&amp;ROW(N1683),""),"")</f>
        <v/>
      </c>
      <c r="C1683" s="38" t="str">
        <f t="shared" si="216"/>
        <v/>
      </c>
      <c r="E1683" s="38" t="str">
        <f t="shared" si="217"/>
        <v/>
      </c>
      <c r="I1683" s="49" t="str">
        <f t="shared" ca="1" si="218"/>
        <v/>
      </c>
      <c r="J1683" s="49" t="str">
        <f t="shared" ca="1" si="219"/>
        <v/>
      </c>
      <c r="K1683" s="49"/>
      <c r="L1683" s="49"/>
      <c r="M1683" s="49"/>
      <c r="N1683" s="43" t="str">
        <f t="shared" si="220"/>
        <v/>
      </c>
      <c r="P1683" s="40" t="str">
        <f t="shared" si="221"/>
        <v/>
      </c>
      <c r="Q1683" s="38" t="str">
        <f t="shared" ca="1" si="222"/>
        <v/>
      </c>
    </row>
    <row r="1684" spans="1:28" ht="20.100000000000001" customHeight="1">
      <c r="A1684" s="41" t="str">
        <f t="shared" ca="1" si="223"/>
        <v/>
      </c>
      <c r="B1684" s="33" t="str">
        <f ca="1">IFERROR(IF(AND(N1684-TODAY()&gt;0,N1684-TODAY()&lt;5),"續簽"&amp;ROW(N1684),""),"")</f>
        <v/>
      </c>
      <c r="C1684" s="44" t="str">
        <f t="shared" si="216"/>
        <v/>
      </c>
      <c r="D1684" s="44"/>
      <c r="E1684" s="44" t="str">
        <f t="shared" si="217"/>
        <v/>
      </c>
      <c r="F1684" s="44"/>
      <c r="G1684" s="44"/>
      <c r="H1684" s="44"/>
      <c r="I1684" s="44" t="str">
        <f t="shared" ca="1" si="218"/>
        <v/>
      </c>
      <c r="J1684" s="44" t="str">
        <f t="shared" ca="1" si="219"/>
        <v/>
      </c>
      <c r="K1684" s="44"/>
      <c r="L1684" s="44"/>
      <c r="M1684" s="44"/>
      <c r="N1684" s="45" t="str">
        <f t="shared" si="220"/>
        <v/>
      </c>
      <c r="O1684" s="51"/>
      <c r="P1684" s="52" t="str">
        <f t="shared" si="221"/>
        <v/>
      </c>
      <c r="Q1684" s="44" t="str">
        <f t="shared" ca="1" si="222"/>
        <v/>
      </c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</row>
    <row r="1685" spans="1:28" ht="20.100000000000001" customHeight="1">
      <c r="A1685" s="41" t="str">
        <f t="shared" ca="1" si="223"/>
        <v/>
      </c>
      <c r="B1685" s="33" t="str">
        <f ca="1">IFERROR(IF(AND(N1685-TODAY()&gt;0,N1685-TODAY()&lt;5),"續簽"&amp;ROW(N1685),""),"")</f>
        <v/>
      </c>
      <c r="C1685" s="38" t="str">
        <f t="shared" si="216"/>
        <v/>
      </c>
      <c r="E1685" s="38" t="str">
        <f t="shared" si="217"/>
        <v/>
      </c>
      <c r="I1685" s="49" t="str">
        <f t="shared" ca="1" si="218"/>
        <v/>
      </c>
      <c r="J1685" s="49" t="str">
        <f t="shared" ca="1" si="219"/>
        <v/>
      </c>
      <c r="K1685" s="49"/>
      <c r="L1685" s="49"/>
      <c r="M1685" s="49"/>
      <c r="N1685" s="43" t="str">
        <f t="shared" si="220"/>
        <v/>
      </c>
      <c r="P1685" s="40" t="str">
        <f t="shared" si="221"/>
        <v/>
      </c>
      <c r="Q1685" s="38" t="str">
        <f t="shared" ca="1" si="222"/>
        <v/>
      </c>
    </row>
    <row r="1686" spans="1:28" ht="20.100000000000001" customHeight="1">
      <c r="A1686" s="41" t="str">
        <f t="shared" ca="1" si="223"/>
        <v/>
      </c>
      <c r="B1686" s="33" t="str">
        <f ca="1">IFERROR(IF(AND(N1686-TODAY()&gt;0,N1686-TODAY()&lt;5),"續簽"&amp;ROW(N1686),""),"")</f>
        <v/>
      </c>
      <c r="C1686" s="44" t="str">
        <f t="shared" si="216"/>
        <v/>
      </c>
      <c r="D1686" s="44"/>
      <c r="E1686" s="44" t="str">
        <f t="shared" si="217"/>
        <v/>
      </c>
      <c r="F1686" s="44"/>
      <c r="G1686" s="44"/>
      <c r="H1686" s="44"/>
      <c r="I1686" s="44" t="str">
        <f t="shared" ca="1" si="218"/>
        <v/>
      </c>
      <c r="J1686" s="44" t="str">
        <f t="shared" ca="1" si="219"/>
        <v/>
      </c>
      <c r="K1686" s="44"/>
      <c r="L1686" s="44"/>
      <c r="M1686" s="44"/>
      <c r="N1686" s="45" t="str">
        <f t="shared" si="220"/>
        <v/>
      </c>
      <c r="O1686" s="51"/>
      <c r="P1686" s="52" t="str">
        <f t="shared" si="221"/>
        <v/>
      </c>
      <c r="Q1686" s="44" t="str">
        <f t="shared" ca="1" si="222"/>
        <v/>
      </c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</row>
    <row r="1687" spans="1:28" ht="20.100000000000001" customHeight="1">
      <c r="A1687" s="41" t="str">
        <f t="shared" ca="1" si="223"/>
        <v/>
      </c>
      <c r="B1687" s="33" t="str">
        <f ca="1">IFERROR(IF(AND(N1687-TODAY()&gt;0,N1687-TODAY()&lt;5),"續簽"&amp;ROW(N1687),""),"")</f>
        <v/>
      </c>
      <c r="C1687" s="38" t="str">
        <f t="shared" si="216"/>
        <v/>
      </c>
      <c r="E1687" s="38" t="str">
        <f t="shared" si="217"/>
        <v/>
      </c>
      <c r="I1687" s="49" t="str">
        <f t="shared" ca="1" si="218"/>
        <v/>
      </c>
      <c r="J1687" s="49" t="str">
        <f t="shared" ca="1" si="219"/>
        <v/>
      </c>
      <c r="K1687" s="49"/>
      <c r="L1687" s="49"/>
      <c r="M1687" s="49"/>
      <c r="N1687" s="43" t="str">
        <f t="shared" si="220"/>
        <v/>
      </c>
      <c r="P1687" s="40" t="str">
        <f t="shared" si="221"/>
        <v/>
      </c>
      <c r="Q1687" s="38" t="str">
        <f t="shared" ca="1" si="222"/>
        <v/>
      </c>
    </row>
    <row r="1688" spans="1:28" ht="20.100000000000001" customHeight="1">
      <c r="A1688" s="41" t="str">
        <f t="shared" ca="1" si="223"/>
        <v/>
      </c>
      <c r="B1688" s="33" t="str">
        <f ca="1">IFERROR(IF(AND(N1688-TODAY()&gt;0,N1688-TODAY()&lt;5),"續簽"&amp;ROW(N1688),""),"")</f>
        <v/>
      </c>
      <c r="C1688" s="44" t="str">
        <f t="shared" si="216"/>
        <v/>
      </c>
      <c r="D1688" s="44"/>
      <c r="E1688" s="44" t="str">
        <f t="shared" si="217"/>
        <v/>
      </c>
      <c r="F1688" s="44"/>
      <c r="G1688" s="44"/>
      <c r="H1688" s="44"/>
      <c r="I1688" s="44" t="str">
        <f t="shared" ca="1" si="218"/>
        <v/>
      </c>
      <c r="J1688" s="44" t="str">
        <f t="shared" ca="1" si="219"/>
        <v/>
      </c>
      <c r="K1688" s="44"/>
      <c r="L1688" s="44"/>
      <c r="M1688" s="44"/>
      <c r="N1688" s="45" t="str">
        <f t="shared" si="220"/>
        <v/>
      </c>
      <c r="O1688" s="51"/>
      <c r="P1688" s="52" t="str">
        <f t="shared" si="221"/>
        <v/>
      </c>
      <c r="Q1688" s="44" t="str">
        <f t="shared" ca="1" si="222"/>
        <v/>
      </c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</row>
    <row r="1689" spans="1:28" ht="20.100000000000001" customHeight="1">
      <c r="A1689" s="41" t="str">
        <f t="shared" ca="1" si="223"/>
        <v/>
      </c>
      <c r="B1689" s="33" t="str">
        <f ca="1">IFERROR(IF(AND(N1689-TODAY()&gt;0,N1689-TODAY()&lt;5),"續簽"&amp;ROW(N1689),""),"")</f>
        <v/>
      </c>
      <c r="C1689" s="38" t="str">
        <f t="shared" si="216"/>
        <v/>
      </c>
      <c r="E1689" s="38" t="str">
        <f t="shared" si="217"/>
        <v/>
      </c>
      <c r="I1689" s="49" t="str">
        <f t="shared" ca="1" si="218"/>
        <v/>
      </c>
      <c r="J1689" s="49" t="str">
        <f t="shared" ca="1" si="219"/>
        <v/>
      </c>
      <c r="K1689" s="49"/>
      <c r="L1689" s="49"/>
      <c r="M1689" s="49"/>
      <c r="N1689" s="43" t="str">
        <f t="shared" si="220"/>
        <v/>
      </c>
      <c r="P1689" s="40" t="str">
        <f t="shared" si="221"/>
        <v/>
      </c>
      <c r="Q1689" s="38" t="str">
        <f t="shared" ca="1" si="222"/>
        <v/>
      </c>
    </row>
    <row r="1690" spans="1:28" ht="20.100000000000001" customHeight="1">
      <c r="A1690" s="41" t="str">
        <f t="shared" ca="1" si="223"/>
        <v/>
      </c>
      <c r="B1690" s="33" t="str">
        <f ca="1">IFERROR(IF(AND(N1690-TODAY()&gt;0,N1690-TODAY()&lt;5),"續簽"&amp;ROW(N1690),""),"")</f>
        <v/>
      </c>
      <c r="C1690" s="44" t="str">
        <f t="shared" si="216"/>
        <v/>
      </c>
      <c r="D1690" s="44"/>
      <c r="E1690" s="44" t="str">
        <f t="shared" si="217"/>
        <v/>
      </c>
      <c r="F1690" s="44"/>
      <c r="G1690" s="44"/>
      <c r="H1690" s="44"/>
      <c r="I1690" s="44" t="str">
        <f t="shared" ca="1" si="218"/>
        <v/>
      </c>
      <c r="J1690" s="44" t="str">
        <f t="shared" ca="1" si="219"/>
        <v/>
      </c>
      <c r="K1690" s="44"/>
      <c r="L1690" s="44"/>
      <c r="M1690" s="44"/>
      <c r="N1690" s="45" t="str">
        <f t="shared" si="220"/>
        <v/>
      </c>
      <c r="O1690" s="51"/>
      <c r="P1690" s="52" t="str">
        <f t="shared" si="221"/>
        <v/>
      </c>
      <c r="Q1690" s="44" t="str">
        <f t="shared" ca="1" si="222"/>
        <v/>
      </c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</row>
    <row r="1691" spans="1:28" ht="20.100000000000001" customHeight="1">
      <c r="A1691" s="41" t="str">
        <f t="shared" ca="1" si="223"/>
        <v/>
      </c>
      <c r="B1691" s="33" t="str">
        <f ca="1">IFERROR(IF(AND(N1691-TODAY()&gt;0,N1691-TODAY()&lt;5),"續簽"&amp;ROW(N1691),""),"")</f>
        <v/>
      </c>
      <c r="C1691" s="38" t="str">
        <f t="shared" si="216"/>
        <v/>
      </c>
      <c r="E1691" s="38" t="str">
        <f t="shared" si="217"/>
        <v/>
      </c>
      <c r="I1691" s="49" t="str">
        <f t="shared" ca="1" si="218"/>
        <v/>
      </c>
      <c r="J1691" s="49" t="str">
        <f t="shared" ca="1" si="219"/>
        <v/>
      </c>
      <c r="K1691" s="49"/>
      <c r="L1691" s="49"/>
      <c r="M1691" s="49"/>
      <c r="N1691" s="43" t="str">
        <f t="shared" si="220"/>
        <v/>
      </c>
      <c r="P1691" s="40" t="str">
        <f t="shared" si="221"/>
        <v/>
      </c>
      <c r="Q1691" s="38" t="str">
        <f t="shared" ca="1" si="222"/>
        <v/>
      </c>
    </row>
    <row r="1692" spans="1:28" ht="20.100000000000001" customHeight="1">
      <c r="A1692" s="41" t="str">
        <f t="shared" ca="1" si="223"/>
        <v/>
      </c>
      <c r="B1692" s="33" t="str">
        <f ca="1">IFERROR(IF(AND(N1692-TODAY()&gt;0,N1692-TODAY()&lt;5),"續簽"&amp;ROW(N1692),""),"")</f>
        <v/>
      </c>
      <c r="C1692" s="44" t="str">
        <f t="shared" si="216"/>
        <v/>
      </c>
      <c r="D1692" s="44"/>
      <c r="E1692" s="44" t="str">
        <f t="shared" si="217"/>
        <v/>
      </c>
      <c r="F1692" s="44"/>
      <c r="G1692" s="44"/>
      <c r="H1692" s="44"/>
      <c r="I1692" s="44" t="str">
        <f t="shared" ca="1" si="218"/>
        <v/>
      </c>
      <c r="J1692" s="44" t="str">
        <f t="shared" ca="1" si="219"/>
        <v/>
      </c>
      <c r="K1692" s="44"/>
      <c r="L1692" s="44"/>
      <c r="M1692" s="44"/>
      <c r="N1692" s="45" t="str">
        <f t="shared" si="220"/>
        <v/>
      </c>
      <c r="O1692" s="51"/>
      <c r="P1692" s="52" t="str">
        <f t="shared" si="221"/>
        <v/>
      </c>
      <c r="Q1692" s="44" t="str">
        <f t="shared" ca="1" si="222"/>
        <v/>
      </c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</row>
    <row r="1693" spans="1:28" ht="20.100000000000001" customHeight="1">
      <c r="A1693" s="41" t="str">
        <f t="shared" ca="1" si="223"/>
        <v/>
      </c>
      <c r="B1693" s="33" t="str">
        <f ca="1">IFERROR(IF(AND(N1693-TODAY()&gt;0,N1693-TODAY()&lt;5),"續簽"&amp;ROW(N1693),""),"")</f>
        <v/>
      </c>
      <c r="C1693" s="38" t="str">
        <f t="shared" si="216"/>
        <v/>
      </c>
      <c r="E1693" s="38" t="str">
        <f t="shared" si="217"/>
        <v/>
      </c>
      <c r="I1693" s="49" t="str">
        <f t="shared" ca="1" si="218"/>
        <v/>
      </c>
      <c r="J1693" s="49" t="str">
        <f t="shared" ca="1" si="219"/>
        <v/>
      </c>
      <c r="K1693" s="49"/>
      <c r="L1693" s="49"/>
      <c r="M1693" s="49"/>
      <c r="N1693" s="43" t="str">
        <f t="shared" si="220"/>
        <v/>
      </c>
      <c r="P1693" s="40" t="str">
        <f t="shared" si="221"/>
        <v/>
      </c>
      <c r="Q1693" s="38" t="str">
        <f t="shared" ca="1" si="222"/>
        <v/>
      </c>
    </row>
    <row r="1694" spans="1:28" ht="20.100000000000001" customHeight="1">
      <c r="A1694" s="41" t="str">
        <f t="shared" ca="1" si="223"/>
        <v/>
      </c>
      <c r="B1694" s="33" t="str">
        <f ca="1">IFERROR(IF(AND(N1694-TODAY()&gt;0,N1694-TODAY()&lt;5),"續簽"&amp;ROW(N1694),""),"")</f>
        <v/>
      </c>
      <c r="C1694" s="44" t="str">
        <f t="shared" si="216"/>
        <v/>
      </c>
      <c r="D1694" s="44"/>
      <c r="E1694" s="44" t="str">
        <f t="shared" si="217"/>
        <v/>
      </c>
      <c r="F1694" s="44"/>
      <c r="G1694" s="44"/>
      <c r="H1694" s="44"/>
      <c r="I1694" s="44" t="str">
        <f t="shared" ca="1" si="218"/>
        <v/>
      </c>
      <c r="J1694" s="44" t="str">
        <f t="shared" ca="1" si="219"/>
        <v/>
      </c>
      <c r="K1694" s="44"/>
      <c r="L1694" s="44"/>
      <c r="M1694" s="44"/>
      <c r="N1694" s="45" t="str">
        <f t="shared" si="220"/>
        <v/>
      </c>
      <c r="O1694" s="51"/>
      <c r="P1694" s="52" t="str">
        <f t="shared" si="221"/>
        <v/>
      </c>
      <c r="Q1694" s="44" t="str">
        <f t="shared" ca="1" si="222"/>
        <v/>
      </c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</row>
    <row r="1695" spans="1:28" ht="20.100000000000001" customHeight="1">
      <c r="A1695" s="41" t="str">
        <f t="shared" ca="1" si="223"/>
        <v/>
      </c>
      <c r="B1695" s="33" t="str">
        <f ca="1">IFERROR(IF(AND(N1695-TODAY()&gt;0,N1695-TODAY()&lt;5),"續簽"&amp;ROW(N1695),""),"")</f>
        <v/>
      </c>
      <c r="C1695" s="38" t="str">
        <f t="shared" si="216"/>
        <v/>
      </c>
      <c r="E1695" s="38" t="str">
        <f t="shared" si="217"/>
        <v/>
      </c>
      <c r="I1695" s="49" t="str">
        <f t="shared" ca="1" si="218"/>
        <v/>
      </c>
      <c r="J1695" s="49" t="str">
        <f t="shared" ca="1" si="219"/>
        <v/>
      </c>
      <c r="K1695" s="49"/>
      <c r="L1695" s="49"/>
      <c r="M1695" s="49"/>
      <c r="N1695" s="43" t="str">
        <f t="shared" si="220"/>
        <v/>
      </c>
      <c r="P1695" s="40" t="str">
        <f t="shared" si="221"/>
        <v/>
      </c>
      <c r="Q1695" s="38" t="str">
        <f t="shared" ca="1" si="222"/>
        <v/>
      </c>
    </row>
    <row r="1696" spans="1:28" ht="20.100000000000001" customHeight="1">
      <c r="A1696" s="41" t="str">
        <f t="shared" ca="1" si="223"/>
        <v/>
      </c>
      <c r="B1696" s="33" t="str">
        <f ca="1">IFERROR(IF(AND(N1696-TODAY()&gt;0,N1696-TODAY()&lt;5),"續簽"&amp;ROW(N1696),""),"")</f>
        <v/>
      </c>
      <c r="C1696" s="44" t="str">
        <f t="shared" si="216"/>
        <v/>
      </c>
      <c r="D1696" s="44"/>
      <c r="E1696" s="44" t="str">
        <f t="shared" si="217"/>
        <v/>
      </c>
      <c r="F1696" s="44"/>
      <c r="G1696" s="44"/>
      <c r="H1696" s="44"/>
      <c r="I1696" s="44" t="str">
        <f t="shared" ca="1" si="218"/>
        <v/>
      </c>
      <c r="J1696" s="44" t="str">
        <f t="shared" ca="1" si="219"/>
        <v/>
      </c>
      <c r="K1696" s="44"/>
      <c r="L1696" s="44"/>
      <c r="M1696" s="44"/>
      <c r="N1696" s="45" t="str">
        <f t="shared" si="220"/>
        <v/>
      </c>
      <c r="O1696" s="51"/>
      <c r="P1696" s="52" t="str">
        <f t="shared" si="221"/>
        <v/>
      </c>
      <c r="Q1696" s="44" t="str">
        <f t="shared" ca="1" si="222"/>
        <v/>
      </c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</row>
    <row r="1697" spans="1:28" ht="20.100000000000001" customHeight="1">
      <c r="A1697" s="41" t="str">
        <f t="shared" ca="1" si="223"/>
        <v/>
      </c>
      <c r="B1697" s="33" t="str">
        <f ca="1">IFERROR(IF(AND(N1697-TODAY()&gt;0,N1697-TODAY()&lt;5),"續簽"&amp;ROW(N1697),""),"")</f>
        <v/>
      </c>
      <c r="C1697" s="38" t="str">
        <f t="shared" si="216"/>
        <v/>
      </c>
      <c r="E1697" s="38" t="str">
        <f t="shared" si="217"/>
        <v/>
      </c>
      <c r="I1697" s="49" t="str">
        <f t="shared" ca="1" si="218"/>
        <v/>
      </c>
      <c r="J1697" s="49" t="str">
        <f t="shared" ca="1" si="219"/>
        <v/>
      </c>
      <c r="K1697" s="49"/>
      <c r="L1697" s="49"/>
      <c r="M1697" s="49"/>
      <c r="N1697" s="43" t="str">
        <f t="shared" si="220"/>
        <v/>
      </c>
      <c r="P1697" s="40" t="str">
        <f t="shared" si="221"/>
        <v/>
      </c>
      <c r="Q1697" s="38" t="str">
        <f t="shared" ca="1" si="222"/>
        <v/>
      </c>
    </row>
    <row r="1698" spans="1:28" ht="20.100000000000001" customHeight="1">
      <c r="A1698" s="41" t="str">
        <f t="shared" ca="1" si="223"/>
        <v/>
      </c>
      <c r="B1698" s="33" t="str">
        <f ca="1">IFERROR(IF(AND(N1698-TODAY()&gt;0,N1698-TODAY()&lt;5),"續簽"&amp;ROW(N1698),""),"")</f>
        <v/>
      </c>
      <c r="C1698" s="44" t="str">
        <f t="shared" si="216"/>
        <v/>
      </c>
      <c r="D1698" s="44"/>
      <c r="E1698" s="44" t="str">
        <f t="shared" si="217"/>
        <v/>
      </c>
      <c r="F1698" s="44"/>
      <c r="G1698" s="44"/>
      <c r="H1698" s="44"/>
      <c r="I1698" s="44" t="str">
        <f t="shared" ca="1" si="218"/>
        <v/>
      </c>
      <c r="J1698" s="44" t="str">
        <f t="shared" ca="1" si="219"/>
        <v/>
      </c>
      <c r="K1698" s="44"/>
      <c r="L1698" s="44"/>
      <c r="M1698" s="44"/>
      <c r="N1698" s="45" t="str">
        <f t="shared" si="220"/>
        <v/>
      </c>
      <c r="O1698" s="51"/>
      <c r="P1698" s="52" t="str">
        <f t="shared" si="221"/>
        <v/>
      </c>
      <c r="Q1698" s="44" t="str">
        <f t="shared" ca="1" si="222"/>
        <v/>
      </c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</row>
    <row r="1699" spans="1:28" ht="20.100000000000001" customHeight="1">
      <c r="A1699" s="41" t="str">
        <f t="shared" ca="1" si="223"/>
        <v/>
      </c>
      <c r="B1699" s="33" t="str">
        <f ca="1">IFERROR(IF(AND(N1699-TODAY()&gt;0,N1699-TODAY()&lt;5),"續簽"&amp;ROW(N1699),""),"")</f>
        <v/>
      </c>
      <c r="C1699" s="38" t="str">
        <f t="shared" si="216"/>
        <v/>
      </c>
      <c r="E1699" s="38" t="str">
        <f t="shared" si="217"/>
        <v/>
      </c>
      <c r="I1699" s="49" t="str">
        <f t="shared" ca="1" si="218"/>
        <v/>
      </c>
      <c r="J1699" s="49" t="str">
        <f t="shared" ca="1" si="219"/>
        <v/>
      </c>
      <c r="K1699" s="49"/>
      <c r="L1699" s="49"/>
      <c r="M1699" s="49"/>
      <c r="N1699" s="43" t="str">
        <f t="shared" si="220"/>
        <v/>
      </c>
      <c r="P1699" s="40" t="str">
        <f t="shared" si="221"/>
        <v/>
      </c>
      <c r="Q1699" s="38" t="str">
        <f t="shared" ca="1" si="222"/>
        <v/>
      </c>
    </row>
    <row r="1700" spans="1:28" ht="20.100000000000001" customHeight="1">
      <c r="A1700" s="41" t="str">
        <f t="shared" ca="1" si="223"/>
        <v/>
      </c>
      <c r="B1700" s="33" t="str">
        <f ca="1">IFERROR(IF(AND(N1700-TODAY()&gt;0,N1700-TODAY()&lt;5),"續簽"&amp;ROW(N1700),""),"")</f>
        <v/>
      </c>
      <c r="C1700" s="44" t="str">
        <f t="shared" si="216"/>
        <v/>
      </c>
      <c r="D1700" s="44"/>
      <c r="E1700" s="44" t="str">
        <f t="shared" si="217"/>
        <v/>
      </c>
      <c r="F1700" s="44"/>
      <c r="G1700" s="44"/>
      <c r="H1700" s="44"/>
      <c r="I1700" s="44" t="str">
        <f t="shared" ca="1" si="218"/>
        <v/>
      </c>
      <c r="J1700" s="44" t="str">
        <f t="shared" ca="1" si="219"/>
        <v/>
      </c>
      <c r="K1700" s="44"/>
      <c r="L1700" s="44"/>
      <c r="M1700" s="44"/>
      <c r="N1700" s="45" t="str">
        <f t="shared" si="220"/>
        <v/>
      </c>
      <c r="O1700" s="51"/>
      <c r="P1700" s="52" t="str">
        <f t="shared" si="221"/>
        <v/>
      </c>
      <c r="Q1700" s="44" t="str">
        <f t="shared" ca="1" si="222"/>
        <v/>
      </c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</row>
    <row r="1701" spans="1:28" ht="20.100000000000001" customHeight="1">
      <c r="A1701" s="41" t="str">
        <f t="shared" ca="1" si="223"/>
        <v/>
      </c>
      <c r="B1701" s="33" t="str">
        <f ca="1">IFERROR(IF(AND(N1701-TODAY()&gt;0,N1701-TODAY()&lt;5),"續簽"&amp;ROW(N1701),""),"")</f>
        <v/>
      </c>
      <c r="C1701" s="38" t="str">
        <f t="shared" si="216"/>
        <v/>
      </c>
      <c r="E1701" s="38" t="str">
        <f t="shared" si="217"/>
        <v/>
      </c>
      <c r="I1701" s="49" t="str">
        <f t="shared" ca="1" si="218"/>
        <v/>
      </c>
      <c r="J1701" s="49" t="str">
        <f t="shared" ca="1" si="219"/>
        <v/>
      </c>
      <c r="K1701" s="49"/>
      <c r="L1701" s="49"/>
      <c r="M1701" s="49"/>
      <c r="N1701" s="43" t="str">
        <f t="shared" si="220"/>
        <v/>
      </c>
      <c r="P1701" s="40" t="str">
        <f t="shared" si="221"/>
        <v/>
      </c>
      <c r="Q1701" s="38" t="str">
        <f t="shared" ca="1" si="222"/>
        <v/>
      </c>
    </row>
    <row r="1702" spans="1:28" ht="20.100000000000001" customHeight="1">
      <c r="A1702" s="41" t="str">
        <f t="shared" ca="1" si="223"/>
        <v/>
      </c>
      <c r="B1702" s="33" t="str">
        <f ca="1">IFERROR(IF(AND(N1702-TODAY()&gt;0,N1702-TODAY()&lt;5),"續簽"&amp;ROW(N1702),""),"")</f>
        <v/>
      </c>
      <c r="C1702" s="44" t="str">
        <f t="shared" si="216"/>
        <v/>
      </c>
      <c r="D1702" s="44"/>
      <c r="E1702" s="44" t="str">
        <f t="shared" si="217"/>
        <v/>
      </c>
      <c r="F1702" s="44"/>
      <c r="G1702" s="44"/>
      <c r="H1702" s="44"/>
      <c r="I1702" s="44" t="str">
        <f t="shared" ca="1" si="218"/>
        <v/>
      </c>
      <c r="J1702" s="44" t="str">
        <f t="shared" ca="1" si="219"/>
        <v/>
      </c>
      <c r="K1702" s="44"/>
      <c r="L1702" s="44"/>
      <c r="M1702" s="44"/>
      <c r="N1702" s="45" t="str">
        <f t="shared" si="220"/>
        <v/>
      </c>
      <c r="O1702" s="51"/>
      <c r="P1702" s="52" t="str">
        <f t="shared" si="221"/>
        <v/>
      </c>
      <c r="Q1702" s="44" t="str">
        <f t="shared" ca="1" si="222"/>
        <v/>
      </c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</row>
    <row r="1703" spans="1:28" ht="20.100000000000001" customHeight="1">
      <c r="A1703" s="41" t="str">
        <f t="shared" ca="1" si="223"/>
        <v/>
      </c>
      <c r="B1703" s="33" t="str">
        <f ca="1">IFERROR(IF(AND(N1703-TODAY()&gt;0,N1703-TODAY()&lt;5),"續簽"&amp;ROW(N1703),""),"")</f>
        <v/>
      </c>
      <c r="C1703" s="38" t="str">
        <f t="shared" si="216"/>
        <v/>
      </c>
      <c r="E1703" s="38" t="str">
        <f t="shared" si="217"/>
        <v/>
      </c>
      <c r="I1703" s="49" t="str">
        <f t="shared" ca="1" si="218"/>
        <v/>
      </c>
      <c r="J1703" s="49" t="str">
        <f t="shared" ca="1" si="219"/>
        <v/>
      </c>
      <c r="K1703" s="49"/>
      <c r="L1703" s="49"/>
      <c r="M1703" s="49"/>
      <c r="N1703" s="43" t="str">
        <f t="shared" si="220"/>
        <v/>
      </c>
      <c r="P1703" s="40" t="str">
        <f t="shared" si="221"/>
        <v/>
      </c>
      <c r="Q1703" s="38" t="str">
        <f t="shared" ca="1" si="222"/>
        <v/>
      </c>
    </row>
    <row r="1704" spans="1:28" ht="20.100000000000001" customHeight="1">
      <c r="A1704" s="41" t="str">
        <f t="shared" ca="1" si="223"/>
        <v/>
      </c>
      <c r="B1704" s="33" t="str">
        <f ca="1">IFERROR(IF(AND(N1704-TODAY()&gt;0,N1704-TODAY()&lt;5),"續簽"&amp;ROW(N1704),""),"")</f>
        <v/>
      </c>
      <c r="C1704" s="44" t="str">
        <f t="shared" si="216"/>
        <v/>
      </c>
      <c r="D1704" s="44"/>
      <c r="E1704" s="44" t="str">
        <f t="shared" si="217"/>
        <v/>
      </c>
      <c r="F1704" s="44"/>
      <c r="G1704" s="44"/>
      <c r="H1704" s="44"/>
      <c r="I1704" s="44" t="str">
        <f t="shared" ca="1" si="218"/>
        <v/>
      </c>
      <c r="J1704" s="44" t="str">
        <f t="shared" ca="1" si="219"/>
        <v/>
      </c>
      <c r="K1704" s="44"/>
      <c r="L1704" s="44"/>
      <c r="M1704" s="44"/>
      <c r="N1704" s="45" t="str">
        <f t="shared" si="220"/>
        <v/>
      </c>
      <c r="O1704" s="51"/>
      <c r="P1704" s="52" t="str">
        <f t="shared" si="221"/>
        <v/>
      </c>
      <c r="Q1704" s="44" t="str">
        <f t="shared" ca="1" si="222"/>
        <v/>
      </c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</row>
    <row r="1705" spans="1:28" ht="20.100000000000001" customHeight="1">
      <c r="A1705" s="41" t="str">
        <f t="shared" ca="1" si="223"/>
        <v/>
      </c>
      <c r="B1705" s="33" t="str">
        <f ca="1">IFERROR(IF(AND(N1705-TODAY()&gt;0,N1705-TODAY()&lt;5),"續簽"&amp;ROW(N1705),""),"")</f>
        <v/>
      </c>
      <c r="C1705" s="38" t="str">
        <f t="shared" si="216"/>
        <v/>
      </c>
      <c r="E1705" s="38" t="str">
        <f t="shared" si="217"/>
        <v/>
      </c>
      <c r="I1705" s="49" t="str">
        <f t="shared" ca="1" si="218"/>
        <v/>
      </c>
      <c r="J1705" s="49" t="str">
        <f t="shared" ca="1" si="219"/>
        <v/>
      </c>
      <c r="K1705" s="49"/>
      <c r="L1705" s="49"/>
      <c r="M1705" s="49"/>
      <c r="N1705" s="43" t="str">
        <f t="shared" si="220"/>
        <v/>
      </c>
      <c r="P1705" s="40" t="str">
        <f t="shared" si="221"/>
        <v/>
      </c>
      <c r="Q1705" s="38" t="str">
        <f t="shared" ca="1" si="222"/>
        <v/>
      </c>
    </row>
    <row r="1706" spans="1:28" ht="20.100000000000001" customHeight="1">
      <c r="A1706" s="41" t="str">
        <f t="shared" ca="1" si="223"/>
        <v/>
      </c>
      <c r="B1706" s="33" t="str">
        <f ca="1">IFERROR(IF(AND(N1706-TODAY()&gt;0,N1706-TODAY()&lt;5),"續簽"&amp;ROW(N1706),""),"")</f>
        <v/>
      </c>
      <c r="C1706" s="44" t="str">
        <f t="shared" si="216"/>
        <v/>
      </c>
      <c r="D1706" s="44"/>
      <c r="E1706" s="44" t="str">
        <f t="shared" si="217"/>
        <v/>
      </c>
      <c r="F1706" s="44"/>
      <c r="G1706" s="44"/>
      <c r="H1706" s="44"/>
      <c r="I1706" s="44" t="str">
        <f t="shared" ca="1" si="218"/>
        <v/>
      </c>
      <c r="J1706" s="44" t="str">
        <f t="shared" ca="1" si="219"/>
        <v/>
      </c>
      <c r="K1706" s="44"/>
      <c r="L1706" s="44"/>
      <c r="M1706" s="44"/>
      <c r="N1706" s="45" t="str">
        <f t="shared" si="220"/>
        <v/>
      </c>
      <c r="O1706" s="51"/>
      <c r="P1706" s="52" t="str">
        <f t="shared" si="221"/>
        <v/>
      </c>
      <c r="Q1706" s="44" t="str">
        <f t="shared" ca="1" si="222"/>
        <v/>
      </c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</row>
    <row r="1707" spans="1:28" ht="20.100000000000001" customHeight="1">
      <c r="A1707" s="41" t="str">
        <f t="shared" ca="1" si="223"/>
        <v/>
      </c>
      <c r="B1707" s="33" t="str">
        <f ca="1">IFERROR(IF(AND(N1707-TODAY()&gt;0,N1707-TODAY()&lt;5),"續簽"&amp;ROW(N1707),""),"")</f>
        <v/>
      </c>
      <c r="C1707" s="38" t="str">
        <f t="shared" si="216"/>
        <v/>
      </c>
      <c r="E1707" s="38" t="str">
        <f t="shared" si="217"/>
        <v/>
      </c>
      <c r="I1707" s="49" t="str">
        <f t="shared" ca="1" si="218"/>
        <v/>
      </c>
      <c r="J1707" s="49" t="str">
        <f t="shared" ca="1" si="219"/>
        <v/>
      </c>
      <c r="K1707" s="49"/>
      <c r="L1707" s="49"/>
      <c r="M1707" s="49"/>
      <c r="N1707" s="43" t="str">
        <f t="shared" si="220"/>
        <v/>
      </c>
      <c r="P1707" s="40" t="str">
        <f t="shared" si="221"/>
        <v/>
      </c>
      <c r="Q1707" s="38" t="str">
        <f t="shared" ca="1" si="222"/>
        <v/>
      </c>
    </row>
    <row r="1708" spans="1:28" ht="20.100000000000001" customHeight="1">
      <c r="A1708" s="41" t="str">
        <f t="shared" ca="1" si="223"/>
        <v/>
      </c>
      <c r="B1708" s="33" t="str">
        <f ca="1">IFERROR(IF(AND(N1708-TODAY()&gt;0,N1708-TODAY()&lt;5),"續簽"&amp;ROW(N1708),""),"")</f>
        <v/>
      </c>
      <c r="C1708" s="44" t="str">
        <f t="shared" si="216"/>
        <v/>
      </c>
      <c r="D1708" s="44"/>
      <c r="E1708" s="44" t="str">
        <f t="shared" si="217"/>
        <v/>
      </c>
      <c r="F1708" s="44"/>
      <c r="G1708" s="44"/>
      <c r="H1708" s="44"/>
      <c r="I1708" s="44" t="str">
        <f t="shared" ca="1" si="218"/>
        <v/>
      </c>
      <c r="J1708" s="44" t="str">
        <f t="shared" ca="1" si="219"/>
        <v/>
      </c>
      <c r="K1708" s="44"/>
      <c r="L1708" s="44"/>
      <c r="M1708" s="44"/>
      <c r="N1708" s="45" t="str">
        <f t="shared" si="220"/>
        <v/>
      </c>
      <c r="O1708" s="51"/>
      <c r="P1708" s="52" t="str">
        <f t="shared" si="221"/>
        <v/>
      </c>
      <c r="Q1708" s="44" t="str">
        <f t="shared" ca="1" si="222"/>
        <v/>
      </c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</row>
    <row r="1709" spans="1:28" ht="20.100000000000001" customHeight="1">
      <c r="A1709" s="41" t="str">
        <f t="shared" ca="1" si="223"/>
        <v/>
      </c>
      <c r="B1709" s="33" t="str">
        <f ca="1">IFERROR(IF(AND(N1709-TODAY()&gt;0,N1709-TODAY()&lt;5),"續簽"&amp;ROW(N1709),""),"")</f>
        <v/>
      </c>
      <c r="C1709" s="38" t="str">
        <f t="shared" si="216"/>
        <v/>
      </c>
      <c r="E1709" s="38" t="str">
        <f t="shared" si="217"/>
        <v/>
      </c>
      <c r="I1709" s="49" t="str">
        <f t="shared" ca="1" si="218"/>
        <v/>
      </c>
      <c r="J1709" s="49" t="str">
        <f t="shared" ca="1" si="219"/>
        <v/>
      </c>
      <c r="K1709" s="49"/>
      <c r="L1709" s="49"/>
      <c r="M1709" s="49"/>
      <c r="N1709" s="43" t="str">
        <f t="shared" si="220"/>
        <v/>
      </c>
      <c r="P1709" s="40" t="str">
        <f t="shared" si="221"/>
        <v/>
      </c>
      <c r="Q1709" s="38" t="str">
        <f t="shared" ca="1" si="222"/>
        <v/>
      </c>
    </row>
    <row r="1710" spans="1:28" ht="20.100000000000001" customHeight="1">
      <c r="A1710" s="41" t="str">
        <f t="shared" ca="1" si="223"/>
        <v/>
      </c>
      <c r="B1710" s="33" t="str">
        <f ca="1">IFERROR(IF(AND(N1710-TODAY()&gt;0,N1710-TODAY()&lt;5),"續簽"&amp;ROW(N1710),""),"")</f>
        <v/>
      </c>
      <c r="C1710" s="44" t="str">
        <f t="shared" si="216"/>
        <v/>
      </c>
      <c r="D1710" s="44"/>
      <c r="E1710" s="44" t="str">
        <f t="shared" si="217"/>
        <v/>
      </c>
      <c r="F1710" s="44"/>
      <c r="G1710" s="44"/>
      <c r="H1710" s="44"/>
      <c r="I1710" s="44" t="str">
        <f t="shared" ca="1" si="218"/>
        <v/>
      </c>
      <c r="J1710" s="44" t="str">
        <f t="shared" ca="1" si="219"/>
        <v/>
      </c>
      <c r="K1710" s="44"/>
      <c r="L1710" s="44"/>
      <c r="M1710" s="44"/>
      <c r="N1710" s="45" t="str">
        <f t="shared" si="220"/>
        <v/>
      </c>
      <c r="O1710" s="51"/>
      <c r="P1710" s="52" t="str">
        <f t="shared" si="221"/>
        <v/>
      </c>
      <c r="Q1710" s="44" t="str">
        <f t="shared" ca="1" si="222"/>
        <v/>
      </c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</row>
    <row r="1711" spans="1:28" ht="20.100000000000001" customHeight="1">
      <c r="A1711" s="41" t="str">
        <f t="shared" ca="1" si="223"/>
        <v/>
      </c>
      <c r="B1711" s="33" t="str">
        <f ca="1">IFERROR(IF(AND(N1711-TODAY()&gt;0,N1711-TODAY()&lt;5),"續簽"&amp;ROW(N1711),""),"")</f>
        <v/>
      </c>
      <c r="C1711" s="38" t="str">
        <f t="shared" si="216"/>
        <v/>
      </c>
      <c r="E1711" s="38" t="str">
        <f t="shared" si="217"/>
        <v/>
      </c>
      <c r="I1711" s="49" t="str">
        <f t="shared" ca="1" si="218"/>
        <v/>
      </c>
      <c r="J1711" s="49" t="str">
        <f t="shared" ca="1" si="219"/>
        <v/>
      </c>
      <c r="K1711" s="49"/>
      <c r="L1711" s="49"/>
      <c r="M1711" s="49"/>
      <c r="N1711" s="43" t="str">
        <f t="shared" si="220"/>
        <v/>
      </c>
      <c r="P1711" s="40" t="str">
        <f t="shared" si="221"/>
        <v/>
      </c>
      <c r="Q1711" s="38" t="str">
        <f t="shared" ca="1" si="222"/>
        <v/>
      </c>
    </row>
    <row r="1712" spans="1:28" ht="20.100000000000001" customHeight="1">
      <c r="A1712" s="41" t="str">
        <f t="shared" ca="1" si="223"/>
        <v/>
      </c>
      <c r="B1712" s="33" t="str">
        <f ca="1">IFERROR(IF(AND(N1712-TODAY()&gt;0,N1712-TODAY()&lt;5),"續簽"&amp;ROW(N1712),""),"")</f>
        <v/>
      </c>
      <c r="C1712" s="44" t="str">
        <f t="shared" si="216"/>
        <v/>
      </c>
      <c r="D1712" s="44"/>
      <c r="E1712" s="44" t="str">
        <f t="shared" si="217"/>
        <v/>
      </c>
      <c r="F1712" s="44"/>
      <c r="G1712" s="44"/>
      <c r="H1712" s="44"/>
      <c r="I1712" s="44" t="str">
        <f t="shared" ca="1" si="218"/>
        <v/>
      </c>
      <c r="J1712" s="44" t="str">
        <f t="shared" ca="1" si="219"/>
        <v/>
      </c>
      <c r="K1712" s="44"/>
      <c r="L1712" s="44"/>
      <c r="M1712" s="44"/>
      <c r="N1712" s="45" t="str">
        <f t="shared" si="220"/>
        <v/>
      </c>
      <c r="O1712" s="51"/>
      <c r="P1712" s="52" t="str">
        <f t="shared" si="221"/>
        <v/>
      </c>
      <c r="Q1712" s="44" t="str">
        <f t="shared" ca="1" si="222"/>
        <v/>
      </c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</row>
    <row r="1713" spans="1:28" ht="20.100000000000001" customHeight="1">
      <c r="A1713" s="41" t="str">
        <f t="shared" ca="1" si="223"/>
        <v/>
      </c>
      <c r="B1713" s="33" t="str">
        <f ca="1">IFERROR(IF(AND(N1713-TODAY()&gt;0,N1713-TODAY()&lt;5),"續簽"&amp;ROW(N1713),""),"")</f>
        <v/>
      </c>
      <c r="C1713" s="38" t="str">
        <f t="shared" si="216"/>
        <v/>
      </c>
      <c r="E1713" s="38" t="str">
        <f t="shared" si="217"/>
        <v/>
      </c>
      <c r="I1713" s="49" t="str">
        <f t="shared" ca="1" si="218"/>
        <v/>
      </c>
      <c r="J1713" s="49" t="str">
        <f t="shared" ca="1" si="219"/>
        <v/>
      </c>
      <c r="K1713" s="49"/>
      <c r="L1713" s="49"/>
      <c r="M1713" s="49"/>
      <c r="N1713" s="43" t="str">
        <f t="shared" si="220"/>
        <v/>
      </c>
      <c r="P1713" s="40" t="str">
        <f t="shared" si="221"/>
        <v/>
      </c>
      <c r="Q1713" s="38" t="str">
        <f t="shared" ca="1" si="222"/>
        <v/>
      </c>
    </row>
    <row r="1714" spans="1:28" ht="20.100000000000001" customHeight="1">
      <c r="A1714" s="41" t="str">
        <f t="shared" ca="1" si="223"/>
        <v/>
      </c>
      <c r="B1714" s="33" t="str">
        <f ca="1">IFERROR(IF(AND(N1714-TODAY()&gt;0,N1714-TODAY()&lt;5),"續簽"&amp;ROW(N1714),""),"")</f>
        <v/>
      </c>
      <c r="C1714" s="44" t="str">
        <f t="shared" si="216"/>
        <v/>
      </c>
      <c r="D1714" s="44"/>
      <c r="E1714" s="44" t="str">
        <f t="shared" si="217"/>
        <v/>
      </c>
      <c r="F1714" s="44"/>
      <c r="G1714" s="44"/>
      <c r="H1714" s="44"/>
      <c r="I1714" s="44" t="str">
        <f t="shared" ca="1" si="218"/>
        <v/>
      </c>
      <c r="J1714" s="44" t="str">
        <f t="shared" ca="1" si="219"/>
        <v/>
      </c>
      <c r="K1714" s="44"/>
      <c r="L1714" s="44"/>
      <c r="M1714" s="44"/>
      <c r="N1714" s="45" t="str">
        <f t="shared" si="220"/>
        <v/>
      </c>
      <c r="O1714" s="51"/>
      <c r="P1714" s="52" t="str">
        <f t="shared" si="221"/>
        <v/>
      </c>
      <c r="Q1714" s="44" t="str">
        <f t="shared" ca="1" si="222"/>
        <v/>
      </c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</row>
    <row r="1715" spans="1:28" ht="20.100000000000001" customHeight="1">
      <c r="A1715" s="41" t="str">
        <f t="shared" ca="1" si="223"/>
        <v/>
      </c>
      <c r="B1715" s="33" t="str">
        <f ca="1">IFERROR(IF(AND(N1715-TODAY()&gt;0,N1715-TODAY()&lt;5),"續簽"&amp;ROW(N1715),""),"")</f>
        <v/>
      </c>
      <c r="C1715" s="38" t="str">
        <f t="shared" si="216"/>
        <v/>
      </c>
      <c r="E1715" s="38" t="str">
        <f t="shared" si="217"/>
        <v/>
      </c>
      <c r="I1715" s="49" t="str">
        <f t="shared" ca="1" si="218"/>
        <v/>
      </c>
      <c r="J1715" s="49" t="str">
        <f t="shared" ca="1" si="219"/>
        <v/>
      </c>
      <c r="K1715" s="49"/>
      <c r="L1715" s="49"/>
      <c r="M1715" s="49"/>
      <c r="N1715" s="43" t="str">
        <f t="shared" si="220"/>
        <v/>
      </c>
      <c r="P1715" s="40" t="str">
        <f t="shared" si="221"/>
        <v/>
      </c>
      <c r="Q1715" s="38" t="str">
        <f t="shared" ca="1" si="222"/>
        <v/>
      </c>
    </row>
    <row r="1716" spans="1:28" ht="20.100000000000001" customHeight="1">
      <c r="A1716" s="41" t="str">
        <f t="shared" ca="1" si="223"/>
        <v/>
      </c>
      <c r="B1716" s="33" t="str">
        <f ca="1">IFERROR(IF(AND(N1716-TODAY()&gt;0,N1716-TODAY()&lt;5),"續簽"&amp;ROW(N1716),""),"")</f>
        <v/>
      </c>
      <c r="C1716" s="44" t="str">
        <f t="shared" si="216"/>
        <v/>
      </c>
      <c r="D1716" s="44"/>
      <c r="E1716" s="44" t="str">
        <f t="shared" si="217"/>
        <v/>
      </c>
      <c r="F1716" s="44"/>
      <c r="G1716" s="44"/>
      <c r="H1716" s="44"/>
      <c r="I1716" s="44" t="str">
        <f t="shared" ca="1" si="218"/>
        <v/>
      </c>
      <c r="J1716" s="44" t="str">
        <f t="shared" ca="1" si="219"/>
        <v/>
      </c>
      <c r="K1716" s="44"/>
      <c r="L1716" s="44"/>
      <c r="M1716" s="44"/>
      <c r="N1716" s="45" t="str">
        <f t="shared" si="220"/>
        <v/>
      </c>
      <c r="O1716" s="51"/>
      <c r="P1716" s="52" t="str">
        <f t="shared" si="221"/>
        <v/>
      </c>
      <c r="Q1716" s="44" t="str">
        <f t="shared" ca="1" si="222"/>
        <v/>
      </c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</row>
    <row r="1717" spans="1:28" ht="20.100000000000001" customHeight="1">
      <c r="A1717" s="41" t="str">
        <f t="shared" ca="1" si="223"/>
        <v/>
      </c>
      <c r="B1717" s="33" t="str">
        <f ca="1">IFERROR(IF(AND(N1717-TODAY()&gt;0,N1717-TODAY()&lt;5),"續簽"&amp;ROW(N1717),""),"")</f>
        <v/>
      </c>
      <c r="C1717" s="38" t="str">
        <f t="shared" si="216"/>
        <v/>
      </c>
      <c r="E1717" s="38" t="str">
        <f t="shared" si="217"/>
        <v/>
      </c>
      <c r="I1717" s="49" t="str">
        <f t="shared" ca="1" si="218"/>
        <v/>
      </c>
      <c r="J1717" s="49" t="str">
        <f t="shared" ca="1" si="219"/>
        <v/>
      </c>
      <c r="K1717" s="49"/>
      <c r="L1717" s="49"/>
      <c r="M1717" s="49"/>
      <c r="N1717" s="43" t="str">
        <f t="shared" si="220"/>
        <v/>
      </c>
      <c r="P1717" s="40" t="str">
        <f t="shared" si="221"/>
        <v/>
      </c>
      <c r="Q1717" s="38" t="str">
        <f t="shared" ca="1" si="222"/>
        <v/>
      </c>
    </row>
    <row r="1718" spans="1:28" ht="20.100000000000001" customHeight="1">
      <c r="A1718" s="41" t="str">
        <f t="shared" ca="1" si="223"/>
        <v/>
      </c>
      <c r="B1718" s="33" t="str">
        <f ca="1">IFERROR(IF(AND(N1718-TODAY()&gt;0,N1718-TODAY()&lt;5),"續簽"&amp;ROW(N1718),""),"")</f>
        <v/>
      </c>
      <c r="C1718" s="44" t="str">
        <f t="shared" si="216"/>
        <v/>
      </c>
      <c r="D1718" s="44"/>
      <c r="E1718" s="44" t="str">
        <f t="shared" si="217"/>
        <v/>
      </c>
      <c r="F1718" s="44"/>
      <c r="G1718" s="44"/>
      <c r="H1718" s="44"/>
      <c r="I1718" s="44" t="str">
        <f t="shared" ca="1" si="218"/>
        <v/>
      </c>
      <c r="J1718" s="44" t="str">
        <f t="shared" ca="1" si="219"/>
        <v/>
      </c>
      <c r="K1718" s="44"/>
      <c r="L1718" s="44"/>
      <c r="M1718" s="44"/>
      <c r="N1718" s="45" t="str">
        <f t="shared" si="220"/>
        <v/>
      </c>
      <c r="O1718" s="51"/>
      <c r="P1718" s="52" t="str">
        <f t="shared" si="221"/>
        <v/>
      </c>
      <c r="Q1718" s="44" t="str">
        <f t="shared" ca="1" si="222"/>
        <v/>
      </c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</row>
    <row r="1719" spans="1:28" ht="20.100000000000001" customHeight="1">
      <c r="A1719" s="41" t="str">
        <f t="shared" ca="1" si="223"/>
        <v/>
      </c>
      <c r="B1719" s="33" t="str">
        <f ca="1">IFERROR(IF(AND(N1719-TODAY()&gt;0,N1719-TODAY()&lt;5),"續簽"&amp;ROW(N1719),""),"")</f>
        <v/>
      </c>
      <c r="C1719" s="38" t="str">
        <f t="shared" si="216"/>
        <v/>
      </c>
      <c r="E1719" s="38" t="str">
        <f t="shared" si="217"/>
        <v/>
      </c>
      <c r="I1719" s="49" t="str">
        <f t="shared" ca="1" si="218"/>
        <v/>
      </c>
      <c r="J1719" s="49" t="str">
        <f t="shared" ca="1" si="219"/>
        <v/>
      </c>
      <c r="K1719" s="49"/>
      <c r="L1719" s="49"/>
      <c r="M1719" s="49"/>
      <c r="N1719" s="43" t="str">
        <f t="shared" si="220"/>
        <v/>
      </c>
      <c r="P1719" s="40" t="str">
        <f t="shared" si="221"/>
        <v/>
      </c>
      <c r="Q1719" s="38" t="str">
        <f t="shared" ca="1" si="222"/>
        <v/>
      </c>
    </row>
    <row r="1720" spans="1:28" ht="20.100000000000001" customHeight="1">
      <c r="A1720" s="41" t="str">
        <f t="shared" ca="1" si="223"/>
        <v/>
      </c>
      <c r="B1720" s="33" t="str">
        <f ca="1">IFERROR(IF(AND(N1720-TODAY()&gt;0,N1720-TODAY()&lt;5),"續簽"&amp;ROW(N1720),""),"")</f>
        <v/>
      </c>
      <c r="C1720" s="44" t="str">
        <f t="shared" si="216"/>
        <v/>
      </c>
      <c r="D1720" s="44"/>
      <c r="E1720" s="44" t="str">
        <f t="shared" si="217"/>
        <v/>
      </c>
      <c r="F1720" s="44"/>
      <c r="G1720" s="44"/>
      <c r="H1720" s="44"/>
      <c r="I1720" s="44" t="str">
        <f t="shared" ca="1" si="218"/>
        <v/>
      </c>
      <c r="J1720" s="44" t="str">
        <f t="shared" ca="1" si="219"/>
        <v/>
      </c>
      <c r="K1720" s="44"/>
      <c r="L1720" s="44"/>
      <c r="M1720" s="44"/>
      <c r="N1720" s="45" t="str">
        <f t="shared" si="220"/>
        <v/>
      </c>
      <c r="O1720" s="51"/>
      <c r="P1720" s="52" t="str">
        <f t="shared" si="221"/>
        <v/>
      </c>
      <c r="Q1720" s="44" t="str">
        <f t="shared" ca="1" si="222"/>
        <v/>
      </c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</row>
    <row r="1721" spans="1:28" ht="20.100000000000001" customHeight="1">
      <c r="A1721" s="41" t="str">
        <f t="shared" ca="1" si="223"/>
        <v/>
      </c>
      <c r="B1721" s="33" t="str">
        <f ca="1">IFERROR(IF(AND(N1721-TODAY()&gt;0,N1721-TODAY()&lt;5),"續簽"&amp;ROW(N1721),""),"")</f>
        <v/>
      </c>
      <c r="C1721" s="38" t="str">
        <f t="shared" si="216"/>
        <v/>
      </c>
      <c r="E1721" s="38" t="str">
        <f t="shared" si="217"/>
        <v/>
      </c>
      <c r="I1721" s="49" t="str">
        <f t="shared" ca="1" si="218"/>
        <v/>
      </c>
      <c r="J1721" s="49" t="str">
        <f t="shared" ca="1" si="219"/>
        <v/>
      </c>
      <c r="K1721" s="49"/>
      <c r="L1721" s="49"/>
      <c r="M1721" s="49"/>
      <c r="N1721" s="43" t="str">
        <f t="shared" si="220"/>
        <v/>
      </c>
      <c r="P1721" s="40" t="str">
        <f t="shared" si="221"/>
        <v/>
      </c>
      <c r="Q1721" s="38" t="str">
        <f t="shared" ca="1" si="222"/>
        <v/>
      </c>
    </row>
    <row r="1722" spans="1:28" ht="20.100000000000001" customHeight="1">
      <c r="A1722" s="41" t="str">
        <f t="shared" ca="1" si="223"/>
        <v/>
      </c>
      <c r="B1722" s="33" t="str">
        <f ca="1">IFERROR(IF(AND(N1722-TODAY()&gt;0,N1722-TODAY()&lt;5),"續簽"&amp;ROW(N1722),""),"")</f>
        <v/>
      </c>
      <c r="C1722" s="44" t="str">
        <f t="shared" si="216"/>
        <v/>
      </c>
      <c r="D1722" s="44"/>
      <c r="E1722" s="44" t="str">
        <f t="shared" si="217"/>
        <v/>
      </c>
      <c r="F1722" s="44"/>
      <c r="G1722" s="44"/>
      <c r="H1722" s="44"/>
      <c r="I1722" s="44" t="str">
        <f t="shared" ca="1" si="218"/>
        <v/>
      </c>
      <c r="J1722" s="44" t="str">
        <f t="shared" ca="1" si="219"/>
        <v/>
      </c>
      <c r="K1722" s="44"/>
      <c r="L1722" s="44"/>
      <c r="M1722" s="44"/>
      <c r="N1722" s="45" t="str">
        <f t="shared" si="220"/>
        <v/>
      </c>
      <c r="O1722" s="51"/>
      <c r="P1722" s="52" t="str">
        <f t="shared" si="221"/>
        <v/>
      </c>
      <c r="Q1722" s="44" t="str">
        <f t="shared" ca="1" si="222"/>
        <v/>
      </c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</row>
    <row r="1723" spans="1:28" ht="20.100000000000001" customHeight="1">
      <c r="A1723" s="41" t="str">
        <f t="shared" ca="1" si="223"/>
        <v/>
      </c>
      <c r="B1723" s="33" t="str">
        <f ca="1">IFERROR(IF(AND(N1723-TODAY()&gt;0,N1723-TODAY()&lt;5),"續簽"&amp;ROW(N1723),""),"")</f>
        <v/>
      </c>
      <c r="C1723" s="38" t="str">
        <f t="shared" si="216"/>
        <v/>
      </c>
      <c r="E1723" s="38" t="str">
        <f t="shared" si="217"/>
        <v/>
      </c>
      <c r="I1723" s="49" t="str">
        <f t="shared" ca="1" si="218"/>
        <v/>
      </c>
      <c r="J1723" s="49" t="str">
        <f t="shared" ca="1" si="219"/>
        <v/>
      </c>
      <c r="K1723" s="49"/>
      <c r="L1723" s="49"/>
      <c r="M1723" s="49"/>
      <c r="N1723" s="43" t="str">
        <f t="shared" si="220"/>
        <v/>
      </c>
      <c r="P1723" s="40" t="str">
        <f t="shared" si="221"/>
        <v/>
      </c>
      <c r="Q1723" s="38" t="str">
        <f t="shared" ca="1" si="222"/>
        <v/>
      </c>
    </row>
    <row r="1724" spans="1:28" ht="20.100000000000001" customHeight="1">
      <c r="A1724" s="41" t="str">
        <f t="shared" ca="1" si="223"/>
        <v/>
      </c>
      <c r="B1724" s="33" t="str">
        <f ca="1">IFERROR(IF(AND(N1724-TODAY()&gt;0,N1724-TODAY()&lt;5),"續簽"&amp;ROW(N1724),""),"")</f>
        <v/>
      </c>
      <c r="C1724" s="44" t="str">
        <f t="shared" si="216"/>
        <v/>
      </c>
      <c r="D1724" s="44"/>
      <c r="E1724" s="44" t="str">
        <f t="shared" si="217"/>
        <v/>
      </c>
      <c r="F1724" s="44"/>
      <c r="G1724" s="44"/>
      <c r="H1724" s="44"/>
      <c r="I1724" s="44" t="str">
        <f t="shared" ca="1" si="218"/>
        <v/>
      </c>
      <c r="J1724" s="44" t="str">
        <f t="shared" ca="1" si="219"/>
        <v/>
      </c>
      <c r="K1724" s="44"/>
      <c r="L1724" s="44"/>
      <c r="M1724" s="44"/>
      <c r="N1724" s="45" t="str">
        <f t="shared" si="220"/>
        <v/>
      </c>
      <c r="O1724" s="51"/>
      <c r="P1724" s="52" t="str">
        <f t="shared" si="221"/>
        <v/>
      </c>
      <c r="Q1724" s="44" t="str">
        <f t="shared" ca="1" si="222"/>
        <v/>
      </c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</row>
    <row r="1725" spans="1:28" ht="20.100000000000001" customHeight="1">
      <c r="A1725" s="41" t="str">
        <f t="shared" ca="1" si="223"/>
        <v/>
      </c>
      <c r="B1725" s="33" t="str">
        <f ca="1">IFERROR(IF(AND(N1725-TODAY()&gt;0,N1725-TODAY()&lt;5),"續簽"&amp;ROW(N1725),""),"")</f>
        <v/>
      </c>
      <c r="C1725" s="38" t="str">
        <f t="shared" si="216"/>
        <v/>
      </c>
      <c r="E1725" s="38" t="str">
        <f t="shared" si="217"/>
        <v/>
      </c>
      <c r="I1725" s="49" t="str">
        <f t="shared" ca="1" si="218"/>
        <v/>
      </c>
      <c r="J1725" s="49" t="str">
        <f t="shared" ca="1" si="219"/>
        <v/>
      </c>
      <c r="K1725" s="49"/>
      <c r="L1725" s="49"/>
      <c r="M1725" s="49"/>
      <c r="N1725" s="43" t="str">
        <f t="shared" si="220"/>
        <v/>
      </c>
      <c r="P1725" s="40" t="str">
        <f t="shared" si="221"/>
        <v/>
      </c>
      <c r="Q1725" s="38" t="str">
        <f t="shared" ca="1" si="222"/>
        <v/>
      </c>
    </row>
    <row r="1726" spans="1:28" ht="20.100000000000001" customHeight="1">
      <c r="A1726" s="41" t="str">
        <f t="shared" ca="1" si="223"/>
        <v/>
      </c>
      <c r="B1726" s="33" t="str">
        <f ca="1">IFERROR(IF(AND(N1726-TODAY()&gt;0,N1726-TODAY()&lt;5),"續簽"&amp;ROW(N1726),""),"")</f>
        <v/>
      </c>
      <c r="C1726" s="44" t="str">
        <f t="shared" si="216"/>
        <v/>
      </c>
      <c r="D1726" s="44"/>
      <c r="E1726" s="44" t="str">
        <f t="shared" si="217"/>
        <v/>
      </c>
      <c r="F1726" s="44"/>
      <c r="G1726" s="44"/>
      <c r="H1726" s="44"/>
      <c r="I1726" s="44" t="str">
        <f t="shared" ca="1" si="218"/>
        <v/>
      </c>
      <c r="J1726" s="44" t="str">
        <f t="shared" ca="1" si="219"/>
        <v/>
      </c>
      <c r="K1726" s="44"/>
      <c r="L1726" s="44"/>
      <c r="M1726" s="44"/>
      <c r="N1726" s="45" t="str">
        <f t="shared" si="220"/>
        <v/>
      </c>
      <c r="O1726" s="51"/>
      <c r="P1726" s="52" t="str">
        <f t="shared" si="221"/>
        <v/>
      </c>
      <c r="Q1726" s="44" t="str">
        <f t="shared" ca="1" si="222"/>
        <v/>
      </c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</row>
    <row r="1727" spans="1:28" ht="20.100000000000001" customHeight="1">
      <c r="A1727" s="41" t="str">
        <f t="shared" ca="1" si="223"/>
        <v/>
      </c>
      <c r="B1727" s="33" t="str">
        <f ca="1">IFERROR(IF(AND(N1727-TODAY()&gt;0,N1727-TODAY()&lt;5),"續簽"&amp;ROW(N1727),""),"")</f>
        <v/>
      </c>
      <c r="C1727" s="38" t="str">
        <f t="shared" si="216"/>
        <v/>
      </c>
      <c r="E1727" s="38" t="str">
        <f t="shared" si="217"/>
        <v/>
      </c>
      <c r="I1727" s="49" t="str">
        <f t="shared" ca="1" si="218"/>
        <v/>
      </c>
      <c r="J1727" s="49" t="str">
        <f t="shared" ca="1" si="219"/>
        <v/>
      </c>
      <c r="K1727" s="49"/>
      <c r="L1727" s="49"/>
      <c r="M1727" s="49"/>
      <c r="N1727" s="43" t="str">
        <f t="shared" si="220"/>
        <v/>
      </c>
      <c r="P1727" s="40" t="str">
        <f t="shared" si="221"/>
        <v/>
      </c>
      <c r="Q1727" s="38" t="str">
        <f t="shared" ca="1" si="222"/>
        <v/>
      </c>
    </row>
    <row r="1728" spans="1:28" ht="20.100000000000001" customHeight="1">
      <c r="A1728" s="41" t="str">
        <f t="shared" ca="1" si="223"/>
        <v/>
      </c>
      <c r="B1728" s="33" t="str">
        <f ca="1">IFERROR(IF(AND(N1728-TODAY()&gt;0,N1728-TODAY()&lt;5),"續簽"&amp;ROW(N1728),""),"")</f>
        <v/>
      </c>
      <c r="C1728" s="44" t="str">
        <f t="shared" si="216"/>
        <v/>
      </c>
      <c r="D1728" s="44"/>
      <c r="E1728" s="44" t="str">
        <f t="shared" si="217"/>
        <v/>
      </c>
      <c r="F1728" s="44"/>
      <c r="G1728" s="44"/>
      <c r="H1728" s="44"/>
      <c r="I1728" s="44" t="str">
        <f t="shared" ca="1" si="218"/>
        <v/>
      </c>
      <c r="J1728" s="44" t="str">
        <f t="shared" ca="1" si="219"/>
        <v/>
      </c>
      <c r="K1728" s="44"/>
      <c r="L1728" s="44"/>
      <c r="M1728" s="44"/>
      <c r="N1728" s="45" t="str">
        <f t="shared" si="220"/>
        <v/>
      </c>
      <c r="O1728" s="51"/>
      <c r="P1728" s="52" t="str">
        <f t="shared" si="221"/>
        <v/>
      </c>
      <c r="Q1728" s="44" t="str">
        <f t="shared" ca="1" si="222"/>
        <v/>
      </c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</row>
    <row r="1729" spans="1:28" ht="20.100000000000001" customHeight="1">
      <c r="A1729" s="41" t="str">
        <f t="shared" ca="1" si="223"/>
        <v/>
      </c>
      <c r="B1729" s="33" t="str">
        <f ca="1">IFERROR(IF(AND(N1729-TODAY()&gt;0,N1729-TODAY()&lt;5),"續簽"&amp;ROW(N1729),""),"")</f>
        <v/>
      </c>
      <c r="C1729" s="38" t="str">
        <f t="shared" si="216"/>
        <v/>
      </c>
      <c r="E1729" s="38" t="str">
        <f t="shared" si="217"/>
        <v/>
      </c>
      <c r="I1729" s="49" t="str">
        <f t="shared" ca="1" si="218"/>
        <v/>
      </c>
      <c r="J1729" s="49" t="str">
        <f t="shared" ca="1" si="219"/>
        <v/>
      </c>
      <c r="K1729" s="49"/>
      <c r="L1729" s="49"/>
      <c r="M1729" s="49"/>
      <c r="N1729" s="43" t="str">
        <f t="shared" si="220"/>
        <v/>
      </c>
      <c r="P1729" s="40" t="str">
        <f t="shared" si="221"/>
        <v/>
      </c>
      <c r="Q1729" s="38" t="str">
        <f t="shared" ca="1" si="222"/>
        <v/>
      </c>
    </row>
    <row r="1730" spans="1:28" ht="20.100000000000001" customHeight="1">
      <c r="A1730" s="41" t="str">
        <f t="shared" ca="1" si="223"/>
        <v/>
      </c>
      <c r="B1730" s="33" t="str">
        <f ca="1">IFERROR(IF(AND(N1730-TODAY()&gt;0,N1730-TODAY()&lt;5),"續簽"&amp;ROW(N1730),""),"")</f>
        <v/>
      </c>
      <c r="C1730" s="44" t="str">
        <f t="shared" si="216"/>
        <v/>
      </c>
      <c r="D1730" s="44"/>
      <c r="E1730" s="44" t="str">
        <f t="shared" si="217"/>
        <v/>
      </c>
      <c r="F1730" s="44"/>
      <c r="G1730" s="44"/>
      <c r="H1730" s="44"/>
      <c r="I1730" s="44" t="str">
        <f t="shared" ca="1" si="218"/>
        <v/>
      </c>
      <c r="J1730" s="44" t="str">
        <f t="shared" ca="1" si="219"/>
        <v/>
      </c>
      <c r="K1730" s="44"/>
      <c r="L1730" s="44"/>
      <c r="M1730" s="44"/>
      <c r="N1730" s="45" t="str">
        <f t="shared" si="220"/>
        <v/>
      </c>
      <c r="O1730" s="51"/>
      <c r="P1730" s="52" t="str">
        <f t="shared" si="221"/>
        <v/>
      </c>
      <c r="Q1730" s="44" t="str">
        <f t="shared" ca="1" si="222"/>
        <v/>
      </c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</row>
    <row r="1731" spans="1:28" ht="20.100000000000001" customHeight="1">
      <c r="A1731" s="41" t="str">
        <f t="shared" ca="1" si="223"/>
        <v/>
      </c>
      <c r="B1731" s="33" t="str">
        <f ca="1">IFERROR(IF(AND(N1731-TODAY()&gt;0,N1731-TODAY()&lt;5),"續簽"&amp;ROW(N1731),""),"")</f>
        <v/>
      </c>
      <c r="C1731" s="38" t="str">
        <f t="shared" si="216"/>
        <v/>
      </c>
      <c r="E1731" s="38" t="str">
        <f t="shared" si="217"/>
        <v/>
      </c>
      <c r="I1731" s="49" t="str">
        <f t="shared" ca="1" si="218"/>
        <v/>
      </c>
      <c r="J1731" s="49" t="str">
        <f t="shared" ca="1" si="219"/>
        <v/>
      </c>
      <c r="K1731" s="49"/>
      <c r="L1731" s="49"/>
      <c r="M1731" s="49"/>
      <c r="N1731" s="43" t="str">
        <f t="shared" si="220"/>
        <v/>
      </c>
      <c r="P1731" s="40" t="str">
        <f t="shared" si="221"/>
        <v/>
      </c>
      <c r="Q1731" s="38" t="str">
        <f t="shared" ca="1" si="222"/>
        <v/>
      </c>
    </row>
    <row r="1732" spans="1:28" ht="20.100000000000001" customHeight="1">
      <c r="A1732" s="41" t="str">
        <f t="shared" ca="1" si="223"/>
        <v/>
      </c>
      <c r="B1732" s="33" t="str">
        <f ca="1">IFERROR(IF(AND(N1732-TODAY()&gt;0,N1732-TODAY()&lt;5),"續簽"&amp;ROW(N1732),""),"")</f>
        <v/>
      </c>
      <c r="C1732" s="44" t="str">
        <f t="shared" si="216"/>
        <v/>
      </c>
      <c r="D1732" s="44"/>
      <c r="E1732" s="44" t="str">
        <f t="shared" si="217"/>
        <v/>
      </c>
      <c r="F1732" s="44"/>
      <c r="G1732" s="44"/>
      <c r="H1732" s="44"/>
      <c r="I1732" s="44" t="str">
        <f t="shared" ca="1" si="218"/>
        <v/>
      </c>
      <c r="J1732" s="44" t="str">
        <f t="shared" ca="1" si="219"/>
        <v/>
      </c>
      <c r="K1732" s="44"/>
      <c r="L1732" s="44"/>
      <c r="M1732" s="44"/>
      <c r="N1732" s="45" t="str">
        <f t="shared" si="220"/>
        <v/>
      </c>
      <c r="O1732" s="51"/>
      <c r="P1732" s="52" t="str">
        <f t="shared" si="221"/>
        <v/>
      </c>
      <c r="Q1732" s="44" t="str">
        <f t="shared" ca="1" si="222"/>
        <v/>
      </c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</row>
    <row r="1733" spans="1:28" ht="20.100000000000001" customHeight="1">
      <c r="A1733" s="41" t="str">
        <f t="shared" ca="1" si="223"/>
        <v/>
      </c>
      <c r="B1733" s="33" t="str">
        <f ca="1">IFERROR(IF(AND(N1733-TODAY()&gt;0,N1733-TODAY()&lt;5),"續簽"&amp;ROW(N1733),""),"")</f>
        <v/>
      </c>
      <c r="C1733" s="38" t="str">
        <f t="shared" si="216"/>
        <v/>
      </c>
      <c r="E1733" s="38" t="str">
        <f t="shared" si="217"/>
        <v/>
      </c>
      <c r="I1733" s="49" t="str">
        <f t="shared" ca="1" si="218"/>
        <v/>
      </c>
      <c r="J1733" s="49" t="str">
        <f t="shared" ca="1" si="219"/>
        <v/>
      </c>
      <c r="K1733" s="49"/>
      <c r="L1733" s="49"/>
      <c r="M1733" s="49"/>
      <c r="N1733" s="43" t="str">
        <f t="shared" si="220"/>
        <v/>
      </c>
      <c r="P1733" s="40" t="str">
        <f t="shared" si="221"/>
        <v/>
      </c>
      <c r="Q1733" s="38" t="str">
        <f t="shared" ca="1" si="222"/>
        <v/>
      </c>
    </row>
    <row r="1734" spans="1:28" ht="20.100000000000001" customHeight="1">
      <c r="A1734" s="41" t="str">
        <f t="shared" ca="1" si="223"/>
        <v/>
      </c>
      <c r="B1734" s="33" t="str">
        <f ca="1">IFERROR(IF(AND(N1734-TODAY()&gt;0,N1734-TODAY()&lt;5),"續簽"&amp;ROW(N1734),""),"")</f>
        <v/>
      </c>
      <c r="C1734" s="44" t="str">
        <f t="shared" si="216"/>
        <v/>
      </c>
      <c r="D1734" s="44"/>
      <c r="E1734" s="44" t="str">
        <f t="shared" si="217"/>
        <v/>
      </c>
      <c r="F1734" s="44"/>
      <c r="G1734" s="44"/>
      <c r="H1734" s="44"/>
      <c r="I1734" s="44" t="str">
        <f t="shared" ca="1" si="218"/>
        <v/>
      </c>
      <c r="J1734" s="44" t="str">
        <f t="shared" ca="1" si="219"/>
        <v/>
      </c>
      <c r="K1734" s="44"/>
      <c r="L1734" s="44"/>
      <c r="M1734" s="44"/>
      <c r="N1734" s="45" t="str">
        <f t="shared" si="220"/>
        <v/>
      </c>
      <c r="O1734" s="51"/>
      <c r="P1734" s="52" t="str">
        <f t="shared" si="221"/>
        <v/>
      </c>
      <c r="Q1734" s="44" t="str">
        <f t="shared" ca="1" si="222"/>
        <v/>
      </c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</row>
    <row r="1735" spans="1:28" ht="20.100000000000001" customHeight="1">
      <c r="A1735" s="41" t="str">
        <f t="shared" ca="1" si="223"/>
        <v/>
      </c>
      <c r="B1735" s="33" t="str">
        <f ca="1">IFERROR(IF(AND(N1735-TODAY()&gt;0,N1735-TODAY()&lt;5),"續簽"&amp;ROW(N1735),""),"")</f>
        <v/>
      </c>
      <c r="C1735" s="38" t="str">
        <f t="shared" si="216"/>
        <v/>
      </c>
      <c r="E1735" s="38" t="str">
        <f t="shared" si="217"/>
        <v/>
      </c>
      <c r="I1735" s="49" t="str">
        <f t="shared" ca="1" si="218"/>
        <v/>
      </c>
      <c r="J1735" s="49" t="str">
        <f t="shared" ca="1" si="219"/>
        <v/>
      </c>
      <c r="K1735" s="49"/>
      <c r="L1735" s="49"/>
      <c r="M1735" s="49"/>
      <c r="N1735" s="43" t="str">
        <f t="shared" si="220"/>
        <v/>
      </c>
      <c r="P1735" s="40" t="str">
        <f t="shared" si="221"/>
        <v/>
      </c>
      <c r="Q1735" s="38" t="str">
        <f t="shared" ca="1" si="222"/>
        <v/>
      </c>
    </row>
    <row r="1736" spans="1:28" ht="20.100000000000001" customHeight="1">
      <c r="A1736" s="41" t="str">
        <f t="shared" ca="1" si="223"/>
        <v/>
      </c>
      <c r="B1736" s="33" t="str">
        <f ca="1">IFERROR(IF(AND(N1736-TODAY()&gt;0,N1736-TODAY()&lt;5),"續簽"&amp;ROW(N1736),""),"")</f>
        <v/>
      </c>
      <c r="C1736" s="44" t="str">
        <f t="shared" ref="C1736:C1799" si="224">IF(D1736="","",ROW(D1736)-2)</f>
        <v/>
      </c>
      <c r="D1736" s="44"/>
      <c r="E1736" s="44" t="str">
        <f t="shared" ref="E1736:E1799" si="225">IF(O1736="","",IF(MOD(RIGHT(LEFT(O1736,17)),2),"男","女"))</f>
        <v/>
      </c>
      <c r="F1736" s="44"/>
      <c r="G1736" s="44"/>
      <c r="H1736" s="44"/>
      <c r="I1736" s="44" t="str">
        <f t="shared" ref="I1736:I1799" ca="1" si="226">IF(H1736="","",DATEDIF(H1736,TODAY(),"Y"))</f>
        <v/>
      </c>
      <c r="J1736" s="44" t="str">
        <f t="shared" ref="J1736:J1799" ca="1" si="227">IF(H1736="","",DATEDIF(H1736,TODAY(),"m"))</f>
        <v/>
      </c>
      <c r="K1736" s="44"/>
      <c r="L1736" s="44"/>
      <c r="M1736" s="44"/>
      <c r="N1736" s="45" t="str">
        <f t="shared" ref="N1736:N1799" si="228">IFERROR(IF(M1736="无固定期限","",DATE(YEAR(L1736)+M1736,MONTH(L1736),DAY(L1736)-1)),"")</f>
        <v/>
      </c>
      <c r="O1736" s="51"/>
      <c r="P1736" s="52" t="str">
        <f t="shared" ref="P1736:P1799" si="229">IF(O1736="","",VALUE(MID(O1736,7,4)&amp;"/"&amp;MID(O1736,11,2)&amp;"/"&amp;MID(O1736,13,2)))</f>
        <v/>
      </c>
      <c r="Q1736" s="44" t="str">
        <f t="shared" ref="Q1736:Q1799" ca="1" si="230">IF(O1736="","",YEAR(TODAY())-MID(O1736,7,4))</f>
        <v/>
      </c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</row>
    <row r="1737" spans="1:28" ht="20.100000000000001" customHeight="1">
      <c r="A1737" s="41" t="str">
        <f t="shared" ca="1" si="223"/>
        <v/>
      </c>
      <c r="B1737" s="33" t="str">
        <f ca="1">IFERROR(IF(AND(N1737-TODAY()&gt;0,N1737-TODAY()&lt;5),"續簽"&amp;ROW(N1737),""),"")</f>
        <v/>
      </c>
      <c r="C1737" s="38" t="str">
        <f t="shared" si="224"/>
        <v/>
      </c>
      <c r="E1737" s="38" t="str">
        <f t="shared" si="225"/>
        <v/>
      </c>
      <c r="I1737" s="49" t="str">
        <f t="shared" ca="1" si="226"/>
        <v/>
      </c>
      <c r="J1737" s="49" t="str">
        <f t="shared" ca="1" si="227"/>
        <v/>
      </c>
      <c r="K1737" s="49"/>
      <c r="L1737" s="49"/>
      <c r="M1737" s="49"/>
      <c r="N1737" s="43" t="str">
        <f t="shared" si="228"/>
        <v/>
      </c>
      <c r="P1737" s="40" t="str">
        <f t="shared" si="229"/>
        <v/>
      </c>
      <c r="Q1737" s="38" t="str">
        <f t="shared" ca="1" si="230"/>
        <v/>
      </c>
    </row>
    <row r="1738" spans="1:28" ht="20.100000000000001" customHeight="1">
      <c r="A1738" s="41" t="str">
        <f t="shared" ca="1" si="223"/>
        <v/>
      </c>
      <c r="B1738" s="33" t="str">
        <f ca="1">IFERROR(IF(AND(N1738-TODAY()&gt;0,N1738-TODAY()&lt;5),"續簽"&amp;ROW(N1738),""),"")</f>
        <v/>
      </c>
      <c r="C1738" s="44" t="str">
        <f t="shared" si="224"/>
        <v/>
      </c>
      <c r="D1738" s="44"/>
      <c r="E1738" s="44" t="str">
        <f t="shared" si="225"/>
        <v/>
      </c>
      <c r="F1738" s="44"/>
      <c r="G1738" s="44"/>
      <c r="H1738" s="44"/>
      <c r="I1738" s="44" t="str">
        <f t="shared" ca="1" si="226"/>
        <v/>
      </c>
      <c r="J1738" s="44" t="str">
        <f t="shared" ca="1" si="227"/>
        <v/>
      </c>
      <c r="K1738" s="44"/>
      <c r="L1738" s="44"/>
      <c r="M1738" s="44"/>
      <c r="N1738" s="45" t="str">
        <f t="shared" si="228"/>
        <v/>
      </c>
      <c r="O1738" s="51"/>
      <c r="P1738" s="52" t="str">
        <f t="shared" si="229"/>
        <v/>
      </c>
      <c r="Q1738" s="44" t="str">
        <f t="shared" ca="1" si="230"/>
        <v/>
      </c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</row>
    <row r="1739" spans="1:28" ht="20.100000000000001" customHeight="1">
      <c r="A1739" s="41" t="str">
        <f t="shared" ca="1" si="223"/>
        <v/>
      </c>
      <c r="B1739" s="33" t="str">
        <f ca="1">IFERROR(IF(AND(N1739-TODAY()&gt;0,N1739-TODAY()&lt;5),"續簽"&amp;ROW(N1739),""),"")</f>
        <v/>
      </c>
      <c r="C1739" s="38" t="str">
        <f t="shared" si="224"/>
        <v/>
      </c>
      <c r="E1739" s="38" t="str">
        <f t="shared" si="225"/>
        <v/>
      </c>
      <c r="I1739" s="49" t="str">
        <f t="shared" ca="1" si="226"/>
        <v/>
      </c>
      <c r="J1739" s="49" t="str">
        <f t="shared" ca="1" si="227"/>
        <v/>
      </c>
      <c r="K1739" s="49"/>
      <c r="L1739" s="49"/>
      <c r="M1739" s="49"/>
      <c r="N1739" s="43" t="str">
        <f t="shared" si="228"/>
        <v/>
      </c>
      <c r="P1739" s="40" t="str">
        <f t="shared" si="229"/>
        <v/>
      </c>
      <c r="Q1739" s="38" t="str">
        <f t="shared" ca="1" si="230"/>
        <v/>
      </c>
    </row>
    <row r="1740" spans="1:28" ht="20.100000000000001" customHeight="1">
      <c r="A1740" s="41" t="str">
        <f t="shared" ca="1" si="223"/>
        <v/>
      </c>
      <c r="B1740" s="33" t="str">
        <f ca="1">IFERROR(IF(AND(N1740-TODAY()&gt;0,N1740-TODAY()&lt;5),"續簽"&amp;ROW(N1740),""),"")</f>
        <v/>
      </c>
      <c r="C1740" s="44" t="str">
        <f t="shared" si="224"/>
        <v/>
      </c>
      <c r="D1740" s="44"/>
      <c r="E1740" s="44" t="str">
        <f t="shared" si="225"/>
        <v/>
      </c>
      <c r="F1740" s="44"/>
      <c r="G1740" s="44"/>
      <c r="H1740" s="44"/>
      <c r="I1740" s="44" t="str">
        <f t="shared" ca="1" si="226"/>
        <v/>
      </c>
      <c r="J1740" s="44" t="str">
        <f t="shared" ca="1" si="227"/>
        <v/>
      </c>
      <c r="K1740" s="44"/>
      <c r="L1740" s="44"/>
      <c r="M1740" s="44"/>
      <c r="N1740" s="45" t="str">
        <f t="shared" si="228"/>
        <v/>
      </c>
      <c r="O1740" s="51"/>
      <c r="P1740" s="52" t="str">
        <f t="shared" si="229"/>
        <v/>
      </c>
      <c r="Q1740" s="44" t="str">
        <f t="shared" ca="1" si="230"/>
        <v/>
      </c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</row>
    <row r="1741" spans="1:28" ht="20.100000000000001" customHeight="1">
      <c r="A1741" s="41" t="str">
        <f t="shared" ref="A1741:A1804" ca="1" si="231">IFERROR(IF(MONTH(P1741)=MONTH(TODAY()),"生日"&amp;ROW(P1741),""),"")</f>
        <v/>
      </c>
      <c r="B1741" s="33" t="str">
        <f ca="1">IFERROR(IF(AND(N1741-TODAY()&gt;0,N1741-TODAY()&lt;5),"續簽"&amp;ROW(N1741),""),"")</f>
        <v/>
      </c>
      <c r="C1741" s="38" t="str">
        <f t="shared" si="224"/>
        <v/>
      </c>
      <c r="E1741" s="38" t="str">
        <f t="shared" si="225"/>
        <v/>
      </c>
      <c r="I1741" s="49" t="str">
        <f t="shared" ca="1" si="226"/>
        <v/>
      </c>
      <c r="J1741" s="49" t="str">
        <f t="shared" ca="1" si="227"/>
        <v/>
      </c>
      <c r="K1741" s="49"/>
      <c r="L1741" s="49"/>
      <c r="M1741" s="49"/>
      <c r="N1741" s="43" t="str">
        <f t="shared" si="228"/>
        <v/>
      </c>
      <c r="P1741" s="40" t="str">
        <f t="shared" si="229"/>
        <v/>
      </c>
      <c r="Q1741" s="38" t="str">
        <f t="shared" ca="1" si="230"/>
        <v/>
      </c>
    </row>
    <row r="1742" spans="1:28" ht="20.100000000000001" customHeight="1">
      <c r="A1742" s="41" t="str">
        <f t="shared" ca="1" si="231"/>
        <v/>
      </c>
      <c r="B1742" s="33" t="str">
        <f ca="1">IFERROR(IF(AND(N1742-TODAY()&gt;0,N1742-TODAY()&lt;5),"續簽"&amp;ROW(N1742),""),"")</f>
        <v/>
      </c>
      <c r="C1742" s="44" t="str">
        <f t="shared" si="224"/>
        <v/>
      </c>
      <c r="D1742" s="44"/>
      <c r="E1742" s="44" t="str">
        <f t="shared" si="225"/>
        <v/>
      </c>
      <c r="F1742" s="44"/>
      <c r="G1742" s="44"/>
      <c r="H1742" s="44"/>
      <c r="I1742" s="44" t="str">
        <f t="shared" ca="1" si="226"/>
        <v/>
      </c>
      <c r="J1742" s="44" t="str">
        <f t="shared" ca="1" si="227"/>
        <v/>
      </c>
      <c r="K1742" s="44"/>
      <c r="L1742" s="44"/>
      <c r="M1742" s="44"/>
      <c r="N1742" s="45" t="str">
        <f t="shared" si="228"/>
        <v/>
      </c>
      <c r="O1742" s="51"/>
      <c r="P1742" s="52" t="str">
        <f t="shared" si="229"/>
        <v/>
      </c>
      <c r="Q1742" s="44" t="str">
        <f t="shared" ca="1" si="230"/>
        <v/>
      </c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</row>
    <row r="1743" spans="1:28" ht="20.100000000000001" customHeight="1">
      <c r="A1743" s="41" t="str">
        <f t="shared" ca="1" si="231"/>
        <v/>
      </c>
      <c r="B1743" s="33" t="str">
        <f ca="1">IFERROR(IF(AND(N1743-TODAY()&gt;0,N1743-TODAY()&lt;5),"續簽"&amp;ROW(N1743),""),"")</f>
        <v/>
      </c>
      <c r="C1743" s="38" t="str">
        <f t="shared" si="224"/>
        <v/>
      </c>
      <c r="E1743" s="38" t="str">
        <f t="shared" si="225"/>
        <v/>
      </c>
      <c r="I1743" s="49" t="str">
        <f t="shared" ca="1" si="226"/>
        <v/>
      </c>
      <c r="J1743" s="49" t="str">
        <f t="shared" ca="1" si="227"/>
        <v/>
      </c>
      <c r="K1743" s="49"/>
      <c r="L1743" s="49"/>
      <c r="M1743" s="49"/>
      <c r="N1743" s="43" t="str">
        <f t="shared" si="228"/>
        <v/>
      </c>
      <c r="P1743" s="40" t="str">
        <f t="shared" si="229"/>
        <v/>
      </c>
      <c r="Q1743" s="38" t="str">
        <f t="shared" ca="1" si="230"/>
        <v/>
      </c>
    </row>
    <row r="1744" spans="1:28" ht="20.100000000000001" customHeight="1">
      <c r="A1744" s="41" t="str">
        <f t="shared" ca="1" si="231"/>
        <v/>
      </c>
      <c r="B1744" s="33" t="str">
        <f ca="1">IFERROR(IF(AND(N1744-TODAY()&gt;0,N1744-TODAY()&lt;5),"續簽"&amp;ROW(N1744),""),"")</f>
        <v/>
      </c>
      <c r="C1744" s="44" t="str">
        <f t="shared" si="224"/>
        <v/>
      </c>
      <c r="D1744" s="44"/>
      <c r="E1744" s="44" t="str">
        <f t="shared" si="225"/>
        <v/>
      </c>
      <c r="F1744" s="44"/>
      <c r="G1744" s="44"/>
      <c r="H1744" s="44"/>
      <c r="I1744" s="44" t="str">
        <f t="shared" ca="1" si="226"/>
        <v/>
      </c>
      <c r="J1744" s="44" t="str">
        <f t="shared" ca="1" si="227"/>
        <v/>
      </c>
      <c r="K1744" s="44"/>
      <c r="L1744" s="44"/>
      <c r="M1744" s="44"/>
      <c r="N1744" s="45" t="str">
        <f t="shared" si="228"/>
        <v/>
      </c>
      <c r="O1744" s="51"/>
      <c r="P1744" s="52" t="str">
        <f t="shared" si="229"/>
        <v/>
      </c>
      <c r="Q1744" s="44" t="str">
        <f t="shared" ca="1" si="230"/>
        <v/>
      </c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</row>
    <row r="1745" spans="1:28" ht="20.100000000000001" customHeight="1">
      <c r="A1745" s="41" t="str">
        <f t="shared" ca="1" si="231"/>
        <v/>
      </c>
      <c r="B1745" s="33" t="str">
        <f ca="1">IFERROR(IF(AND(N1745-TODAY()&gt;0,N1745-TODAY()&lt;5),"續簽"&amp;ROW(N1745),""),"")</f>
        <v/>
      </c>
      <c r="C1745" s="38" t="str">
        <f t="shared" si="224"/>
        <v/>
      </c>
      <c r="E1745" s="38" t="str">
        <f t="shared" si="225"/>
        <v/>
      </c>
      <c r="I1745" s="49" t="str">
        <f t="shared" ca="1" si="226"/>
        <v/>
      </c>
      <c r="J1745" s="49" t="str">
        <f t="shared" ca="1" si="227"/>
        <v/>
      </c>
      <c r="K1745" s="49"/>
      <c r="L1745" s="49"/>
      <c r="M1745" s="49"/>
      <c r="N1745" s="43" t="str">
        <f t="shared" si="228"/>
        <v/>
      </c>
      <c r="P1745" s="40" t="str">
        <f t="shared" si="229"/>
        <v/>
      </c>
      <c r="Q1745" s="38" t="str">
        <f t="shared" ca="1" si="230"/>
        <v/>
      </c>
    </row>
    <row r="1746" spans="1:28" ht="20.100000000000001" customHeight="1">
      <c r="A1746" s="41" t="str">
        <f t="shared" ca="1" si="231"/>
        <v/>
      </c>
      <c r="B1746" s="33" t="str">
        <f ca="1">IFERROR(IF(AND(N1746-TODAY()&gt;0,N1746-TODAY()&lt;5),"續簽"&amp;ROW(N1746),""),"")</f>
        <v/>
      </c>
      <c r="C1746" s="44" t="str">
        <f t="shared" si="224"/>
        <v/>
      </c>
      <c r="D1746" s="44"/>
      <c r="E1746" s="44" t="str">
        <f t="shared" si="225"/>
        <v/>
      </c>
      <c r="F1746" s="44"/>
      <c r="G1746" s="44"/>
      <c r="H1746" s="44"/>
      <c r="I1746" s="44" t="str">
        <f t="shared" ca="1" si="226"/>
        <v/>
      </c>
      <c r="J1746" s="44" t="str">
        <f t="shared" ca="1" si="227"/>
        <v/>
      </c>
      <c r="K1746" s="44"/>
      <c r="L1746" s="44"/>
      <c r="M1746" s="44"/>
      <c r="N1746" s="45" t="str">
        <f t="shared" si="228"/>
        <v/>
      </c>
      <c r="O1746" s="51"/>
      <c r="P1746" s="52" t="str">
        <f t="shared" si="229"/>
        <v/>
      </c>
      <c r="Q1746" s="44" t="str">
        <f t="shared" ca="1" si="230"/>
        <v/>
      </c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</row>
    <row r="1747" spans="1:28" ht="20.100000000000001" customHeight="1">
      <c r="A1747" s="41" t="str">
        <f t="shared" ca="1" si="231"/>
        <v/>
      </c>
      <c r="B1747" s="33" t="str">
        <f ca="1">IFERROR(IF(AND(N1747-TODAY()&gt;0,N1747-TODAY()&lt;5),"續簽"&amp;ROW(N1747),""),"")</f>
        <v/>
      </c>
      <c r="C1747" s="38" t="str">
        <f t="shared" si="224"/>
        <v/>
      </c>
      <c r="E1747" s="38" t="str">
        <f t="shared" si="225"/>
        <v/>
      </c>
      <c r="I1747" s="49" t="str">
        <f t="shared" ca="1" si="226"/>
        <v/>
      </c>
      <c r="J1747" s="49" t="str">
        <f t="shared" ca="1" si="227"/>
        <v/>
      </c>
      <c r="K1747" s="49"/>
      <c r="L1747" s="49"/>
      <c r="M1747" s="49"/>
      <c r="N1747" s="43" t="str">
        <f t="shared" si="228"/>
        <v/>
      </c>
      <c r="P1747" s="40" t="str">
        <f t="shared" si="229"/>
        <v/>
      </c>
      <c r="Q1747" s="38" t="str">
        <f t="shared" ca="1" si="230"/>
        <v/>
      </c>
    </row>
    <row r="1748" spans="1:28" ht="20.100000000000001" customHeight="1">
      <c r="A1748" s="41" t="str">
        <f t="shared" ca="1" si="231"/>
        <v/>
      </c>
      <c r="B1748" s="33" t="str">
        <f ca="1">IFERROR(IF(AND(N1748-TODAY()&gt;0,N1748-TODAY()&lt;5),"續簽"&amp;ROW(N1748),""),"")</f>
        <v/>
      </c>
      <c r="C1748" s="44" t="str">
        <f t="shared" si="224"/>
        <v/>
      </c>
      <c r="D1748" s="44"/>
      <c r="E1748" s="44" t="str">
        <f t="shared" si="225"/>
        <v/>
      </c>
      <c r="F1748" s="44"/>
      <c r="G1748" s="44"/>
      <c r="H1748" s="44"/>
      <c r="I1748" s="44" t="str">
        <f t="shared" ca="1" si="226"/>
        <v/>
      </c>
      <c r="J1748" s="44" t="str">
        <f t="shared" ca="1" si="227"/>
        <v/>
      </c>
      <c r="K1748" s="44"/>
      <c r="L1748" s="44"/>
      <c r="M1748" s="44"/>
      <c r="N1748" s="45" t="str">
        <f t="shared" si="228"/>
        <v/>
      </c>
      <c r="O1748" s="51"/>
      <c r="P1748" s="52" t="str">
        <f t="shared" si="229"/>
        <v/>
      </c>
      <c r="Q1748" s="44" t="str">
        <f t="shared" ca="1" si="230"/>
        <v/>
      </c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</row>
    <row r="1749" spans="1:28" ht="20.100000000000001" customHeight="1">
      <c r="A1749" s="41" t="str">
        <f t="shared" ca="1" si="231"/>
        <v/>
      </c>
      <c r="B1749" s="33" t="str">
        <f ca="1">IFERROR(IF(AND(N1749-TODAY()&gt;0,N1749-TODAY()&lt;5),"續簽"&amp;ROW(N1749),""),"")</f>
        <v/>
      </c>
      <c r="C1749" s="38" t="str">
        <f t="shared" si="224"/>
        <v/>
      </c>
      <c r="E1749" s="38" t="str">
        <f t="shared" si="225"/>
        <v/>
      </c>
      <c r="I1749" s="49" t="str">
        <f t="shared" ca="1" si="226"/>
        <v/>
      </c>
      <c r="J1749" s="49" t="str">
        <f t="shared" ca="1" si="227"/>
        <v/>
      </c>
      <c r="K1749" s="49"/>
      <c r="L1749" s="49"/>
      <c r="M1749" s="49"/>
      <c r="N1749" s="43" t="str">
        <f t="shared" si="228"/>
        <v/>
      </c>
      <c r="P1749" s="40" t="str">
        <f t="shared" si="229"/>
        <v/>
      </c>
      <c r="Q1749" s="38" t="str">
        <f t="shared" ca="1" si="230"/>
        <v/>
      </c>
    </row>
    <row r="1750" spans="1:28" ht="20.100000000000001" customHeight="1">
      <c r="A1750" s="41" t="str">
        <f t="shared" ca="1" si="231"/>
        <v/>
      </c>
      <c r="B1750" s="33" t="str">
        <f ca="1">IFERROR(IF(AND(N1750-TODAY()&gt;0,N1750-TODAY()&lt;5),"續簽"&amp;ROW(N1750),""),"")</f>
        <v/>
      </c>
      <c r="C1750" s="44" t="str">
        <f t="shared" si="224"/>
        <v/>
      </c>
      <c r="D1750" s="44"/>
      <c r="E1750" s="44" t="str">
        <f t="shared" si="225"/>
        <v/>
      </c>
      <c r="F1750" s="44"/>
      <c r="G1750" s="44"/>
      <c r="H1750" s="44"/>
      <c r="I1750" s="44" t="str">
        <f t="shared" ca="1" si="226"/>
        <v/>
      </c>
      <c r="J1750" s="44" t="str">
        <f t="shared" ca="1" si="227"/>
        <v/>
      </c>
      <c r="K1750" s="44"/>
      <c r="L1750" s="44"/>
      <c r="M1750" s="44"/>
      <c r="N1750" s="45" t="str">
        <f t="shared" si="228"/>
        <v/>
      </c>
      <c r="O1750" s="51"/>
      <c r="P1750" s="52" t="str">
        <f t="shared" si="229"/>
        <v/>
      </c>
      <c r="Q1750" s="44" t="str">
        <f t="shared" ca="1" si="230"/>
        <v/>
      </c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</row>
    <row r="1751" spans="1:28" ht="20.100000000000001" customHeight="1">
      <c r="A1751" s="41" t="str">
        <f t="shared" ca="1" si="231"/>
        <v/>
      </c>
      <c r="B1751" s="33" t="str">
        <f ca="1">IFERROR(IF(AND(N1751-TODAY()&gt;0,N1751-TODAY()&lt;5),"續簽"&amp;ROW(N1751),""),"")</f>
        <v/>
      </c>
      <c r="C1751" s="38" t="str">
        <f t="shared" si="224"/>
        <v/>
      </c>
      <c r="E1751" s="38" t="str">
        <f t="shared" si="225"/>
        <v/>
      </c>
      <c r="I1751" s="49" t="str">
        <f t="shared" ca="1" si="226"/>
        <v/>
      </c>
      <c r="J1751" s="49" t="str">
        <f t="shared" ca="1" si="227"/>
        <v/>
      </c>
      <c r="K1751" s="49"/>
      <c r="L1751" s="49"/>
      <c r="M1751" s="49"/>
      <c r="N1751" s="43" t="str">
        <f t="shared" si="228"/>
        <v/>
      </c>
      <c r="P1751" s="40" t="str">
        <f t="shared" si="229"/>
        <v/>
      </c>
      <c r="Q1751" s="38" t="str">
        <f t="shared" ca="1" si="230"/>
        <v/>
      </c>
    </row>
    <row r="1752" spans="1:28" ht="20.100000000000001" customHeight="1">
      <c r="A1752" s="41" t="str">
        <f t="shared" ca="1" si="231"/>
        <v/>
      </c>
      <c r="B1752" s="33" t="str">
        <f ca="1">IFERROR(IF(AND(N1752-TODAY()&gt;0,N1752-TODAY()&lt;5),"續簽"&amp;ROW(N1752),""),"")</f>
        <v/>
      </c>
      <c r="C1752" s="44" t="str">
        <f t="shared" si="224"/>
        <v/>
      </c>
      <c r="D1752" s="44"/>
      <c r="E1752" s="44" t="str">
        <f t="shared" si="225"/>
        <v/>
      </c>
      <c r="F1752" s="44"/>
      <c r="G1752" s="44"/>
      <c r="H1752" s="44"/>
      <c r="I1752" s="44" t="str">
        <f t="shared" ca="1" si="226"/>
        <v/>
      </c>
      <c r="J1752" s="44" t="str">
        <f t="shared" ca="1" si="227"/>
        <v/>
      </c>
      <c r="K1752" s="44"/>
      <c r="L1752" s="44"/>
      <c r="M1752" s="44"/>
      <c r="N1752" s="45" t="str">
        <f t="shared" si="228"/>
        <v/>
      </c>
      <c r="O1752" s="51"/>
      <c r="P1752" s="52" t="str">
        <f t="shared" si="229"/>
        <v/>
      </c>
      <c r="Q1752" s="44" t="str">
        <f t="shared" ca="1" si="230"/>
        <v/>
      </c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</row>
    <row r="1753" spans="1:28" ht="20.100000000000001" customHeight="1">
      <c r="A1753" s="41" t="str">
        <f t="shared" ca="1" si="231"/>
        <v/>
      </c>
      <c r="B1753" s="33" t="str">
        <f ca="1">IFERROR(IF(AND(N1753-TODAY()&gt;0,N1753-TODAY()&lt;5),"續簽"&amp;ROW(N1753),""),"")</f>
        <v/>
      </c>
      <c r="C1753" s="38" t="str">
        <f t="shared" si="224"/>
        <v/>
      </c>
      <c r="E1753" s="38" t="str">
        <f t="shared" si="225"/>
        <v/>
      </c>
      <c r="I1753" s="49" t="str">
        <f t="shared" ca="1" si="226"/>
        <v/>
      </c>
      <c r="J1753" s="49" t="str">
        <f t="shared" ca="1" si="227"/>
        <v/>
      </c>
      <c r="K1753" s="49"/>
      <c r="L1753" s="49"/>
      <c r="M1753" s="49"/>
      <c r="N1753" s="43" t="str">
        <f t="shared" si="228"/>
        <v/>
      </c>
      <c r="P1753" s="40" t="str">
        <f t="shared" si="229"/>
        <v/>
      </c>
      <c r="Q1753" s="38" t="str">
        <f t="shared" ca="1" si="230"/>
        <v/>
      </c>
    </row>
    <row r="1754" spans="1:28" ht="20.100000000000001" customHeight="1">
      <c r="A1754" s="41" t="str">
        <f t="shared" ca="1" si="231"/>
        <v/>
      </c>
      <c r="B1754" s="33" t="str">
        <f ca="1">IFERROR(IF(AND(N1754-TODAY()&gt;0,N1754-TODAY()&lt;5),"續簽"&amp;ROW(N1754),""),"")</f>
        <v/>
      </c>
      <c r="C1754" s="44" t="str">
        <f t="shared" si="224"/>
        <v/>
      </c>
      <c r="D1754" s="44"/>
      <c r="E1754" s="44" t="str">
        <f t="shared" si="225"/>
        <v/>
      </c>
      <c r="F1754" s="44"/>
      <c r="G1754" s="44"/>
      <c r="H1754" s="44"/>
      <c r="I1754" s="44" t="str">
        <f t="shared" ca="1" si="226"/>
        <v/>
      </c>
      <c r="J1754" s="44" t="str">
        <f t="shared" ca="1" si="227"/>
        <v/>
      </c>
      <c r="K1754" s="44"/>
      <c r="L1754" s="44"/>
      <c r="M1754" s="44"/>
      <c r="N1754" s="45" t="str">
        <f t="shared" si="228"/>
        <v/>
      </c>
      <c r="O1754" s="51"/>
      <c r="P1754" s="52" t="str">
        <f t="shared" si="229"/>
        <v/>
      </c>
      <c r="Q1754" s="44" t="str">
        <f t="shared" ca="1" si="230"/>
        <v/>
      </c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</row>
    <row r="1755" spans="1:28" ht="20.100000000000001" customHeight="1">
      <c r="A1755" s="41" t="str">
        <f t="shared" ca="1" si="231"/>
        <v/>
      </c>
      <c r="B1755" s="33" t="str">
        <f ca="1">IFERROR(IF(AND(N1755-TODAY()&gt;0,N1755-TODAY()&lt;5),"續簽"&amp;ROW(N1755),""),"")</f>
        <v/>
      </c>
      <c r="C1755" s="38" t="str">
        <f t="shared" si="224"/>
        <v/>
      </c>
      <c r="E1755" s="38" t="str">
        <f t="shared" si="225"/>
        <v/>
      </c>
      <c r="I1755" s="49" t="str">
        <f t="shared" ca="1" si="226"/>
        <v/>
      </c>
      <c r="J1755" s="49" t="str">
        <f t="shared" ca="1" si="227"/>
        <v/>
      </c>
      <c r="K1755" s="49"/>
      <c r="L1755" s="49"/>
      <c r="M1755" s="49"/>
      <c r="N1755" s="43" t="str">
        <f t="shared" si="228"/>
        <v/>
      </c>
      <c r="P1755" s="40" t="str">
        <f t="shared" si="229"/>
        <v/>
      </c>
      <c r="Q1755" s="38" t="str">
        <f t="shared" ca="1" si="230"/>
        <v/>
      </c>
    </row>
    <row r="1756" spans="1:28" ht="20.100000000000001" customHeight="1">
      <c r="A1756" s="41" t="str">
        <f t="shared" ca="1" si="231"/>
        <v/>
      </c>
      <c r="B1756" s="33" t="str">
        <f ca="1">IFERROR(IF(AND(N1756-TODAY()&gt;0,N1756-TODAY()&lt;5),"續簽"&amp;ROW(N1756),""),"")</f>
        <v/>
      </c>
      <c r="C1756" s="44" t="str">
        <f t="shared" si="224"/>
        <v/>
      </c>
      <c r="D1756" s="44"/>
      <c r="E1756" s="44" t="str">
        <f t="shared" si="225"/>
        <v/>
      </c>
      <c r="F1756" s="44"/>
      <c r="G1756" s="44"/>
      <c r="H1756" s="44"/>
      <c r="I1756" s="44" t="str">
        <f t="shared" ca="1" si="226"/>
        <v/>
      </c>
      <c r="J1756" s="44" t="str">
        <f t="shared" ca="1" si="227"/>
        <v/>
      </c>
      <c r="K1756" s="44"/>
      <c r="L1756" s="44"/>
      <c r="M1756" s="44"/>
      <c r="N1756" s="45" t="str">
        <f t="shared" si="228"/>
        <v/>
      </c>
      <c r="O1756" s="51"/>
      <c r="P1756" s="52" t="str">
        <f t="shared" si="229"/>
        <v/>
      </c>
      <c r="Q1756" s="44" t="str">
        <f t="shared" ca="1" si="230"/>
        <v/>
      </c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</row>
    <row r="1757" spans="1:28" ht="20.100000000000001" customHeight="1">
      <c r="A1757" s="41" t="str">
        <f t="shared" ca="1" si="231"/>
        <v/>
      </c>
      <c r="B1757" s="33" t="str">
        <f ca="1">IFERROR(IF(AND(N1757-TODAY()&gt;0,N1757-TODAY()&lt;5),"續簽"&amp;ROW(N1757),""),"")</f>
        <v/>
      </c>
      <c r="C1757" s="38" t="str">
        <f t="shared" si="224"/>
        <v/>
      </c>
      <c r="E1757" s="38" t="str">
        <f t="shared" si="225"/>
        <v/>
      </c>
      <c r="I1757" s="49" t="str">
        <f t="shared" ca="1" si="226"/>
        <v/>
      </c>
      <c r="J1757" s="49" t="str">
        <f t="shared" ca="1" si="227"/>
        <v/>
      </c>
      <c r="K1757" s="49"/>
      <c r="L1757" s="49"/>
      <c r="M1757" s="49"/>
      <c r="N1757" s="43" t="str">
        <f t="shared" si="228"/>
        <v/>
      </c>
      <c r="P1757" s="40" t="str">
        <f t="shared" si="229"/>
        <v/>
      </c>
      <c r="Q1757" s="38" t="str">
        <f t="shared" ca="1" si="230"/>
        <v/>
      </c>
    </row>
    <row r="1758" spans="1:28" ht="20.100000000000001" customHeight="1">
      <c r="A1758" s="41" t="str">
        <f t="shared" ca="1" si="231"/>
        <v/>
      </c>
      <c r="B1758" s="33" t="str">
        <f ca="1">IFERROR(IF(AND(N1758-TODAY()&gt;0,N1758-TODAY()&lt;5),"續簽"&amp;ROW(N1758),""),"")</f>
        <v/>
      </c>
      <c r="C1758" s="44" t="str">
        <f t="shared" si="224"/>
        <v/>
      </c>
      <c r="D1758" s="44"/>
      <c r="E1758" s="44" t="str">
        <f t="shared" si="225"/>
        <v/>
      </c>
      <c r="F1758" s="44"/>
      <c r="G1758" s="44"/>
      <c r="H1758" s="44"/>
      <c r="I1758" s="44" t="str">
        <f t="shared" ca="1" si="226"/>
        <v/>
      </c>
      <c r="J1758" s="44" t="str">
        <f t="shared" ca="1" si="227"/>
        <v/>
      </c>
      <c r="K1758" s="44"/>
      <c r="L1758" s="44"/>
      <c r="M1758" s="44"/>
      <c r="N1758" s="45" t="str">
        <f t="shared" si="228"/>
        <v/>
      </c>
      <c r="O1758" s="51"/>
      <c r="P1758" s="52" t="str">
        <f t="shared" si="229"/>
        <v/>
      </c>
      <c r="Q1758" s="44" t="str">
        <f t="shared" ca="1" si="230"/>
        <v/>
      </c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</row>
    <row r="1759" spans="1:28" ht="20.100000000000001" customHeight="1">
      <c r="A1759" s="41" t="str">
        <f t="shared" ca="1" si="231"/>
        <v/>
      </c>
      <c r="B1759" s="33" t="str">
        <f ca="1">IFERROR(IF(AND(N1759-TODAY()&gt;0,N1759-TODAY()&lt;5),"續簽"&amp;ROW(N1759),""),"")</f>
        <v/>
      </c>
      <c r="C1759" s="38" t="str">
        <f t="shared" si="224"/>
        <v/>
      </c>
      <c r="E1759" s="38" t="str">
        <f t="shared" si="225"/>
        <v/>
      </c>
      <c r="I1759" s="49" t="str">
        <f t="shared" ca="1" si="226"/>
        <v/>
      </c>
      <c r="J1759" s="49" t="str">
        <f t="shared" ca="1" si="227"/>
        <v/>
      </c>
      <c r="K1759" s="49"/>
      <c r="L1759" s="49"/>
      <c r="M1759" s="49"/>
      <c r="N1759" s="43" t="str">
        <f t="shared" si="228"/>
        <v/>
      </c>
      <c r="P1759" s="40" t="str">
        <f t="shared" si="229"/>
        <v/>
      </c>
      <c r="Q1759" s="38" t="str">
        <f t="shared" ca="1" si="230"/>
        <v/>
      </c>
    </row>
    <row r="1760" spans="1:28" ht="20.100000000000001" customHeight="1">
      <c r="A1760" s="41" t="str">
        <f t="shared" ca="1" si="231"/>
        <v/>
      </c>
      <c r="B1760" s="33" t="str">
        <f ca="1">IFERROR(IF(AND(N1760-TODAY()&gt;0,N1760-TODAY()&lt;5),"續簽"&amp;ROW(N1760),""),"")</f>
        <v/>
      </c>
      <c r="C1760" s="44" t="str">
        <f t="shared" si="224"/>
        <v/>
      </c>
      <c r="D1760" s="44"/>
      <c r="E1760" s="44" t="str">
        <f t="shared" si="225"/>
        <v/>
      </c>
      <c r="F1760" s="44"/>
      <c r="G1760" s="44"/>
      <c r="H1760" s="44"/>
      <c r="I1760" s="44" t="str">
        <f t="shared" ca="1" si="226"/>
        <v/>
      </c>
      <c r="J1760" s="44" t="str">
        <f t="shared" ca="1" si="227"/>
        <v/>
      </c>
      <c r="K1760" s="44"/>
      <c r="L1760" s="44"/>
      <c r="M1760" s="44"/>
      <c r="N1760" s="45" t="str">
        <f t="shared" si="228"/>
        <v/>
      </c>
      <c r="O1760" s="51"/>
      <c r="P1760" s="52" t="str">
        <f t="shared" si="229"/>
        <v/>
      </c>
      <c r="Q1760" s="44" t="str">
        <f t="shared" ca="1" si="230"/>
        <v/>
      </c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</row>
    <row r="1761" spans="1:28" ht="20.100000000000001" customHeight="1">
      <c r="A1761" s="41" t="str">
        <f t="shared" ca="1" si="231"/>
        <v/>
      </c>
      <c r="B1761" s="33" t="str">
        <f ca="1">IFERROR(IF(AND(N1761-TODAY()&gt;0,N1761-TODAY()&lt;5),"續簽"&amp;ROW(N1761),""),"")</f>
        <v/>
      </c>
      <c r="C1761" s="38" t="str">
        <f t="shared" si="224"/>
        <v/>
      </c>
      <c r="E1761" s="38" t="str">
        <f t="shared" si="225"/>
        <v/>
      </c>
      <c r="I1761" s="49" t="str">
        <f t="shared" ca="1" si="226"/>
        <v/>
      </c>
      <c r="J1761" s="49" t="str">
        <f t="shared" ca="1" si="227"/>
        <v/>
      </c>
      <c r="K1761" s="49"/>
      <c r="L1761" s="49"/>
      <c r="M1761" s="49"/>
      <c r="N1761" s="43" t="str">
        <f t="shared" si="228"/>
        <v/>
      </c>
      <c r="P1761" s="40" t="str">
        <f t="shared" si="229"/>
        <v/>
      </c>
      <c r="Q1761" s="38" t="str">
        <f t="shared" ca="1" si="230"/>
        <v/>
      </c>
    </row>
    <row r="1762" spans="1:28" ht="20.100000000000001" customHeight="1">
      <c r="A1762" s="41" t="str">
        <f t="shared" ca="1" si="231"/>
        <v/>
      </c>
      <c r="B1762" s="33" t="str">
        <f ca="1">IFERROR(IF(AND(N1762-TODAY()&gt;0,N1762-TODAY()&lt;5),"續簽"&amp;ROW(N1762),""),"")</f>
        <v/>
      </c>
      <c r="C1762" s="44" t="str">
        <f t="shared" si="224"/>
        <v/>
      </c>
      <c r="D1762" s="44"/>
      <c r="E1762" s="44" t="str">
        <f t="shared" si="225"/>
        <v/>
      </c>
      <c r="F1762" s="44"/>
      <c r="G1762" s="44"/>
      <c r="H1762" s="44"/>
      <c r="I1762" s="44" t="str">
        <f t="shared" ca="1" si="226"/>
        <v/>
      </c>
      <c r="J1762" s="44" t="str">
        <f t="shared" ca="1" si="227"/>
        <v/>
      </c>
      <c r="K1762" s="44"/>
      <c r="L1762" s="44"/>
      <c r="M1762" s="44"/>
      <c r="N1762" s="45" t="str">
        <f t="shared" si="228"/>
        <v/>
      </c>
      <c r="O1762" s="51"/>
      <c r="P1762" s="52" t="str">
        <f t="shared" si="229"/>
        <v/>
      </c>
      <c r="Q1762" s="44" t="str">
        <f t="shared" ca="1" si="230"/>
        <v/>
      </c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</row>
    <row r="1763" spans="1:28" ht="20.100000000000001" customHeight="1">
      <c r="A1763" s="41" t="str">
        <f t="shared" ca="1" si="231"/>
        <v/>
      </c>
      <c r="B1763" s="33" t="str">
        <f ca="1">IFERROR(IF(AND(N1763-TODAY()&gt;0,N1763-TODAY()&lt;5),"續簽"&amp;ROW(N1763),""),"")</f>
        <v/>
      </c>
      <c r="C1763" s="38" t="str">
        <f t="shared" si="224"/>
        <v/>
      </c>
      <c r="E1763" s="38" t="str">
        <f t="shared" si="225"/>
        <v/>
      </c>
      <c r="I1763" s="49" t="str">
        <f t="shared" ca="1" si="226"/>
        <v/>
      </c>
      <c r="J1763" s="49" t="str">
        <f t="shared" ca="1" si="227"/>
        <v/>
      </c>
      <c r="K1763" s="49"/>
      <c r="L1763" s="49"/>
      <c r="M1763" s="49"/>
      <c r="N1763" s="43" t="str">
        <f t="shared" si="228"/>
        <v/>
      </c>
      <c r="P1763" s="40" t="str">
        <f t="shared" si="229"/>
        <v/>
      </c>
      <c r="Q1763" s="38" t="str">
        <f t="shared" ca="1" si="230"/>
        <v/>
      </c>
    </row>
    <row r="1764" spans="1:28" ht="20.100000000000001" customHeight="1">
      <c r="A1764" s="41" t="str">
        <f t="shared" ca="1" si="231"/>
        <v/>
      </c>
      <c r="B1764" s="33" t="str">
        <f ca="1">IFERROR(IF(AND(N1764-TODAY()&gt;0,N1764-TODAY()&lt;5),"續簽"&amp;ROW(N1764),""),"")</f>
        <v/>
      </c>
      <c r="C1764" s="44" t="str">
        <f t="shared" si="224"/>
        <v/>
      </c>
      <c r="D1764" s="44"/>
      <c r="E1764" s="44" t="str">
        <f t="shared" si="225"/>
        <v/>
      </c>
      <c r="F1764" s="44"/>
      <c r="G1764" s="44"/>
      <c r="H1764" s="44"/>
      <c r="I1764" s="44" t="str">
        <f t="shared" ca="1" si="226"/>
        <v/>
      </c>
      <c r="J1764" s="44" t="str">
        <f t="shared" ca="1" si="227"/>
        <v/>
      </c>
      <c r="K1764" s="44"/>
      <c r="L1764" s="44"/>
      <c r="M1764" s="44"/>
      <c r="N1764" s="45" t="str">
        <f t="shared" si="228"/>
        <v/>
      </c>
      <c r="O1764" s="51"/>
      <c r="P1764" s="52" t="str">
        <f t="shared" si="229"/>
        <v/>
      </c>
      <c r="Q1764" s="44" t="str">
        <f t="shared" ca="1" si="230"/>
        <v/>
      </c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</row>
    <row r="1765" spans="1:28" ht="20.100000000000001" customHeight="1">
      <c r="A1765" s="41" t="str">
        <f t="shared" ca="1" si="231"/>
        <v/>
      </c>
      <c r="B1765" s="33" t="str">
        <f ca="1">IFERROR(IF(AND(N1765-TODAY()&gt;0,N1765-TODAY()&lt;5),"續簽"&amp;ROW(N1765),""),"")</f>
        <v/>
      </c>
      <c r="C1765" s="38" t="str">
        <f t="shared" si="224"/>
        <v/>
      </c>
      <c r="E1765" s="38" t="str">
        <f t="shared" si="225"/>
        <v/>
      </c>
      <c r="I1765" s="49" t="str">
        <f t="shared" ca="1" si="226"/>
        <v/>
      </c>
      <c r="J1765" s="49" t="str">
        <f t="shared" ca="1" si="227"/>
        <v/>
      </c>
      <c r="K1765" s="49"/>
      <c r="L1765" s="49"/>
      <c r="M1765" s="49"/>
      <c r="N1765" s="43" t="str">
        <f t="shared" si="228"/>
        <v/>
      </c>
      <c r="P1765" s="40" t="str">
        <f t="shared" si="229"/>
        <v/>
      </c>
      <c r="Q1765" s="38" t="str">
        <f t="shared" ca="1" si="230"/>
        <v/>
      </c>
    </row>
    <row r="1766" spans="1:28" ht="20.100000000000001" customHeight="1">
      <c r="A1766" s="41" t="str">
        <f t="shared" ca="1" si="231"/>
        <v/>
      </c>
      <c r="B1766" s="33" t="str">
        <f ca="1">IFERROR(IF(AND(N1766-TODAY()&gt;0,N1766-TODAY()&lt;5),"續簽"&amp;ROW(N1766),""),"")</f>
        <v/>
      </c>
      <c r="C1766" s="44" t="str">
        <f t="shared" si="224"/>
        <v/>
      </c>
      <c r="D1766" s="44"/>
      <c r="E1766" s="44" t="str">
        <f t="shared" si="225"/>
        <v/>
      </c>
      <c r="F1766" s="44"/>
      <c r="G1766" s="44"/>
      <c r="H1766" s="44"/>
      <c r="I1766" s="44" t="str">
        <f t="shared" ca="1" si="226"/>
        <v/>
      </c>
      <c r="J1766" s="44" t="str">
        <f t="shared" ca="1" si="227"/>
        <v/>
      </c>
      <c r="K1766" s="44"/>
      <c r="L1766" s="44"/>
      <c r="M1766" s="44"/>
      <c r="N1766" s="45" t="str">
        <f t="shared" si="228"/>
        <v/>
      </c>
      <c r="O1766" s="51"/>
      <c r="P1766" s="52" t="str">
        <f t="shared" si="229"/>
        <v/>
      </c>
      <c r="Q1766" s="44" t="str">
        <f t="shared" ca="1" si="230"/>
        <v/>
      </c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</row>
    <row r="1767" spans="1:28" ht="20.100000000000001" customHeight="1">
      <c r="A1767" s="41" t="str">
        <f t="shared" ca="1" si="231"/>
        <v/>
      </c>
      <c r="B1767" s="33" t="str">
        <f ca="1">IFERROR(IF(AND(N1767-TODAY()&gt;0,N1767-TODAY()&lt;5),"續簽"&amp;ROW(N1767),""),"")</f>
        <v/>
      </c>
      <c r="C1767" s="38" t="str">
        <f t="shared" si="224"/>
        <v/>
      </c>
      <c r="E1767" s="38" t="str">
        <f t="shared" si="225"/>
        <v/>
      </c>
      <c r="I1767" s="49" t="str">
        <f t="shared" ca="1" si="226"/>
        <v/>
      </c>
      <c r="J1767" s="49" t="str">
        <f t="shared" ca="1" si="227"/>
        <v/>
      </c>
      <c r="K1767" s="49"/>
      <c r="L1767" s="49"/>
      <c r="M1767" s="49"/>
      <c r="N1767" s="43" t="str">
        <f t="shared" si="228"/>
        <v/>
      </c>
      <c r="P1767" s="40" t="str">
        <f t="shared" si="229"/>
        <v/>
      </c>
      <c r="Q1767" s="38" t="str">
        <f t="shared" ca="1" si="230"/>
        <v/>
      </c>
    </row>
    <row r="1768" spans="1:28" ht="20.100000000000001" customHeight="1">
      <c r="A1768" s="41" t="str">
        <f t="shared" ca="1" si="231"/>
        <v/>
      </c>
      <c r="B1768" s="33" t="str">
        <f ca="1">IFERROR(IF(AND(N1768-TODAY()&gt;0,N1768-TODAY()&lt;5),"續簽"&amp;ROW(N1768),""),"")</f>
        <v/>
      </c>
      <c r="C1768" s="44" t="str">
        <f t="shared" si="224"/>
        <v/>
      </c>
      <c r="D1768" s="44"/>
      <c r="E1768" s="44" t="str">
        <f t="shared" si="225"/>
        <v/>
      </c>
      <c r="F1768" s="44"/>
      <c r="G1768" s="44"/>
      <c r="H1768" s="44"/>
      <c r="I1768" s="44" t="str">
        <f t="shared" ca="1" si="226"/>
        <v/>
      </c>
      <c r="J1768" s="44" t="str">
        <f t="shared" ca="1" si="227"/>
        <v/>
      </c>
      <c r="K1768" s="44"/>
      <c r="L1768" s="44"/>
      <c r="M1768" s="44"/>
      <c r="N1768" s="45" t="str">
        <f t="shared" si="228"/>
        <v/>
      </c>
      <c r="O1768" s="51"/>
      <c r="P1768" s="52" t="str">
        <f t="shared" si="229"/>
        <v/>
      </c>
      <c r="Q1768" s="44" t="str">
        <f t="shared" ca="1" si="230"/>
        <v/>
      </c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</row>
    <row r="1769" spans="1:28" ht="20.100000000000001" customHeight="1">
      <c r="A1769" s="41" t="str">
        <f t="shared" ca="1" si="231"/>
        <v/>
      </c>
      <c r="B1769" s="33" t="str">
        <f ca="1">IFERROR(IF(AND(N1769-TODAY()&gt;0,N1769-TODAY()&lt;5),"續簽"&amp;ROW(N1769),""),"")</f>
        <v/>
      </c>
      <c r="C1769" s="38" t="str">
        <f t="shared" si="224"/>
        <v/>
      </c>
      <c r="E1769" s="38" t="str">
        <f t="shared" si="225"/>
        <v/>
      </c>
      <c r="I1769" s="49" t="str">
        <f t="shared" ca="1" si="226"/>
        <v/>
      </c>
      <c r="J1769" s="49" t="str">
        <f t="shared" ca="1" si="227"/>
        <v/>
      </c>
      <c r="K1769" s="49"/>
      <c r="L1769" s="49"/>
      <c r="M1769" s="49"/>
      <c r="N1769" s="43" t="str">
        <f t="shared" si="228"/>
        <v/>
      </c>
      <c r="P1769" s="40" t="str">
        <f t="shared" si="229"/>
        <v/>
      </c>
      <c r="Q1769" s="38" t="str">
        <f t="shared" ca="1" si="230"/>
        <v/>
      </c>
    </row>
    <row r="1770" spans="1:28" ht="20.100000000000001" customHeight="1">
      <c r="A1770" s="41" t="str">
        <f t="shared" ca="1" si="231"/>
        <v/>
      </c>
      <c r="B1770" s="33" t="str">
        <f ca="1">IFERROR(IF(AND(N1770-TODAY()&gt;0,N1770-TODAY()&lt;5),"續簽"&amp;ROW(N1770),""),"")</f>
        <v/>
      </c>
      <c r="C1770" s="44" t="str">
        <f t="shared" si="224"/>
        <v/>
      </c>
      <c r="D1770" s="44"/>
      <c r="E1770" s="44" t="str">
        <f t="shared" si="225"/>
        <v/>
      </c>
      <c r="F1770" s="44"/>
      <c r="G1770" s="44"/>
      <c r="H1770" s="44"/>
      <c r="I1770" s="44" t="str">
        <f t="shared" ca="1" si="226"/>
        <v/>
      </c>
      <c r="J1770" s="44" t="str">
        <f t="shared" ca="1" si="227"/>
        <v/>
      </c>
      <c r="K1770" s="44"/>
      <c r="L1770" s="44"/>
      <c r="M1770" s="44"/>
      <c r="N1770" s="45" t="str">
        <f t="shared" si="228"/>
        <v/>
      </c>
      <c r="O1770" s="51"/>
      <c r="P1770" s="52" t="str">
        <f t="shared" si="229"/>
        <v/>
      </c>
      <c r="Q1770" s="44" t="str">
        <f t="shared" ca="1" si="230"/>
        <v/>
      </c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</row>
    <row r="1771" spans="1:28" ht="20.100000000000001" customHeight="1">
      <c r="A1771" s="41" t="str">
        <f t="shared" ca="1" si="231"/>
        <v/>
      </c>
      <c r="B1771" s="33" t="str">
        <f ca="1">IFERROR(IF(AND(N1771-TODAY()&gt;0,N1771-TODAY()&lt;5),"續簽"&amp;ROW(N1771),""),"")</f>
        <v/>
      </c>
      <c r="C1771" s="38" t="str">
        <f t="shared" si="224"/>
        <v/>
      </c>
      <c r="E1771" s="38" t="str">
        <f t="shared" si="225"/>
        <v/>
      </c>
      <c r="I1771" s="49" t="str">
        <f t="shared" ca="1" si="226"/>
        <v/>
      </c>
      <c r="J1771" s="49" t="str">
        <f t="shared" ca="1" si="227"/>
        <v/>
      </c>
      <c r="K1771" s="49"/>
      <c r="L1771" s="49"/>
      <c r="M1771" s="49"/>
      <c r="N1771" s="43" t="str">
        <f t="shared" si="228"/>
        <v/>
      </c>
      <c r="P1771" s="40" t="str">
        <f t="shared" si="229"/>
        <v/>
      </c>
      <c r="Q1771" s="38" t="str">
        <f t="shared" ca="1" si="230"/>
        <v/>
      </c>
    </row>
    <row r="1772" spans="1:28" ht="20.100000000000001" customHeight="1">
      <c r="A1772" s="41" t="str">
        <f t="shared" ca="1" si="231"/>
        <v/>
      </c>
      <c r="B1772" s="33" t="str">
        <f ca="1">IFERROR(IF(AND(N1772-TODAY()&gt;0,N1772-TODAY()&lt;5),"續簽"&amp;ROW(N1772),""),"")</f>
        <v/>
      </c>
      <c r="C1772" s="44" t="str">
        <f t="shared" si="224"/>
        <v/>
      </c>
      <c r="D1772" s="44"/>
      <c r="E1772" s="44" t="str">
        <f t="shared" si="225"/>
        <v/>
      </c>
      <c r="F1772" s="44"/>
      <c r="G1772" s="44"/>
      <c r="H1772" s="44"/>
      <c r="I1772" s="44" t="str">
        <f t="shared" ca="1" si="226"/>
        <v/>
      </c>
      <c r="J1772" s="44" t="str">
        <f t="shared" ca="1" si="227"/>
        <v/>
      </c>
      <c r="K1772" s="44"/>
      <c r="L1772" s="44"/>
      <c r="M1772" s="44"/>
      <c r="N1772" s="45" t="str">
        <f t="shared" si="228"/>
        <v/>
      </c>
      <c r="O1772" s="51"/>
      <c r="P1772" s="52" t="str">
        <f t="shared" si="229"/>
        <v/>
      </c>
      <c r="Q1772" s="44" t="str">
        <f t="shared" ca="1" si="230"/>
        <v/>
      </c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</row>
    <row r="1773" spans="1:28" ht="20.100000000000001" customHeight="1">
      <c r="A1773" s="41" t="str">
        <f t="shared" ca="1" si="231"/>
        <v/>
      </c>
      <c r="B1773" s="33" t="str">
        <f ca="1">IFERROR(IF(AND(N1773-TODAY()&gt;0,N1773-TODAY()&lt;5),"續簽"&amp;ROW(N1773),""),"")</f>
        <v/>
      </c>
      <c r="C1773" s="38" t="str">
        <f t="shared" si="224"/>
        <v/>
      </c>
      <c r="E1773" s="38" t="str">
        <f t="shared" si="225"/>
        <v/>
      </c>
      <c r="I1773" s="49" t="str">
        <f t="shared" ca="1" si="226"/>
        <v/>
      </c>
      <c r="J1773" s="49" t="str">
        <f t="shared" ca="1" si="227"/>
        <v/>
      </c>
      <c r="K1773" s="49"/>
      <c r="L1773" s="49"/>
      <c r="M1773" s="49"/>
      <c r="N1773" s="43" t="str">
        <f t="shared" si="228"/>
        <v/>
      </c>
      <c r="P1773" s="40" t="str">
        <f t="shared" si="229"/>
        <v/>
      </c>
      <c r="Q1773" s="38" t="str">
        <f t="shared" ca="1" si="230"/>
        <v/>
      </c>
    </row>
    <row r="1774" spans="1:28" ht="20.100000000000001" customHeight="1">
      <c r="A1774" s="41" t="str">
        <f t="shared" ca="1" si="231"/>
        <v/>
      </c>
      <c r="B1774" s="33" t="str">
        <f ca="1">IFERROR(IF(AND(N1774-TODAY()&gt;0,N1774-TODAY()&lt;5),"續簽"&amp;ROW(N1774),""),"")</f>
        <v/>
      </c>
      <c r="C1774" s="44" t="str">
        <f t="shared" si="224"/>
        <v/>
      </c>
      <c r="D1774" s="44"/>
      <c r="E1774" s="44" t="str">
        <f t="shared" si="225"/>
        <v/>
      </c>
      <c r="F1774" s="44"/>
      <c r="G1774" s="44"/>
      <c r="H1774" s="44"/>
      <c r="I1774" s="44" t="str">
        <f t="shared" ca="1" si="226"/>
        <v/>
      </c>
      <c r="J1774" s="44" t="str">
        <f t="shared" ca="1" si="227"/>
        <v/>
      </c>
      <c r="K1774" s="44"/>
      <c r="L1774" s="44"/>
      <c r="M1774" s="44"/>
      <c r="N1774" s="45" t="str">
        <f t="shared" si="228"/>
        <v/>
      </c>
      <c r="O1774" s="51"/>
      <c r="P1774" s="52" t="str">
        <f t="shared" si="229"/>
        <v/>
      </c>
      <c r="Q1774" s="44" t="str">
        <f t="shared" ca="1" si="230"/>
        <v/>
      </c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</row>
    <row r="1775" spans="1:28" ht="20.100000000000001" customHeight="1">
      <c r="A1775" s="41" t="str">
        <f t="shared" ca="1" si="231"/>
        <v/>
      </c>
      <c r="B1775" s="33" t="str">
        <f ca="1">IFERROR(IF(AND(N1775-TODAY()&gt;0,N1775-TODAY()&lt;5),"續簽"&amp;ROW(N1775),""),"")</f>
        <v/>
      </c>
      <c r="C1775" s="38" t="str">
        <f t="shared" si="224"/>
        <v/>
      </c>
      <c r="E1775" s="38" t="str">
        <f t="shared" si="225"/>
        <v/>
      </c>
      <c r="I1775" s="49" t="str">
        <f t="shared" ca="1" si="226"/>
        <v/>
      </c>
      <c r="J1775" s="49" t="str">
        <f t="shared" ca="1" si="227"/>
        <v/>
      </c>
      <c r="K1775" s="49"/>
      <c r="L1775" s="49"/>
      <c r="M1775" s="49"/>
      <c r="N1775" s="43" t="str">
        <f t="shared" si="228"/>
        <v/>
      </c>
      <c r="P1775" s="40" t="str">
        <f t="shared" si="229"/>
        <v/>
      </c>
      <c r="Q1775" s="38" t="str">
        <f t="shared" ca="1" si="230"/>
        <v/>
      </c>
    </row>
    <row r="1776" spans="1:28" ht="20.100000000000001" customHeight="1">
      <c r="A1776" s="41" t="str">
        <f t="shared" ca="1" si="231"/>
        <v/>
      </c>
      <c r="B1776" s="33" t="str">
        <f ca="1">IFERROR(IF(AND(N1776-TODAY()&gt;0,N1776-TODAY()&lt;5),"續簽"&amp;ROW(N1776),""),"")</f>
        <v/>
      </c>
      <c r="C1776" s="44" t="str">
        <f t="shared" si="224"/>
        <v/>
      </c>
      <c r="D1776" s="44"/>
      <c r="E1776" s="44" t="str">
        <f t="shared" si="225"/>
        <v/>
      </c>
      <c r="F1776" s="44"/>
      <c r="G1776" s="44"/>
      <c r="H1776" s="44"/>
      <c r="I1776" s="44" t="str">
        <f t="shared" ca="1" si="226"/>
        <v/>
      </c>
      <c r="J1776" s="44" t="str">
        <f t="shared" ca="1" si="227"/>
        <v/>
      </c>
      <c r="K1776" s="44"/>
      <c r="L1776" s="44"/>
      <c r="M1776" s="44"/>
      <c r="N1776" s="45" t="str">
        <f t="shared" si="228"/>
        <v/>
      </c>
      <c r="O1776" s="51"/>
      <c r="P1776" s="52" t="str">
        <f t="shared" si="229"/>
        <v/>
      </c>
      <c r="Q1776" s="44" t="str">
        <f t="shared" ca="1" si="230"/>
        <v/>
      </c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</row>
    <row r="1777" spans="1:28" ht="20.100000000000001" customHeight="1">
      <c r="A1777" s="41" t="str">
        <f t="shared" ca="1" si="231"/>
        <v/>
      </c>
      <c r="B1777" s="33" t="str">
        <f ca="1">IFERROR(IF(AND(N1777-TODAY()&gt;0,N1777-TODAY()&lt;5),"續簽"&amp;ROW(N1777),""),"")</f>
        <v/>
      </c>
      <c r="C1777" s="38" t="str">
        <f t="shared" si="224"/>
        <v/>
      </c>
      <c r="E1777" s="38" t="str">
        <f t="shared" si="225"/>
        <v/>
      </c>
      <c r="I1777" s="49" t="str">
        <f t="shared" ca="1" si="226"/>
        <v/>
      </c>
      <c r="J1777" s="49" t="str">
        <f t="shared" ca="1" si="227"/>
        <v/>
      </c>
      <c r="K1777" s="49"/>
      <c r="L1777" s="49"/>
      <c r="M1777" s="49"/>
      <c r="N1777" s="43" t="str">
        <f t="shared" si="228"/>
        <v/>
      </c>
      <c r="P1777" s="40" t="str">
        <f t="shared" si="229"/>
        <v/>
      </c>
      <c r="Q1777" s="38" t="str">
        <f t="shared" ca="1" si="230"/>
        <v/>
      </c>
    </row>
    <row r="1778" spans="1:28" ht="20.100000000000001" customHeight="1">
      <c r="A1778" s="41" t="str">
        <f t="shared" ca="1" si="231"/>
        <v/>
      </c>
      <c r="B1778" s="33" t="str">
        <f ca="1">IFERROR(IF(AND(N1778-TODAY()&gt;0,N1778-TODAY()&lt;5),"續簽"&amp;ROW(N1778),""),"")</f>
        <v/>
      </c>
      <c r="C1778" s="44" t="str">
        <f t="shared" si="224"/>
        <v/>
      </c>
      <c r="D1778" s="44"/>
      <c r="E1778" s="44" t="str">
        <f t="shared" si="225"/>
        <v/>
      </c>
      <c r="F1778" s="44"/>
      <c r="G1778" s="44"/>
      <c r="H1778" s="44"/>
      <c r="I1778" s="44" t="str">
        <f t="shared" ca="1" si="226"/>
        <v/>
      </c>
      <c r="J1778" s="44" t="str">
        <f t="shared" ca="1" si="227"/>
        <v/>
      </c>
      <c r="K1778" s="44"/>
      <c r="L1778" s="44"/>
      <c r="M1778" s="44"/>
      <c r="N1778" s="45" t="str">
        <f t="shared" si="228"/>
        <v/>
      </c>
      <c r="O1778" s="51"/>
      <c r="P1778" s="52" t="str">
        <f t="shared" si="229"/>
        <v/>
      </c>
      <c r="Q1778" s="44" t="str">
        <f t="shared" ca="1" si="230"/>
        <v/>
      </c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</row>
    <row r="1779" spans="1:28" ht="20.100000000000001" customHeight="1">
      <c r="A1779" s="41" t="str">
        <f t="shared" ca="1" si="231"/>
        <v/>
      </c>
      <c r="B1779" s="33" t="str">
        <f ca="1">IFERROR(IF(AND(N1779-TODAY()&gt;0,N1779-TODAY()&lt;5),"續簽"&amp;ROW(N1779),""),"")</f>
        <v/>
      </c>
      <c r="C1779" s="38" t="str">
        <f t="shared" si="224"/>
        <v/>
      </c>
      <c r="E1779" s="38" t="str">
        <f t="shared" si="225"/>
        <v/>
      </c>
      <c r="I1779" s="49" t="str">
        <f t="shared" ca="1" si="226"/>
        <v/>
      </c>
      <c r="J1779" s="49" t="str">
        <f t="shared" ca="1" si="227"/>
        <v/>
      </c>
      <c r="K1779" s="49"/>
      <c r="L1779" s="49"/>
      <c r="M1779" s="49"/>
      <c r="N1779" s="43" t="str">
        <f t="shared" si="228"/>
        <v/>
      </c>
      <c r="P1779" s="40" t="str">
        <f t="shared" si="229"/>
        <v/>
      </c>
      <c r="Q1779" s="38" t="str">
        <f t="shared" ca="1" si="230"/>
        <v/>
      </c>
    </row>
    <row r="1780" spans="1:28" ht="20.100000000000001" customHeight="1">
      <c r="A1780" s="41" t="str">
        <f t="shared" ca="1" si="231"/>
        <v/>
      </c>
      <c r="B1780" s="33" t="str">
        <f ca="1">IFERROR(IF(AND(N1780-TODAY()&gt;0,N1780-TODAY()&lt;5),"續簽"&amp;ROW(N1780),""),"")</f>
        <v/>
      </c>
      <c r="C1780" s="44" t="str">
        <f t="shared" si="224"/>
        <v/>
      </c>
      <c r="D1780" s="44"/>
      <c r="E1780" s="44" t="str">
        <f t="shared" si="225"/>
        <v/>
      </c>
      <c r="F1780" s="44"/>
      <c r="G1780" s="44"/>
      <c r="H1780" s="44"/>
      <c r="I1780" s="44" t="str">
        <f t="shared" ca="1" si="226"/>
        <v/>
      </c>
      <c r="J1780" s="44" t="str">
        <f t="shared" ca="1" si="227"/>
        <v/>
      </c>
      <c r="K1780" s="44"/>
      <c r="L1780" s="44"/>
      <c r="M1780" s="44"/>
      <c r="N1780" s="45" t="str">
        <f t="shared" si="228"/>
        <v/>
      </c>
      <c r="O1780" s="51"/>
      <c r="P1780" s="52" t="str">
        <f t="shared" si="229"/>
        <v/>
      </c>
      <c r="Q1780" s="44" t="str">
        <f t="shared" ca="1" si="230"/>
        <v/>
      </c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</row>
    <row r="1781" spans="1:28" ht="20.100000000000001" customHeight="1">
      <c r="A1781" s="41" t="str">
        <f t="shared" ca="1" si="231"/>
        <v/>
      </c>
      <c r="B1781" s="33" t="str">
        <f ca="1">IFERROR(IF(AND(N1781-TODAY()&gt;0,N1781-TODAY()&lt;5),"續簽"&amp;ROW(N1781),""),"")</f>
        <v/>
      </c>
      <c r="C1781" s="38" t="str">
        <f t="shared" si="224"/>
        <v/>
      </c>
      <c r="E1781" s="38" t="str">
        <f t="shared" si="225"/>
        <v/>
      </c>
      <c r="I1781" s="49" t="str">
        <f t="shared" ca="1" si="226"/>
        <v/>
      </c>
      <c r="J1781" s="49" t="str">
        <f t="shared" ca="1" si="227"/>
        <v/>
      </c>
      <c r="K1781" s="49"/>
      <c r="L1781" s="49"/>
      <c r="M1781" s="49"/>
      <c r="N1781" s="43" t="str">
        <f t="shared" si="228"/>
        <v/>
      </c>
      <c r="P1781" s="40" t="str">
        <f t="shared" si="229"/>
        <v/>
      </c>
      <c r="Q1781" s="38" t="str">
        <f t="shared" ca="1" si="230"/>
        <v/>
      </c>
    </row>
    <row r="1782" spans="1:28" ht="20.100000000000001" customHeight="1">
      <c r="A1782" s="41" t="str">
        <f t="shared" ca="1" si="231"/>
        <v/>
      </c>
      <c r="B1782" s="33" t="str">
        <f ca="1">IFERROR(IF(AND(N1782-TODAY()&gt;0,N1782-TODAY()&lt;5),"續簽"&amp;ROW(N1782),""),"")</f>
        <v/>
      </c>
      <c r="C1782" s="44" t="str">
        <f t="shared" si="224"/>
        <v/>
      </c>
      <c r="D1782" s="44"/>
      <c r="E1782" s="44" t="str">
        <f t="shared" si="225"/>
        <v/>
      </c>
      <c r="F1782" s="44"/>
      <c r="G1782" s="44"/>
      <c r="H1782" s="44"/>
      <c r="I1782" s="44" t="str">
        <f t="shared" ca="1" si="226"/>
        <v/>
      </c>
      <c r="J1782" s="44" t="str">
        <f t="shared" ca="1" si="227"/>
        <v/>
      </c>
      <c r="K1782" s="44"/>
      <c r="L1782" s="44"/>
      <c r="M1782" s="44"/>
      <c r="N1782" s="45" t="str">
        <f t="shared" si="228"/>
        <v/>
      </c>
      <c r="O1782" s="51"/>
      <c r="P1782" s="52" t="str">
        <f t="shared" si="229"/>
        <v/>
      </c>
      <c r="Q1782" s="44" t="str">
        <f t="shared" ca="1" si="230"/>
        <v/>
      </c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</row>
    <row r="1783" spans="1:28" ht="20.100000000000001" customHeight="1">
      <c r="A1783" s="41" t="str">
        <f t="shared" ca="1" si="231"/>
        <v/>
      </c>
      <c r="B1783" s="33" t="str">
        <f ca="1">IFERROR(IF(AND(N1783-TODAY()&gt;0,N1783-TODAY()&lt;5),"續簽"&amp;ROW(N1783),""),"")</f>
        <v/>
      </c>
      <c r="C1783" s="38" t="str">
        <f t="shared" si="224"/>
        <v/>
      </c>
      <c r="E1783" s="38" t="str">
        <f t="shared" si="225"/>
        <v/>
      </c>
      <c r="I1783" s="49" t="str">
        <f t="shared" ca="1" si="226"/>
        <v/>
      </c>
      <c r="J1783" s="49" t="str">
        <f t="shared" ca="1" si="227"/>
        <v/>
      </c>
      <c r="K1783" s="49"/>
      <c r="L1783" s="49"/>
      <c r="M1783" s="49"/>
      <c r="N1783" s="43" t="str">
        <f t="shared" si="228"/>
        <v/>
      </c>
      <c r="P1783" s="40" t="str">
        <f t="shared" si="229"/>
        <v/>
      </c>
      <c r="Q1783" s="38" t="str">
        <f t="shared" ca="1" si="230"/>
        <v/>
      </c>
    </row>
    <row r="1784" spans="1:28" ht="20.100000000000001" customHeight="1">
      <c r="A1784" s="41" t="str">
        <f t="shared" ca="1" si="231"/>
        <v/>
      </c>
      <c r="B1784" s="33" t="str">
        <f ca="1">IFERROR(IF(AND(N1784-TODAY()&gt;0,N1784-TODAY()&lt;5),"續簽"&amp;ROW(N1784),""),"")</f>
        <v/>
      </c>
      <c r="C1784" s="44" t="str">
        <f t="shared" si="224"/>
        <v/>
      </c>
      <c r="D1784" s="44"/>
      <c r="E1784" s="44" t="str">
        <f t="shared" si="225"/>
        <v/>
      </c>
      <c r="F1784" s="44"/>
      <c r="G1784" s="44"/>
      <c r="H1784" s="44"/>
      <c r="I1784" s="44" t="str">
        <f t="shared" ca="1" si="226"/>
        <v/>
      </c>
      <c r="J1784" s="44" t="str">
        <f t="shared" ca="1" si="227"/>
        <v/>
      </c>
      <c r="K1784" s="44"/>
      <c r="L1784" s="44"/>
      <c r="M1784" s="44"/>
      <c r="N1784" s="45" t="str">
        <f t="shared" si="228"/>
        <v/>
      </c>
      <c r="O1784" s="51"/>
      <c r="P1784" s="52" t="str">
        <f t="shared" si="229"/>
        <v/>
      </c>
      <c r="Q1784" s="44" t="str">
        <f t="shared" ca="1" si="230"/>
        <v/>
      </c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</row>
    <row r="1785" spans="1:28" ht="20.100000000000001" customHeight="1">
      <c r="A1785" s="41" t="str">
        <f t="shared" ca="1" si="231"/>
        <v/>
      </c>
      <c r="B1785" s="33" t="str">
        <f ca="1">IFERROR(IF(AND(N1785-TODAY()&gt;0,N1785-TODAY()&lt;5),"續簽"&amp;ROW(N1785),""),"")</f>
        <v/>
      </c>
      <c r="C1785" s="38" t="str">
        <f t="shared" si="224"/>
        <v/>
      </c>
      <c r="E1785" s="38" t="str">
        <f t="shared" si="225"/>
        <v/>
      </c>
      <c r="I1785" s="49" t="str">
        <f t="shared" ca="1" si="226"/>
        <v/>
      </c>
      <c r="J1785" s="49" t="str">
        <f t="shared" ca="1" si="227"/>
        <v/>
      </c>
      <c r="K1785" s="49"/>
      <c r="L1785" s="49"/>
      <c r="M1785" s="49"/>
      <c r="N1785" s="43" t="str">
        <f t="shared" si="228"/>
        <v/>
      </c>
      <c r="P1785" s="40" t="str">
        <f t="shared" si="229"/>
        <v/>
      </c>
      <c r="Q1785" s="38" t="str">
        <f t="shared" ca="1" si="230"/>
        <v/>
      </c>
    </row>
    <row r="1786" spans="1:28" ht="20.100000000000001" customHeight="1">
      <c r="A1786" s="41" t="str">
        <f t="shared" ca="1" si="231"/>
        <v/>
      </c>
      <c r="B1786" s="33" t="str">
        <f ca="1">IFERROR(IF(AND(N1786-TODAY()&gt;0,N1786-TODAY()&lt;5),"續簽"&amp;ROW(N1786),""),"")</f>
        <v/>
      </c>
      <c r="C1786" s="44" t="str">
        <f t="shared" si="224"/>
        <v/>
      </c>
      <c r="D1786" s="44"/>
      <c r="E1786" s="44" t="str">
        <f t="shared" si="225"/>
        <v/>
      </c>
      <c r="F1786" s="44"/>
      <c r="G1786" s="44"/>
      <c r="H1786" s="44"/>
      <c r="I1786" s="44" t="str">
        <f t="shared" ca="1" si="226"/>
        <v/>
      </c>
      <c r="J1786" s="44" t="str">
        <f t="shared" ca="1" si="227"/>
        <v/>
      </c>
      <c r="K1786" s="44"/>
      <c r="L1786" s="44"/>
      <c r="M1786" s="44"/>
      <c r="N1786" s="45" t="str">
        <f t="shared" si="228"/>
        <v/>
      </c>
      <c r="O1786" s="51"/>
      <c r="P1786" s="52" t="str">
        <f t="shared" si="229"/>
        <v/>
      </c>
      <c r="Q1786" s="44" t="str">
        <f t="shared" ca="1" si="230"/>
        <v/>
      </c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</row>
    <row r="1787" spans="1:28" ht="20.100000000000001" customHeight="1">
      <c r="A1787" s="41" t="str">
        <f t="shared" ca="1" si="231"/>
        <v/>
      </c>
      <c r="B1787" s="33" t="str">
        <f ca="1">IFERROR(IF(AND(N1787-TODAY()&gt;0,N1787-TODAY()&lt;5),"續簽"&amp;ROW(N1787),""),"")</f>
        <v/>
      </c>
      <c r="C1787" s="38" t="str">
        <f t="shared" si="224"/>
        <v/>
      </c>
      <c r="E1787" s="38" t="str">
        <f t="shared" si="225"/>
        <v/>
      </c>
      <c r="I1787" s="49" t="str">
        <f t="shared" ca="1" si="226"/>
        <v/>
      </c>
      <c r="J1787" s="49" t="str">
        <f t="shared" ca="1" si="227"/>
        <v/>
      </c>
      <c r="K1787" s="49"/>
      <c r="L1787" s="49"/>
      <c r="M1787" s="49"/>
      <c r="N1787" s="43" t="str">
        <f t="shared" si="228"/>
        <v/>
      </c>
      <c r="P1787" s="40" t="str">
        <f t="shared" si="229"/>
        <v/>
      </c>
      <c r="Q1787" s="38" t="str">
        <f t="shared" ca="1" si="230"/>
        <v/>
      </c>
    </row>
    <row r="1788" spans="1:28" ht="20.100000000000001" customHeight="1">
      <c r="A1788" s="41" t="str">
        <f t="shared" ca="1" si="231"/>
        <v/>
      </c>
      <c r="B1788" s="33" t="str">
        <f ca="1">IFERROR(IF(AND(N1788-TODAY()&gt;0,N1788-TODAY()&lt;5),"續簽"&amp;ROW(N1788),""),"")</f>
        <v/>
      </c>
      <c r="C1788" s="44" t="str">
        <f t="shared" si="224"/>
        <v/>
      </c>
      <c r="D1788" s="44"/>
      <c r="E1788" s="44" t="str">
        <f t="shared" si="225"/>
        <v/>
      </c>
      <c r="F1788" s="44"/>
      <c r="G1788" s="44"/>
      <c r="H1788" s="44"/>
      <c r="I1788" s="44" t="str">
        <f t="shared" ca="1" si="226"/>
        <v/>
      </c>
      <c r="J1788" s="44" t="str">
        <f t="shared" ca="1" si="227"/>
        <v/>
      </c>
      <c r="K1788" s="44"/>
      <c r="L1788" s="44"/>
      <c r="M1788" s="44"/>
      <c r="N1788" s="45" t="str">
        <f t="shared" si="228"/>
        <v/>
      </c>
      <c r="O1788" s="51"/>
      <c r="P1788" s="52" t="str">
        <f t="shared" si="229"/>
        <v/>
      </c>
      <c r="Q1788" s="44" t="str">
        <f t="shared" ca="1" si="230"/>
        <v/>
      </c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</row>
    <row r="1789" spans="1:28" ht="20.100000000000001" customHeight="1">
      <c r="A1789" s="41" t="str">
        <f t="shared" ca="1" si="231"/>
        <v/>
      </c>
      <c r="B1789" s="33" t="str">
        <f ca="1">IFERROR(IF(AND(N1789-TODAY()&gt;0,N1789-TODAY()&lt;5),"續簽"&amp;ROW(N1789),""),"")</f>
        <v/>
      </c>
      <c r="C1789" s="38" t="str">
        <f t="shared" si="224"/>
        <v/>
      </c>
      <c r="E1789" s="38" t="str">
        <f t="shared" si="225"/>
        <v/>
      </c>
      <c r="I1789" s="49" t="str">
        <f t="shared" ca="1" si="226"/>
        <v/>
      </c>
      <c r="J1789" s="49" t="str">
        <f t="shared" ca="1" si="227"/>
        <v/>
      </c>
      <c r="K1789" s="49"/>
      <c r="L1789" s="49"/>
      <c r="M1789" s="49"/>
      <c r="N1789" s="43" t="str">
        <f t="shared" si="228"/>
        <v/>
      </c>
      <c r="P1789" s="40" t="str">
        <f t="shared" si="229"/>
        <v/>
      </c>
      <c r="Q1789" s="38" t="str">
        <f t="shared" ca="1" si="230"/>
        <v/>
      </c>
    </row>
    <row r="1790" spans="1:28" ht="20.100000000000001" customHeight="1">
      <c r="A1790" s="41" t="str">
        <f t="shared" ca="1" si="231"/>
        <v/>
      </c>
      <c r="B1790" s="33" t="str">
        <f ca="1">IFERROR(IF(AND(N1790-TODAY()&gt;0,N1790-TODAY()&lt;5),"續簽"&amp;ROW(N1790),""),"")</f>
        <v/>
      </c>
      <c r="C1790" s="44" t="str">
        <f t="shared" si="224"/>
        <v/>
      </c>
      <c r="D1790" s="44"/>
      <c r="E1790" s="44" t="str">
        <f t="shared" si="225"/>
        <v/>
      </c>
      <c r="F1790" s="44"/>
      <c r="G1790" s="44"/>
      <c r="H1790" s="44"/>
      <c r="I1790" s="44" t="str">
        <f t="shared" ca="1" si="226"/>
        <v/>
      </c>
      <c r="J1790" s="44" t="str">
        <f t="shared" ca="1" si="227"/>
        <v/>
      </c>
      <c r="K1790" s="44"/>
      <c r="L1790" s="44"/>
      <c r="M1790" s="44"/>
      <c r="N1790" s="45" t="str">
        <f t="shared" si="228"/>
        <v/>
      </c>
      <c r="O1790" s="51"/>
      <c r="P1790" s="52" t="str">
        <f t="shared" si="229"/>
        <v/>
      </c>
      <c r="Q1790" s="44" t="str">
        <f t="shared" ca="1" si="230"/>
        <v/>
      </c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</row>
    <row r="1791" spans="1:28" ht="20.100000000000001" customHeight="1">
      <c r="A1791" s="41" t="str">
        <f t="shared" ca="1" si="231"/>
        <v/>
      </c>
      <c r="B1791" s="33" t="str">
        <f ca="1">IFERROR(IF(AND(N1791-TODAY()&gt;0,N1791-TODAY()&lt;5),"續簽"&amp;ROW(N1791),""),"")</f>
        <v/>
      </c>
      <c r="C1791" s="38" t="str">
        <f t="shared" si="224"/>
        <v/>
      </c>
      <c r="E1791" s="38" t="str">
        <f t="shared" si="225"/>
        <v/>
      </c>
      <c r="I1791" s="49" t="str">
        <f t="shared" ca="1" si="226"/>
        <v/>
      </c>
      <c r="J1791" s="49" t="str">
        <f t="shared" ca="1" si="227"/>
        <v/>
      </c>
      <c r="K1791" s="49"/>
      <c r="L1791" s="49"/>
      <c r="M1791" s="49"/>
      <c r="N1791" s="43" t="str">
        <f t="shared" si="228"/>
        <v/>
      </c>
      <c r="P1791" s="40" t="str">
        <f t="shared" si="229"/>
        <v/>
      </c>
      <c r="Q1791" s="38" t="str">
        <f t="shared" ca="1" si="230"/>
        <v/>
      </c>
    </row>
    <row r="1792" spans="1:28" ht="20.100000000000001" customHeight="1">
      <c r="A1792" s="41" t="str">
        <f t="shared" ca="1" si="231"/>
        <v/>
      </c>
      <c r="B1792" s="33" t="str">
        <f ca="1">IFERROR(IF(AND(N1792-TODAY()&gt;0,N1792-TODAY()&lt;5),"續簽"&amp;ROW(N1792),""),"")</f>
        <v/>
      </c>
      <c r="C1792" s="44" t="str">
        <f t="shared" si="224"/>
        <v/>
      </c>
      <c r="D1792" s="44"/>
      <c r="E1792" s="44" t="str">
        <f t="shared" si="225"/>
        <v/>
      </c>
      <c r="F1792" s="44"/>
      <c r="G1792" s="44"/>
      <c r="H1792" s="44"/>
      <c r="I1792" s="44" t="str">
        <f t="shared" ca="1" si="226"/>
        <v/>
      </c>
      <c r="J1792" s="44" t="str">
        <f t="shared" ca="1" si="227"/>
        <v/>
      </c>
      <c r="K1792" s="44"/>
      <c r="L1792" s="44"/>
      <c r="M1792" s="44"/>
      <c r="N1792" s="45" t="str">
        <f t="shared" si="228"/>
        <v/>
      </c>
      <c r="O1792" s="51"/>
      <c r="P1792" s="52" t="str">
        <f t="shared" si="229"/>
        <v/>
      </c>
      <c r="Q1792" s="44" t="str">
        <f t="shared" ca="1" si="230"/>
        <v/>
      </c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</row>
    <row r="1793" spans="1:28" ht="20.100000000000001" customHeight="1">
      <c r="A1793" s="41" t="str">
        <f t="shared" ca="1" si="231"/>
        <v/>
      </c>
      <c r="B1793" s="33" t="str">
        <f ca="1">IFERROR(IF(AND(N1793-TODAY()&gt;0,N1793-TODAY()&lt;5),"續簽"&amp;ROW(N1793),""),"")</f>
        <v/>
      </c>
      <c r="C1793" s="38" t="str">
        <f t="shared" si="224"/>
        <v/>
      </c>
      <c r="E1793" s="38" t="str">
        <f t="shared" si="225"/>
        <v/>
      </c>
      <c r="I1793" s="49" t="str">
        <f t="shared" ca="1" si="226"/>
        <v/>
      </c>
      <c r="J1793" s="49" t="str">
        <f t="shared" ca="1" si="227"/>
        <v/>
      </c>
      <c r="K1793" s="49"/>
      <c r="L1793" s="49"/>
      <c r="M1793" s="49"/>
      <c r="N1793" s="43" t="str">
        <f t="shared" si="228"/>
        <v/>
      </c>
      <c r="P1793" s="40" t="str">
        <f t="shared" si="229"/>
        <v/>
      </c>
      <c r="Q1793" s="38" t="str">
        <f t="shared" ca="1" si="230"/>
        <v/>
      </c>
    </row>
    <row r="1794" spans="1:28" ht="20.100000000000001" customHeight="1">
      <c r="A1794" s="41" t="str">
        <f t="shared" ca="1" si="231"/>
        <v/>
      </c>
      <c r="B1794" s="33" t="str">
        <f ca="1">IFERROR(IF(AND(N1794-TODAY()&gt;0,N1794-TODAY()&lt;5),"續簽"&amp;ROW(N1794),""),"")</f>
        <v/>
      </c>
      <c r="C1794" s="44" t="str">
        <f t="shared" si="224"/>
        <v/>
      </c>
      <c r="D1794" s="44"/>
      <c r="E1794" s="44" t="str">
        <f t="shared" si="225"/>
        <v/>
      </c>
      <c r="F1794" s="44"/>
      <c r="G1794" s="44"/>
      <c r="H1794" s="44"/>
      <c r="I1794" s="44" t="str">
        <f t="shared" ca="1" si="226"/>
        <v/>
      </c>
      <c r="J1794" s="44" t="str">
        <f t="shared" ca="1" si="227"/>
        <v/>
      </c>
      <c r="K1794" s="44"/>
      <c r="L1794" s="44"/>
      <c r="M1794" s="44"/>
      <c r="N1794" s="45" t="str">
        <f t="shared" si="228"/>
        <v/>
      </c>
      <c r="O1794" s="51"/>
      <c r="P1794" s="52" t="str">
        <f t="shared" si="229"/>
        <v/>
      </c>
      <c r="Q1794" s="44" t="str">
        <f t="shared" ca="1" si="230"/>
        <v/>
      </c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</row>
    <row r="1795" spans="1:28" ht="20.100000000000001" customHeight="1">
      <c r="A1795" s="41" t="str">
        <f t="shared" ca="1" si="231"/>
        <v/>
      </c>
      <c r="B1795" s="33" t="str">
        <f ca="1">IFERROR(IF(AND(N1795-TODAY()&gt;0,N1795-TODAY()&lt;5),"續簽"&amp;ROW(N1795),""),"")</f>
        <v/>
      </c>
      <c r="C1795" s="38" t="str">
        <f t="shared" si="224"/>
        <v/>
      </c>
      <c r="E1795" s="38" t="str">
        <f t="shared" si="225"/>
        <v/>
      </c>
      <c r="I1795" s="49" t="str">
        <f t="shared" ca="1" si="226"/>
        <v/>
      </c>
      <c r="J1795" s="49" t="str">
        <f t="shared" ca="1" si="227"/>
        <v/>
      </c>
      <c r="K1795" s="49"/>
      <c r="L1795" s="49"/>
      <c r="M1795" s="49"/>
      <c r="N1795" s="43" t="str">
        <f t="shared" si="228"/>
        <v/>
      </c>
      <c r="P1795" s="40" t="str">
        <f t="shared" si="229"/>
        <v/>
      </c>
      <c r="Q1795" s="38" t="str">
        <f t="shared" ca="1" si="230"/>
        <v/>
      </c>
    </row>
    <row r="1796" spans="1:28" ht="20.100000000000001" customHeight="1">
      <c r="A1796" s="41" t="str">
        <f t="shared" ca="1" si="231"/>
        <v/>
      </c>
      <c r="B1796" s="33" t="str">
        <f ca="1">IFERROR(IF(AND(N1796-TODAY()&gt;0,N1796-TODAY()&lt;5),"續簽"&amp;ROW(N1796),""),"")</f>
        <v/>
      </c>
      <c r="C1796" s="44" t="str">
        <f t="shared" si="224"/>
        <v/>
      </c>
      <c r="D1796" s="44"/>
      <c r="E1796" s="44" t="str">
        <f t="shared" si="225"/>
        <v/>
      </c>
      <c r="F1796" s="44"/>
      <c r="G1796" s="44"/>
      <c r="H1796" s="44"/>
      <c r="I1796" s="44" t="str">
        <f t="shared" ca="1" si="226"/>
        <v/>
      </c>
      <c r="J1796" s="44" t="str">
        <f t="shared" ca="1" si="227"/>
        <v/>
      </c>
      <c r="K1796" s="44"/>
      <c r="L1796" s="44"/>
      <c r="M1796" s="44"/>
      <c r="N1796" s="45" t="str">
        <f t="shared" si="228"/>
        <v/>
      </c>
      <c r="O1796" s="51"/>
      <c r="P1796" s="52" t="str">
        <f t="shared" si="229"/>
        <v/>
      </c>
      <c r="Q1796" s="44" t="str">
        <f t="shared" ca="1" si="230"/>
        <v/>
      </c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</row>
    <row r="1797" spans="1:28" ht="20.100000000000001" customHeight="1">
      <c r="A1797" s="41" t="str">
        <f t="shared" ca="1" si="231"/>
        <v/>
      </c>
      <c r="B1797" s="33" t="str">
        <f ca="1">IFERROR(IF(AND(N1797-TODAY()&gt;0,N1797-TODAY()&lt;5),"續簽"&amp;ROW(N1797),""),"")</f>
        <v/>
      </c>
      <c r="C1797" s="38" t="str">
        <f t="shared" si="224"/>
        <v/>
      </c>
      <c r="E1797" s="38" t="str">
        <f t="shared" si="225"/>
        <v/>
      </c>
      <c r="I1797" s="49" t="str">
        <f t="shared" ca="1" si="226"/>
        <v/>
      </c>
      <c r="J1797" s="49" t="str">
        <f t="shared" ca="1" si="227"/>
        <v/>
      </c>
      <c r="K1797" s="49"/>
      <c r="L1797" s="49"/>
      <c r="M1797" s="49"/>
      <c r="N1797" s="43" t="str">
        <f t="shared" si="228"/>
        <v/>
      </c>
      <c r="P1797" s="40" t="str">
        <f t="shared" si="229"/>
        <v/>
      </c>
      <c r="Q1797" s="38" t="str">
        <f t="shared" ca="1" si="230"/>
        <v/>
      </c>
    </row>
    <row r="1798" spans="1:28" ht="20.100000000000001" customHeight="1">
      <c r="A1798" s="41" t="str">
        <f t="shared" ca="1" si="231"/>
        <v/>
      </c>
      <c r="B1798" s="33" t="str">
        <f ca="1">IFERROR(IF(AND(N1798-TODAY()&gt;0,N1798-TODAY()&lt;5),"續簽"&amp;ROW(N1798),""),"")</f>
        <v/>
      </c>
      <c r="C1798" s="44" t="str">
        <f t="shared" si="224"/>
        <v/>
      </c>
      <c r="D1798" s="44"/>
      <c r="E1798" s="44" t="str">
        <f t="shared" si="225"/>
        <v/>
      </c>
      <c r="F1798" s="44"/>
      <c r="G1798" s="44"/>
      <c r="H1798" s="44"/>
      <c r="I1798" s="44" t="str">
        <f t="shared" ca="1" si="226"/>
        <v/>
      </c>
      <c r="J1798" s="44" t="str">
        <f t="shared" ca="1" si="227"/>
        <v/>
      </c>
      <c r="K1798" s="44"/>
      <c r="L1798" s="44"/>
      <c r="M1798" s="44"/>
      <c r="N1798" s="45" t="str">
        <f t="shared" si="228"/>
        <v/>
      </c>
      <c r="O1798" s="51"/>
      <c r="P1798" s="52" t="str">
        <f t="shared" si="229"/>
        <v/>
      </c>
      <c r="Q1798" s="44" t="str">
        <f t="shared" ca="1" si="230"/>
        <v/>
      </c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</row>
    <row r="1799" spans="1:28" ht="20.100000000000001" customHeight="1">
      <c r="A1799" s="41" t="str">
        <f t="shared" ca="1" si="231"/>
        <v/>
      </c>
      <c r="B1799" s="33" t="str">
        <f ca="1">IFERROR(IF(AND(N1799-TODAY()&gt;0,N1799-TODAY()&lt;5),"續簽"&amp;ROW(N1799),""),"")</f>
        <v/>
      </c>
      <c r="C1799" s="38" t="str">
        <f t="shared" si="224"/>
        <v/>
      </c>
      <c r="E1799" s="38" t="str">
        <f t="shared" si="225"/>
        <v/>
      </c>
      <c r="I1799" s="49" t="str">
        <f t="shared" ca="1" si="226"/>
        <v/>
      </c>
      <c r="J1799" s="49" t="str">
        <f t="shared" ca="1" si="227"/>
        <v/>
      </c>
      <c r="K1799" s="49"/>
      <c r="L1799" s="49"/>
      <c r="M1799" s="49"/>
      <c r="N1799" s="43" t="str">
        <f t="shared" si="228"/>
        <v/>
      </c>
      <c r="P1799" s="40" t="str">
        <f t="shared" si="229"/>
        <v/>
      </c>
      <c r="Q1799" s="38" t="str">
        <f t="shared" ca="1" si="230"/>
        <v/>
      </c>
    </row>
    <row r="1800" spans="1:28" ht="20.100000000000001" customHeight="1">
      <c r="A1800" s="41" t="str">
        <f t="shared" ca="1" si="231"/>
        <v/>
      </c>
      <c r="B1800" s="33" t="str">
        <f ca="1">IFERROR(IF(AND(N1800-TODAY()&gt;0,N1800-TODAY()&lt;5),"續簽"&amp;ROW(N1800),""),"")</f>
        <v/>
      </c>
      <c r="C1800" s="44" t="str">
        <f t="shared" ref="C1800:C1863" si="232">IF(D1800="","",ROW(D1800)-2)</f>
        <v/>
      </c>
      <c r="D1800" s="44"/>
      <c r="E1800" s="44" t="str">
        <f t="shared" ref="E1800:E1863" si="233">IF(O1800="","",IF(MOD(RIGHT(LEFT(O1800,17)),2),"男","女"))</f>
        <v/>
      </c>
      <c r="F1800" s="44"/>
      <c r="G1800" s="44"/>
      <c r="H1800" s="44"/>
      <c r="I1800" s="44" t="str">
        <f t="shared" ref="I1800:I1863" ca="1" si="234">IF(H1800="","",DATEDIF(H1800,TODAY(),"Y"))</f>
        <v/>
      </c>
      <c r="J1800" s="44" t="str">
        <f t="shared" ref="J1800:J1863" ca="1" si="235">IF(H1800="","",DATEDIF(H1800,TODAY(),"m"))</f>
        <v/>
      </c>
      <c r="K1800" s="44"/>
      <c r="L1800" s="44"/>
      <c r="M1800" s="44"/>
      <c r="N1800" s="45" t="str">
        <f t="shared" ref="N1800:N1863" si="236">IFERROR(IF(M1800="无固定期限","",DATE(YEAR(L1800)+M1800,MONTH(L1800),DAY(L1800)-1)),"")</f>
        <v/>
      </c>
      <c r="O1800" s="51"/>
      <c r="P1800" s="52" t="str">
        <f t="shared" ref="P1800:P1863" si="237">IF(O1800="","",VALUE(MID(O1800,7,4)&amp;"/"&amp;MID(O1800,11,2)&amp;"/"&amp;MID(O1800,13,2)))</f>
        <v/>
      </c>
      <c r="Q1800" s="44" t="str">
        <f t="shared" ref="Q1800:Q1863" ca="1" si="238">IF(O1800="","",YEAR(TODAY())-MID(O1800,7,4))</f>
        <v/>
      </c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</row>
    <row r="1801" spans="1:28" ht="20.100000000000001" customHeight="1">
      <c r="A1801" s="41" t="str">
        <f t="shared" ca="1" si="231"/>
        <v/>
      </c>
      <c r="B1801" s="33" t="str">
        <f ca="1">IFERROR(IF(AND(N1801-TODAY()&gt;0,N1801-TODAY()&lt;5),"續簽"&amp;ROW(N1801),""),"")</f>
        <v/>
      </c>
      <c r="C1801" s="38" t="str">
        <f t="shared" si="232"/>
        <v/>
      </c>
      <c r="E1801" s="38" t="str">
        <f t="shared" si="233"/>
        <v/>
      </c>
      <c r="I1801" s="49" t="str">
        <f t="shared" ca="1" si="234"/>
        <v/>
      </c>
      <c r="J1801" s="49" t="str">
        <f t="shared" ca="1" si="235"/>
        <v/>
      </c>
      <c r="K1801" s="49"/>
      <c r="L1801" s="49"/>
      <c r="M1801" s="49"/>
      <c r="N1801" s="43" t="str">
        <f t="shared" si="236"/>
        <v/>
      </c>
      <c r="P1801" s="40" t="str">
        <f t="shared" si="237"/>
        <v/>
      </c>
      <c r="Q1801" s="38" t="str">
        <f t="shared" ca="1" si="238"/>
        <v/>
      </c>
    </row>
    <row r="1802" spans="1:28" ht="20.100000000000001" customHeight="1">
      <c r="A1802" s="41" t="str">
        <f t="shared" ca="1" si="231"/>
        <v/>
      </c>
      <c r="B1802" s="33" t="str">
        <f ca="1">IFERROR(IF(AND(N1802-TODAY()&gt;0,N1802-TODAY()&lt;5),"續簽"&amp;ROW(N1802),""),"")</f>
        <v/>
      </c>
      <c r="C1802" s="44" t="str">
        <f t="shared" si="232"/>
        <v/>
      </c>
      <c r="D1802" s="44"/>
      <c r="E1802" s="44" t="str">
        <f t="shared" si="233"/>
        <v/>
      </c>
      <c r="F1802" s="44"/>
      <c r="G1802" s="44"/>
      <c r="H1802" s="44"/>
      <c r="I1802" s="44" t="str">
        <f t="shared" ca="1" si="234"/>
        <v/>
      </c>
      <c r="J1802" s="44" t="str">
        <f t="shared" ca="1" si="235"/>
        <v/>
      </c>
      <c r="K1802" s="44"/>
      <c r="L1802" s="44"/>
      <c r="M1802" s="44"/>
      <c r="N1802" s="45" t="str">
        <f t="shared" si="236"/>
        <v/>
      </c>
      <c r="O1802" s="51"/>
      <c r="P1802" s="52" t="str">
        <f t="shared" si="237"/>
        <v/>
      </c>
      <c r="Q1802" s="44" t="str">
        <f t="shared" ca="1" si="238"/>
        <v/>
      </c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</row>
    <row r="1803" spans="1:28" ht="20.100000000000001" customHeight="1">
      <c r="A1803" s="41" t="str">
        <f t="shared" ca="1" si="231"/>
        <v/>
      </c>
      <c r="B1803" s="33" t="str">
        <f ca="1">IFERROR(IF(AND(N1803-TODAY()&gt;0,N1803-TODAY()&lt;5),"續簽"&amp;ROW(N1803),""),"")</f>
        <v/>
      </c>
      <c r="C1803" s="38" t="str">
        <f t="shared" si="232"/>
        <v/>
      </c>
      <c r="E1803" s="38" t="str">
        <f t="shared" si="233"/>
        <v/>
      </c>
      <c r="I1803" s="49" t="str">
        <f t="shared" ca="1" si="234"/>
        <v/>
      </c>
      <c r="J1803" s="49" t="str">
        <f t="shared" ca="1" si="235"/>
        <v/>
      </c>
      <c r="K1803" s="49"/>
      <c r="L1803" s="49"/>
      <c r="M1803" s="49"/>
      <c r="N1803" s="43" t="str">
        <f t="shared" si="236"/>
        <v/>
      </c>
      <c r="P1803" s="40" t="str">
        <f t="shared" si="237"/>
        <v/>
      </c>
      <c r="Q1803" s="38" t="str">
        <f t="shared" ca="1" si="238"/>
        <v/>
      </c>
    </row>
    <row r="1804" spans="1:28" ht="20.100000000000001" customHeight="1">
      <c r="A1804" s="41" t="str">
        <f t="shared" ca="1" si="231"/>
        <v/>
      </c>
      <c r="B1804" s="33" t="str">
        <f ca="1">IFERROR(IF(AND(N1804-TODAY()&gt;0,N1804-TODAY()&lt;5),"續簽"&amp;ROW(N1804),""),"")</f>
        <v/>
      </c>
      <c r="C1804" s="44" t="str">
        <f t="shared" si="232"/>
        <v/>
      </c>
      <c r="D1804" s="44"/>
      <c r="E1804" s="44" t="str">
        <f t="shared" si="233"/>
        <v/>
      </c>
      <c r="F1804" s="44"/>
      <c r="G1804" s="44"/>
      <c r="H1804" s="44"/>
      <c r="I1804" s="44" t="str">
        <f t="shared" ca="1" si="234"/>
        <v/>
      </c>
      <c r="J1804" s="44" t="str">
        <f t="shared" ca="1" si="235"/>
        <v/>
      </c>
      <c r="K1804" s="44"/>
      <c r="L1804" s="44"/>
      <c r="M1804" s="44"/>
      <c r="N1804" s="45" t="str">
        <f t="shared" si="236"/>
        <v/>
      </c>
      <c r="O1804" s="51"/>
      <c r="P1804" s="52" t="str">
        <f t="shared" si="237"/>
        <v/>
      </c>
      <c r="Q1804" s="44" t="str">
        <f t="shared" ca="1" si="238"/>
        <v/>
      </c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</row>
    <row r="1805" spans="1:28" ht="20.100000000000001" customHeight="1">
      <c r="A1805" s="41" t="str">
        <f t="shared" ref="A1805:A1868" ca="1" si="239">IFERROR(IF(MONTH(P1805)=MONTH(TODAY()),"生日"&amp;ROW(P1805),""),"")</f>
        <v/>
      </c>
      <c r="B1805" s="33" t="str">
        <f ca="1">IFERROR(IF(AND(N1805-TODAY()&gt;0,N1805-TODAY()&lt;5),"續簽"&amp;ROW(N1805),""),"")</f>
        <v/>
      </c>
      <c r="C1805" s="38" t="str">
        <f t="shared" si="232"/>
        <v/>
      </c>
      <c r="E1805" s="38" t="str">
        <f t="shared" si="233"/>
        <v/>
      </c>
      <c r="I1805" s="49" t="str">
        <f t="shared" ca="1" si="234"/>
        <v/>
      </c>
      <c r="J1805" s="49" t="str">
        <f t="shared" ca="1" si="235"/>
        <v/>
      </c>
      <c r="K1805" s="49"/>
      <c r="L1805" s="49"/>
      <c r="M1805" s="49"/>
      <c r="N1805" s="43" t="str">
        <f t="shared" si="236"/>
        <v/>
      </c>
      <c r="P1805" s="40" t="str">
        <f t="shared" si="237"/>
        <v/>
      </c>
      <c r="Q1805" s="38" t="str">
        <f t="shared" ca="1" si="238"/>
        <v/>
      </c>
    </row>
    <row r="1806" spans="1:28" ht="20.100000000000001" customHeight="1">
      <c r="A1806" s="41" t="str">
        <f t="shared" ca="1" si="239"/>
        <v/>
      </c>
      <c r="B1806" s="33" t="str">
        <f ca="1">IFERROR(IF(AND(N1806-TODAY()&gt;0,N1806-TODAY()&lt;5),"續簽"&amp;ROW(N1806),""),"")</f>
        <v/>
      </c>
      <c r="C1806" s="44" t="str">
        <f t="shared" si="232"/>
        <v/>
      </c>
      <c r="D1806" s="44"/>
      <c r="E1806" s="44" t="str">
        <f t="shared" si="233"/>
        <v/>
      </c>
      <c r="F1806" s="44"/>
      <c r="G1806" s="44"/>
      <c r="H1806" s="44"/>
      <c r="I1806" s="44" t="str">
        <f t="shared" ca="1" si="234"/>
        <v/>
      </c>
      <c r="J1806" s="44" t="str">
        <f t="shared" ca="1" si="235"/>
        <v/>
      </c>
      <c r="K1806" s="44"/>
      <c r="L1806" s="44"/>
      <c r="M1806" s="44"/>
      <c r="N1806" s="45" t="str">
        <f t="shared" si="236"/>
        <v/>
      </c>
      <c r="O1806" s="51"/>
      <c r="P1806" s="52" t="str">
        <f t="shared" si="237"/>
        <v/>
      </c>
      <c r="Q1806" s="44" t="str">
        <f t="shared" ca="1" si="238"/>
        <v/>
      </c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</row>
    <row r="1807" spans="1:28" ht="20.100000000000001" customHeight="1">
      <c r="A1807" s="41" t="str">
        <f t="shared" ca="1" si="239"/>
        <v/>
      </c>
      <c r="B1807" s="33" t="str">
        <f ca="1">IFERROR(IF(AND(N1807-TODAY()&gt;0,N1807-TODAY()&lt;5),"續簽"&amp;ROW(N1807),""),"")</f>
        <v/>
      </c>
      <c r="C1807" s="38" t="str">
        <f t="shared" si="232"/>
        <v/>
      </c>
      <c r="E1807" s="38" t="str">
        <f t="shared" si="233"/>
        <v/>
      </c>
      <c r="I1807" s="49" t="str">
        <f t="shared" ca="1" si="234"/>
        <v/>
      </c>
      <c r="J1807" s="49" t="str">
        <f t="shared" ca="1" si="235"/>
        <v/>
      </c>
      <c r="K1807" s="49"/>
      <c r="L1807" s="49"/>
      <c r="M1807" s="49"/>
      <c r="N1807" s="43" t="str">
        <f t="shared" si="236"/>
        <v/>
      </c>
      <c r="P1807" s="40" t="str">
        <f t="shared" si="237"/>
        <v/>
      </c>
      <c r="Q1807" s="38" t="str">
        <f t="shared" ca="1" si="238"/>
        <v/>
      </c>
    </row>
    <row r="1808" spans="1:28" ht="20.100000000000001" customHeight="1">
      <c r="A1808" s="41" t="str">
        <f t="shared" ca="1" si="239"/>
        <v/>
      </c>
      <c r="B1808" s="33" t="str">
        <f ca="1">IFERROR(IF(AND(N1808-TODAY()&gt;0,N1808-TODAY()&lt;5),"續簽"&amp;ROW(N1808),""),"")</f>
        <v/>
      </c>
      <c r="C1808" s="44" t="str">
        <f t="shared" si="232"/>
        <v/>
      </c>
      <c r="D1808" s="44"/>
      <c r="E1808" s="44" t="str">
        <f t="shared" si="233"/>
        <v/>
      </c>
      <c r="F1808" s="44"/>
      <c r="G1808" s="44"/>
      <c r="H1808" s="44"/>
      <c r="I1808" s="44" t="str">
        <f t="shared" ca="1" si="234"/>
        <v/>
      </c>
      <c r="J1808" s="44" t="str">
        <f t="shared" ca="1" si="235"/>
        <v/>
      </c>
      <c r="K1808" s="44"/>
      <c r="L1808" s="44"/>
      <c r="M1808" s="44"/>
      <c r="N1808" s="45" t="str">
        <f t="shared" si="236"/>
        <v/>
      </c>
      <c r="O1808" s="51"/>
      <c r="P1808" s="52" t="str">
        <f t="shared" si="237"/>
        <v/>
      </c>
      <c r="Q1808" s="44" t="str">
        <f t="shared" ca="1" si="238"/>
        <v/>
      </c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</row>
    <row r="1809" spans="1:28" ht="20.100000000000001" customHeight="1">
      <c r="A1809" s="41" t="str">
        <f t="shared" ca="1" si="239"/>
        <v/>
      </c>
      <c r="B1809" s="33" t="str">
        <f ca="1">IFERROR(IF(AND(N1809-TODAY()&gt;0,N1809-TODAY()&lt;5),"續簽"&amp;ROW(N1809),""),"")</f>
        <v/>
      </c>
      <c r="C1809" s="38" t="str">
        <f t="shared" si="232"/>
        <v/>
      </c>
      <c r="E1809" s="38" t="str">
        <f t="shared" si="233"/>
        <v/>
      </c>
      <c r="I1809" s="49" t="str">
        <f t="shared" ca="1" si="234"/>
        <v/>
      </c>
      <c r="J1809" s="49" t="str">
        <f t="shared" ca="1" si="235"/>
        <v/>
      </c>
      <c r="K1809" s="49"/>
      <c r="L1809" s="49"/>
      <c r="M1809" s="49"/>
      <c r="N1809" s="43" t="str">
        <f t="shared" si="236"/>
        <v/>
      </c>
      <c r="P1809" s="40" t="str">
        <f t="shared" si="237"/>
        <v/>
      </c>
      <c r="Q1809" s="38" t="str">
        <f t="shared" ca="1" si="238"/>
        <v/>
      </c>
    </row>
    <row r="1810" spans="1:28" ht="20.100000000000001" customHeight="1">
      <c r="A1810" s="41" t="str">
        <f t="shared" ca="1" si="239"/>
        <v/>
      </c>
      <c r="B1810" s="33" t="str">
        <f ca="1">IFERROR(IF(AND(N1810-TODAY()&gt;0,N1810-TODAY()&lt;5),"續簽"&amp;ROW(N1810),""),"")</f>
        <v/>
      </c>
      <c r="C1810" s="44" t="str">
        <f t="shared" si="232"/>
        <v/>
      </c>
      <c r="D1810" s="44"/>
      <c r="E1810" s="44" t="str">
        <f t="shared" si="233"/>
        <v/>
      </c>
      <c r="F1810" s="44"/>
      <c r="G1810" s="44"/>
      <c r="H1810" s="44"/>
      <c r="I1810" s="44" t="str">
        <f t="shared" ca="1" si="234"/>
        <v/>
      </c>
      <c r="J1810" s="44" t="str">
        <f t="shared" ca="1" si="235"/>
        <v/>
      </c>
      <c r="K1810" s="44"/>
      <c r="L1810" s="44"/>
      <c r="M1810" s="44"/>
      <c r="N1810" s="45" t="str">
        <f t="shared" si="236"/>
        <v/>
      </c>
      <c r="O1810" s="51"/>
      <c r="P1810" s="52" t="str">
        <f t="shared" si="237"/>
        <v/>
      </c>
      <c r="Q1810" s="44" t="str">
        <f t="shared" ca="1" si="238"/>
        <v/>
      </c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</row>
    <row r="1811" spans="1:28" ht="20.100000000000001" customHeight="1">
      <c r="A1811" s="41" t="str">
        <f t="shared" ca="1" si="239"/>
        <v/>
      </c>
      <c r="B1811" s="33" t="str">
        <f ca="1">IFERROR(IF(AND(N1811-TODAY()&gt;0,N1811-TODAY()&lt;5),"續簽"&amp;ROW(N1811),""),"")</f>
        <v/>
      </c>
      <c r="C1811" s="38" t="str">
        <f t="shared" si="232"/>
        <v/>
      </c>
      <c r="E1811" s="38" t="str">
        <f t="shared" si="233"/>
        <v/>
      </c>
      <c r="I1811" s="49" t="str">
        <f t="shared" ca="1" si="234"/>
        <v/>
      </c>
      <c r="J1811" s="49" t="str">
        <f t="shared" ca="1" si="235"/>
        <v/>
      </c>
      <c r="K1811" s="49"/>
      <c r="L1811" s="49"/>
      <c r="M1811" s="49"/>
      <c r="N1811" s="43" t="str">
        <f t="shared" si="236"/>
        <v/>
      </c>
      <c r="P1811" s="40" t="str">
        <f t="shared" si="237"/>
        <v/>
      </c>
      <c r="Q1811" s="38" t="str">
        <f t="shared" ca="1" si="238"/>
        <v/>
      </c>
    </row>
    <row r="1812" spans="1:28" ht="20.100000000000001" customHeight="1">
      <c r="A1812" s="41" t="str">
        <f t="shared" ca="1" si="239"/>
        <v/>
      </c>
      <c r="B1812" s="33" t="str">
        <f ca="1">IFERROR(IF(AND(N1812-TODAY()&gt;0,N1812-TODAY()&lt;5),"續簽"&amp;ROW(N1812),""),"")</f>
        <v/>
      </c>
      <c r="C1812" s="44" t="str">
        <f t="shared" si="232"/>
        <v/>
      </c>
      <c r="D1812" s="44"/>
      <c r="E1812" s="44" t="str">
        <f t="shared" si="233"/>
        <v/>
      </c>
      <c r="F1812" s="44"/>
      <c r="G1812" s="44"/>
      <c r="H1812" s="44"/>
      <c r="I1812" s="44" t="str">
        <f t="shared" ca="1" si="234"/>
        <v/>
      </c>
      <c r="J1812" s="44" t="str">
        <f t="shared" ca="1" si="235"/>
        <v/>
      </c>
      <c r="K1812" s="44"/>
      <c r="L1812" s="44"/>
      <c r="M1812" s="44"/>
      <c r="N1812" s="45" t="str">
        <f t="shared" si="236"/>
        <v/>
      </c>
      <c r="O1812" s="51"/>
      <c r="P1812" s="52" t="str">
        <f t="shared" si="237"/>
        <v/>
      </c>
      <c r="Q1812" s="44" t="str">
        <f t="shared" ca="1" si="238"/>
        <v/>
      </c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</row>
    <row r="1813" spans="1:28" ht="20.100000000000001" customHeight="1">
      <c r="A1813" s="41" t="str">
        <f t="shared" ca="1" si="239"/>
        <v/>
      </c>
      <c r="B1813" s="33" t="str">
        <f ca="1">IFERROR(IF(AND(N1813-TODAY()&gt;0,N1813-TODAY()&lt;5),"續簽"&amp;ROW(N1813),""),"")</f>
        <v/>
      </c>
      <c r="C1813" s="38" t="str">
        <f t="shared" si="232"/>
        <v/>
      </c>
      <c r="E1813" s="38" t="str">
        <f t="shared" si="233"/>
        <v/>
      </c>
      <c r="I1813" s="49" t="str">
        <f t="shared" ca="1" si="234"/>
        <v/>
      </c>
      <c r="J1813" s="49" t="str">
        <f t="shared" ca="1" si="235"/>
        <v/>
      </c>
      <c r="K1813" s="49"/>
      <c r="L1813" s="49"/>
      <c r="M1813" s="49"/>
      <c r="N1813" s="43" t="str">
        <f t="shared" si="236"/>
        <v/>
      </c>
      <c r="P1813" s="40" t="str">
        <f t="shared" si="237"/>
        <v/>
      </c>
      <c r="Q1813" s="38" t="str">
        <f t="shared" ca="1" si="238"/>
        <v/>
      </c>
    </row>
    <row r="1814" spans="1:28" ht="20.100000000000001" customHeight="1">
      <c r="A1814" s="41" t="str">
        <f t="shared" ca="1" si="239"/>
        <v/>
      </c>
      <c r="B1814" s="33" t="str">
        <f ca="1">IFERROR(IF(AND(N1814-TODAY()&gt;0,N1814-TODAY()&lt;5),"續簽"&amp;ROW(N1814),""),"")</f>
        <v/>
      </c>
      <c r="C1814" s="44" t="str">
        <f t="shared" si="232"/>
        <v/>
      </c>
      <c r="D1814" s="44"/>
      <c r="E1814" s="44" t="str">
        <f t="shared" si="233"/>
        <v/>
      </c>
      <c r="F1814" s="44"/>
      <c r="G1814" s="44"/>
      <c r="H1814" s="44"/>
      <c r="I1814" s="44" t="str">
        <f t="shared" ca="1" si="234"/>
        <v/>
      </c>
      <c r="J1814" s="44" t="str">
        <f t="shared" ca="1" si="235"/>
        <v/>
      </c>
      <c r="K1814" s="44"/>
      <c r="L1814" s="44"/>
      <c r="M1814" s="44"/>
      <c r="N1814" s="45" t="str">
        <f t="shared" si="236"/>
        <v/>
      </c>
      <c r="O1814" s="51"/>
      <c r="P1814" s="52" t="str">
        <f t="shared" si="237"/>
        <v/>
      </c>
      <c r="Q1814" s="44" t="str">
        <f t="shared" ca="1" si="238"/>
        <v/>
      </c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</row>
    <row r="1815" spans="1:28" ht="20.100000000000001" customHeight="1">
      <c r="A1815" s="41" t="str">
        <f t="shared" ca="1" si="239"/>
        <v/>
      </c>
      <c r="B1815" s="33" t="str">
        <f ca="1">IFERROR(IF(AND(N1815-TODAY()&gt;0,N1815-TODAY()&lt;5),"續簽"&amp;ROW(N1815),""),"")</f>
        <v/>
      </c>
      <c r="C1815" s="38" t="str">
        <f t="shared" si="232"/>
        <v/>
      </c>
      <c r="E1815" s="38" t="str">
        <f t="shared" si="233"/>
        <v/>
      </c>
      <c r="I1815" s="49" t="str">
        <f t="shared" ca="1" si="234"/>
        <v/>
      </c>
      <c r="J1815" s="49" t="str">
        <f t="shared" ca="1" si="235"/>
        <v/>
      </c>
      <c r="K1815" s="49"/>
      <c r="L1815" s="49"/>
      <c r="M1815" s="49"/>
      <c r="N1815" s="43" t="str">
        <f t="shared" si="236"/>
        <v/>
      </c>
      <c r="P1815" s="40" t="str">
        <f t="shared" si="237"/>
        <v/>
      </c>
      <c r="Q1815" s="38" t="str">
        <f t="shared" ca="1" si="238"/>
        <v/>
      </c>
    </row>
    <row r="1816" spans="1:28" ht="20.100000000000001" customHeight="1">
      <c r="A1816" s="41" t="str">
        <f t="shared" ca="1" si="239"/>
        <v/>
      </c>
      <c r="B1816" s="33" t="str">
        <f ca="1">IFERROR(IF(AND(N1816-TODAY()&gt;0,N1816-TODAY()&lt;5),"續簽"&amp;ROW(N1816),""),"")</f>
        <v/>
      </c>
      <c r="C1816" s="44" t="str">
        <f t="shared" si="232"/>
        <v/>
      </c>
      <c r="D1816" s="44"/>
      <c r="E1816" s="44" t="str">
        <f t="shared" si="233"/>
        <v/>
      </c>
      <c r="F1816" s="44"/>
      <c r="G1816" s="44"/>
      <c r="H1816" s="44"/>
      <c r="I1816" s="44" t="str">
        <f t="shared" ca="1" si="234"/>
        <v/>
      </c>
      <c r="J1816" s="44" t="str">
        <f t="shared" ca="1" si="235"/>
        <v/>
      </c>
      <c r="K1816" s="44"/>
      <c r="L1816" s="44"/>
      <c r="M1816" s="44"/>
      <c r="N1816" s="45" t="str">
        <f t="shared" si="236"/>
        <v/>
      </c>
      <c r="O1816" s="51"/>
      <c r="P1816" s="52" t="str">
        <f t="shared" si="237"/>
        <v/>
      </c>
      <c r="Q1816" s="44" t="str">
        <f t="shared" ca="1" si="238"/>
        <v/>
      </c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</row>
    <row r="1817" spans="1:28" ht="20.100000000000001" customHeight="1">
      <c r="A1817" s="41" t="str">
        <f t="shared" ca="1" si="239"/>
        <v/>
      </c>
      <c r="B1817" s="33" t="str">
        <f ca="1">IFERROR(IF(AND(N1817-TODAY()&gt;0,N1817-TODAY()&lt;5),"續簽"&amp;ROW(N1817),""),"")</f>
        <v/>
      </c>
      <c r="C1817" s="38" t="str">
        <f t="shared" si="232"/>
        <v/>
      </c>
      <c r="E1817" s="38" t="str">
        <f t="shared" si="233"/>
        <v/>
      </c>
      <c r="I1817" s="49" t="str">
        <f t="shared" ca="1" si="234"/>
        <v/>
      </c>
      <c r="J1817" s="49" t="str">
        <f t="shared" ca="1" si="235"/>
        <v/>
      </c>
      <c r="K1817" s="49"/>
      <c r="L1817" s="49"/>
      <c r="M1817" s="49"/>
      <c r="N1817" s="43" t="str">
        <f t="shared" si="236"/>
        <v/>
      </c>
      <c r="P1817" s="40" t="str">
        <f t="shared" si="237"/>
        <v/>
      </c>
      <c r="Q1817" s="38" t="str">
        <f t="shared" ca="1" si="238"/>
        <v/>
      </c>
    </row>
    <row r="1818" spans="1:28" ht="20.100000000000001" customHeight="1">
      <c r="A1818" s="41" t="str">
        <f t="shared" ca="1" si="239"/>
        <v/>
      </c>
      <c r="B1818" s="33" t="str">
        <f ca="1">IFERROR(IF(AND(N1818-TODAY()&gt;0,N1818-TODAY()&lt;5),"續簽"&amp;ROW(N1818),""),"")</f>
        <v/>
      </c>
      <c r="C1818" s="44" t="str">
        <f t="shared" si="232"/>
        <v/>
      </c>
      <c r="D1818" s="44"/>
      <c r="E1818" s="44" t="str">
        <f t="shared" si="233"/>
        <v/>
      </c>
      <c r="F1818" s="44"/>
      <c r="G1818" s="44"/>
      <c r="H1818" s="44"/>
      <c r="I1818" s="44" t="str">
        <f t="shared" ca="1" si="234"/>
        <v/>
      </c>
      <c r="J1818" s="44" t="str">
        <f t="shared" ca="1" si="235"/>
        <v/>
      </c>
      <c r="K1818" s="44"/>
      <c r="L1818" s="44"/>
      <c r="M1818" s="44"/>
      <c r="N1818" s="45" t="str">
        <f t="shared" si="236"/>
        <v/>
      </c>
      <c r="O1818" s="51"/>
      <c r="P1818" s="52" t="str">
        <f t="shared" si="237"/>
        <v/>
      </c>
      <c r="Q1818" s="44" t="str">
        <f t="shared" ca="1" si="238"/>
        <v/>
      </c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</row>
    <row r="1819" spans="1:28" ht="20.100000000000001" customHeight="1">
      <c r="A1819" s="41" t="str">
        <f t="shared" ca="1" si="239"/>
        <v/>
      </c>
      <c r="B1819" s="33" t="str">
        <f ca="1">IFERROR(IF(AND(N1819-TODAY()&gt;0,N1819-TODAY()&lt;5),"續簽"&amp;ROW(N1819),""),"")</f>
        <v/>
      </c>
      <c r="C1819" s="38" t="str">
        <f t="shared" si="232"/>
        <v/>
      </c>
      <c r="E1819" s="38" t="str">
        <f t="shared" si="233"/>
        <v/>
      </c>
      <c r="I1819" s="49" t="str">
        <f t="shared" ca="1" si="234"/>
        <v/>
      </c>
      <c r="J1819" s="49" t="str">
        <f t="shared" ca="1" si="235"/>
        <v/>
      </c>
      <c r="K1819" s="49"/>
      <c r="L1819" s="49"/>
      <c r="M1819" s="49"/>
      <c r="N1819" s="43" t="str">
        <f t="shared" si="236"/>
        <v/>
      </c>
      <c r="P1819" s="40" t="str">
        <f t="shared" si="237"/>
        <v/>
      </c>
      <c r="Q1819" s="38" t="str">
        <f t="shared" ca="1" si="238"/>
        <v/>
      </c>
    </row>
    <row r="1820" spans="1:28" ht="20.100000000000001" customHeight="1">
      <c r="A1820" s="41" t="str">
        <f t="shared" ca="1" si="239"/>
        <v/>
      </c>
      <c r="B1820" s="33" t="str">
        <f ca="1">IFERROR(IF(AND(N1820-TODAY()&gt;0,N1820-TODAY()&lt;5),"續簽"&amp;ROW(N1820),""),"")</f>
        <v/>
      </c>
      <c r="C1820" s="44" t="str">
        <f t="shared" si="232"/>
        <v/>
      </c>
      <c r="D1820" s="44"/>
      <c r="E1820" s="44" t="str">
        <f t="shared" si="233"/>
        <v/>
      </c>
      <c r="F1820" s="44"/>
      <c r="G1820" s="44"/>
      <c r="H1820" s="44"/>
      <c r="I1820" s="44" t="str">
        <f t="shared" ca="1" si="234"/>
        <v/>
      </c>
      <c r="J1820" s="44" t="str">
        <f t="shared" ca="1" si="235"/>
        <v/>
      </c>
      <c r="K1820" s="44"/>
      <c r="L1820" s="44"/>
      <c r="M1820" s="44"/>
      <c r="N1820" s="45" t="str">
        <f t="shared" si="236"/>
        <v/>
      </c>
      <c r="O1820" s="51"/>
      <c r="P1820" s="52" t="str">
        <f t="shared" si="237"/>
        <v/>
      </c>
      <c r="Q1820" s="44" t="str">
        <f t="shared" ca="1" si="238"/>
        <v/>
      </c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</row>
    <row r="1821" spans="1:28" ht="20.100000000000001" customHeight="1">
      <c r="A1821" s="41" t="str">
        <f t="shared" ca="1" si="239"/>
        <v/>
      </c>
      <c r="B1821" s="33" t="str">
        <f ca="1">IFERROR(IF(AND(N1821-TODAY()&gt;0,N1821-TODAY()&lt;5),"續簽"&amp;ROW(N1821),""),"")</f>
        <v/>
      </c>
      <c r="C1821" s="38" t="str">
        <f t="shared" si="232"/>
        <v/>
      </c>
      <c r="E1821" s="38" t="str">
        <f t="shared" si="233"/>
        <v/>
      </c>
      <c r="I1821" s="49" t="str">
        <f t="shared" ca="1" si="234"/>
        <v/>
      </c>
      <c r="J1821" s="49" t="str">
        <f t="shared" ca="1" si="235"/>
        <v/>
      </c>
      <c r="K1821" s="49"/>
      <c r="L1821" s="49"/>
      <c r="M1821" s="49"/>
      <c r="N1821" s="43" t="str">
        <f t="shared" si="236"/>
        <v/>
      </c>
      <c r="P1821" s="40" t="str">
        <f t="shared" si="237"/>
        <v/>
      </c>
      <c r="Q1821" s="38" t="str">
        <f t="shared" ca="1" si="238"/>
        <v/>
      </c>
    </row>
    <row r="1822" spans="1:28" ht="20.100000000000001" customHeight="1">
      <c r="A1822" s="41" t="str">
        <f t="shared" ca="1" si="239"/>
        <v/>
      </c>
      <c r="B1822" s="33" t="str">
        <f ca="1">IFERROR(IF(AND(N1822-TODAY()&gt;0,N1822-TODAY()&lt;5),"續簽"&amp;ROW(N1822),""),"")</f>
        <v/>
      </c>
      <c r="C1822" s="44" t="str">
        <f t="shared" si="232"/>
        <v/>
      </c>
      <c r="D1822" s="44"/>
      <c r="E1822" s="44" t="str">
        <f t="shared" si="233"/>
        <v/>
      </c>
      <c r="F1822" s="44"/>
      <c r="G1822" s="44"/>
      <c r="H1822" s="44"/>
      <c r="I1822" s="44" t="str">
        <f t="shared" ca="1" si="234"/>
        <v/>
      </c>
      <c r="J1822" s="44" t="str">
        <f t="shared" ca="1" si="235"/>
        <v/>
      </c>
      <c r="K1822" s="44"/>
      <c r="L1822" s="44"/>
      <c r="M1822" s="44"/>
      <c r="N1822" s="45" t="str">
        <f t="shared" si="236"/>
        <v/>
      </c>
      <c r="O1822" s="51"/>
      <c r="P1822" s="52" t="str">
        <f t="shared" si="237"/>
        <v/>
      </c>
      <c r="Q1822" s="44" t="str">
        <f t="shared" ca="1" si="238"/>
        <v/>
      </c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</row>
    <row r="1823" spans="1:28" ht="20.100000000000001" customHeight="1">
      <c r="A1823" s="41" t="str">
        <f t="shared" ca="1" si="239"/>
        <v/>
      </c>
      <c r="B1823" s="33" t="str">
        <f ca="1">IFERROR(IF(AND(N1823-TODAY()&gt;0,N1823-TODAY()&lt;5),"續簽"&amp;ROW(N1823),""),"")</f>
        <v/>
      </c>
      <c r="C1823" s="38" t="str">
        <f t="shared" si="232"/>
        <v/>
      </c>
      <c r="E1823" s="38" t="str">
        <f t="shared" si="233"/>
        <v/>
      </c>
      <c r="I1823" s="49" t="str">
        <f t="shared" ca="1" si="234"/>
        <v/>
      </c>
      <c r="J1823" s="49" t="str">
        <f t="shared" ca="1" si="235"/>
        <v/>
      </c>
      <c r="K1823" s="49"/>
      <c r="L1823" s="49"/>
      <c r="M1823" s="49"/>
      <c r="N1823" s="43" t="str">
        <f t="shared" si="236"/>
        <v/>
      </c>
      <c r="P1823" s="40" t="str">
        <f t="shared" si="237"/>
        <v/>
      </c>
      <c r="Q1823" s="38" t="str">
        <f t="shared" ca="1" si="238"/>
        <v/>
      </c>
    </row>
    <row r="1824" spans="1:28" ht="20.100000000000001" customHeight="1">
      <c r="A1824" s="41" t="str">
        <f t="shared" ca="1" si="239"/>
        <v/>
      </c>
      <c r="B1824" s="33" t="str">
        <f ca="1">IFERROR(IF(AND(N1824-TODAY()&gt;0,N1824-TODAY()&lt;5),"續簽"&amp;ROW(N1824),""),"")</f>
        <v/>
      </c>
      <c r="C1824" s="44" t="str">
        <f t="shared" si="232"/>
        <v/>
      </c>
      <c r="D1824" s="44"/>
      <c r="E1824" s="44" t="str">
        <f t="shared" si="233"/>
        <v/>
      </c>
      <c r="F1824" s="44"/>
      <c r="G1824" s="44"/>
      <c r="H1824" s="44"/>
      <c r="I1824" s="44" t="str">
        <f t="shared" ca="1" si="234"/>
        <v/>
      </c>
      <c r="J1824" s="44" t="str">
        <f t="shared" ca="1" si="235"/>
        <v/>
      </c>
      <c r="K1824" s="44"/>
      <c r="L1824" s="44"/>
      <c r="M1824" s="44"/>
      <c r="N1824" s="45" t="str">
        <f t="shared" si="236"/>
        <v/>
      </c>
      <c r="O1824" s="51"/>
      <c r="P1824" s="52" t="str">
        <f t="shared" si="237"/>
        <v/>
      </c>
      <c r="Q1824" s="44" t="str">
        <f t="shared" ca="1" si="238"/>
        <v/>
      </c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</row>
    <row r="1825" spans="1:28" ht="20.100000000000001" customHeight="1">
      <c r="A1825" s="41" t="str">
        <f t="shared" ca="1" si="239"/>
        <v/>
      </c>
      <c r="B1825" s="33" t="str">
        <f ca="1">IFERROR(IF(AND(N1825-TODAY()&gt;0,N1825-TODAY()&lt;5),"續簽"&amp;ROW(N1825),""),"")</f>
        <v/>
      </c>
      <c r="C1825" s="38" t="str">
        <f t="shared" si="232"/>
        <v/>
      </c>
      <c r="E1825" s="38" t="str">
        <f t="shared" si="233"/>
        <v/>
      </c>
      <c r="I1825" s="49" t="str">
        <f t="shared" ca="1" si="234"/>
        <v/>
      </c>
      <c r="J1825" s="49" t="str">
        <f t="shared" ca="1" si="235"/>
        <v/>
      </c>
      <c r="K1825" s="49"/>
      <c r="L1825" s="49"/>
      <c r="M1825" s="49"/>
      <c r="N1825" s="43" t="str">
        <f t="shared" si="236"/>
        <v/>
      </c>
      <c r="P1825" s="40" t="str">
        <f t="shared" si="237"/>
        <v/>
      </c>
      <c r="Q1825" s="38" t="str">
        <f t="shared" ca="1" si="238"/>
        <v/>
      </c>
    </row>
    <row r="1826" spans="1:28" ht="20.100000000000001" customHeight="1">
      <c r="A1826" s="41" t="str">
        <f t="shared" ca="1" si="239"/>
        <v/>
      </c>
      <c r="B1826" s="33" t="str">
        <f ca="1">IFERROR(IF(AND(N1826-TODAY()&gt;0,N1826-TODAY()&lt;5),"續簽"&amp;ROW(N1826),""),"")</f>
        <v/>
      </c>
      <c r="C1826" s="44" t="str">
        <f t="shared" si="232"/>
        <v/>
      </c>
      <c r="D1826" s="44"/>
      <c r="E1826" s="44" t="str">
        <f t="shared" si="233"/>
        <v/>
      </c>
      <c r="F1826" s="44"/>
      <c r="G1826" s="44"/>
      <c r="H1826" s="44"/>
      <c r="I1826" s="44" t="str">
        <f t="shared" ca="1" si="234"/>
        <v/>
      </c>
      <c r="J1826" s="44" t="str">
        <f t="shared" ca="1" si="235"/>
        <v/>
      </c>
      <c r="K1826" s="44"/>
      <c r="L1826" s="44"/>
      <c r="M1826" s="44"/>
      <c r="N1826" s="45" t="str">
        <f t="shared" si="236"/>
        <v/>
      </c>
      <c r="O1826" s="51"/>
      <c r="P1826" s="52" t="str">
        <f t="shared" si="237"/>
        <v/>
      </c>
      <c r="Q1826" s="44" t="str">
        <f t="shared" ca="1" si="238"/>
        <v/>
      </c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</row>
    <row r="1827" spans="1:28" ht="20.100000000000001" customHeight="1">
      <c r="A1827" s="41" t="str">
        <f t="shared" ca="1" si="239"/>
        <v/>
      </c>
      <c r="B1827" s="33" t="str">
        <f ca="1">IFERROR(IF(AND(N1827-TODAY()&gt;0,N1827-TODAY()&lt;5),"續簽"&amp;ROW(N1827),""),"")</f>
        <v/>
      </c>
      <c r="C1827" s="38" t="str">
        <f t="shared" si="232"/>
        <v/>
      </c>
      <c r="E1827" s="38" t="str">
        <f t="shared" si="233"/>
        <v/>
      </c>
      <c r="I1827" s="49" t="str">
        <f t="shared" ca="1" si="234"/>
        <v/>
      </c>
      <c r="J1827" s="49" t="str">
        <f t="shared" ca="1" si="235"/>
        <v/>
      </c>
      <c r="K1827" s="49"/>
      <c r="L1827" s="49"/>
      <c r="M1827" s="49"/>
      <c r="N1827" s="43" t="str">
        <f t="shared" si="236"/>
        <v/>
      </c>
      <c r="P1827" s="40" t="str">
        <f t="shared" si="237"/>
        <v/>
      </c>
      <c r="Q1827" s="38" t="str">
        <f t="shared" ca="1" si="238"/>
        <v/>
      </c>
    </row>
    <row r="1828" spans="1:28" ht="20.100000000000001" customHeight="1">
      <c r="A1828" s="41" t="str">
        <f t="shared" ca="1" si="239"/>
        <v/>
      </c>
      <c r="B1828" s="33" t="str">
        <f ca="1">IFERROR(IF(AND(N1828-TODAY()&gt;0,N1828-TODAY()&lt;5),"續簽"&amp;ROW(N1828),""),"")</f>
        <v/>
      </c>
      <c r="C1828" s="44" t="str">
        <f t="shared" si="232"/>
        <v/>
      </c>
      <c r="D1828" s="44"/>
      <c r="E1828" s="44" t="str">
        <f t="shared" si="233"/>
        <v/>
      </c>
      <c r="F1828" s="44"/>
      <c r="G1828" s="44"/>
      <c r="H1828" s="44"/>
      <c r="I1828" s="44" t="str">
        <f t="shared" ca="1" si="234"/>
        <v/>
      </c>
      <c r="J1828" s="44" t="str">
        <f t="shared" ca="1" si="235"/>
        <v/>
      </c>
      <c r="K1828" s="44"/>
      <c r="L1828" s="44"/>
      <c r="M1828" s="44"/>
      <c r="N1828" s="45" t="str">
        <f t="shared" si="236"/>
        <v/>
      </c>
      <c r="O1828" s="51"/>
      <c r="P1828" s="52" t="str">
        <f t="shared" si="237"/>
        <v/>
      </c>
      <c r="Q1828" s="44" t="str">
        <f t="shared" ca="1" si="238"/>
        <v/>
      </c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</row>
    <row r="1829" spans="1:28" ht="20.100000000000001" customHeight="1">
      <c r="A1829" s="41" t="str">
        <f t="shared" ca="1" si="239"/>
        <v/>
      </c>
      <c r="B1829" s="33" t="str">
        <f ca="1">IFERROR(IF(AND(N1829-TODAY()&gt;0,N1829-TODAY()&lt;5),"續簽"&amp;ROW(N1829),""),"")</f>
        <v/>
      </c>
      <c r="C1829" s="38" t="str">
        <f t="shared" si="232"/>
        <v/>
      </c>
      <c r="E1829" s="38" t="str">
        <f t="shared" si="233"/>
        <v/>
      </c>
      <c r="I1829" s="49" t="str">
        <f t="shared" ca="1" si="234"/>
        <v/>
      </c>
      <c r="J1829" s="49" t="str">
        <f t="shared" ca="1" si="235"/>
        <v/>
      </c>
      <c r="K1829" s="49"/>
      <c r="L1829" s="49"/>
      <c r="M1829" s="49"/>
      <c r="N1829" s="43" t="str">
        <f t="shared" si="236"/>
        <v/>
      </c>
      <c r="P1829" s="40" t="str">
        <f t="shared" si="237"/>
        <v/>
      </c>
      <c r="Q1829" s="38" t="str">
        <f t="shared" ca="1" si="238"/>
        <v/>
      </c>
    </row>
    <row r="1830" spans="1:28" ht="20.100000000000001" customHeight="1">
      <c r="A1830" s="41" t="str">
        <f t="shared" ca="1" si="239"/>
        <v/>
      </c>
      <c r="B1830" s="33" t="str">
        <f ca="1">IFERROR(IF(AND(N1830-TODAY()&gt;0,N1830-TODAY()&lt;5),"續簽"&amp;ROW(N1830),""),"")</f>
        <v/>
      </c>
      <c r="C1830" s="44" t="str">
        <f t="shared" si="232"/>
        <v/>
      </c>
      <c r="D1830" s="44"/>
      <c r="E1830" s="44" t="str">
        <f t="shared" si="233"/>
        <v/>
      </c>
      <c r="F1830" s="44"/>
      <c r="G1830" s="44"/>
      <c r="H1830" s="44"/>
      <c r="I1830" s="44" t="str">
        <f t="shared" ca="1" si="234"/>
        <v/>
      </c>
      <c r="J1830" s="44" t="str">
        <f t="shared" ca="1" si="235"/>
        <v/>
      </c>
      <c r="K1830" s="44"/>
      <c r="L1830" s="44"/>
      <c r="M1830" s="44"/>
      <c r="N1830" s="45" t="str">
        <f t="shared" si="236"/>
        <v/>
      </c>
      <c r="O1830" s="51"/>
      <c r="P1830" s="52" t="str">
        <f t="shared" si="237"/>
        <v/>
      </c>
      <c r="Q1830" s="44" t="str">
        <f t="shared" ca="1" si="238"/>
        <v/>
      </c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</row>
    <row r="1831" spans="1:28" ht="20.100000000000001" customHeight="1">
      <c r="A1831" s="41" t="str">
        <f t="shared" ca="1" si="239"/>
        <v/>
      </c>
      <c r="B1831" s="33" t="str">
        <f ca="1">IFERROR(IF(AND(N1831-TODAY()&gt;0,N1831-TODAY()&lt;5),"續簽"&amp;ROW(N1831),""),"")</f>
        <v/>
      </c>
      <c r="C1831" s="38" t="str">
        <f t="shared" si="232"/>
        <v/>
      </c>
      <c r="E1831" s="38" t="str">
        <f t="shared" si="233"/>
        <v/>
      </c>
      <c r="I1831" s="49" t="str">
        <f t="shared" ca="1" si="234"/>
        <v/>
      </c>
      <c r="J1831" s="49" t="str">
        <f t="shared" ca="1" si="235"/>
        <v/>
      </c>
      <c r="K1831" s="49"/>
      <c r="L1831" s="49"/>
      <c r="M1831" s="49"/>
      <c r="N1831" s="43" t="str">
        <f t="shared" si="236"/>
        <v/>
      </c>
      <c r="P1831" s="40" t="str">
        <f t="shared" si="237"/>
        <v/>
      </c>
      <c r="Q1831" s="38" t="str">
        <f t="shared" ca="1" si="238"/>
        <v/>
      </c>
    </row>
    <row r="1832" spans="1:28" ht="20.100000000000001" customHeight="1">
      <c r="A1832" s="41" t="str">
        <f t="shared" ca="1" si="239"/>
        <v/>
      </c>
      <c r="B1832" s="33" t="str">
        <f ca="1">IFERROR(IF(AND(N1832-TODAY()&gt;0,N1832-TODAY()&lt;5),"續簽"&amp;ROW(N1832),""),"")</f>
        <v/>
      </c>
      <c r="C1832" s="44" t="str">
        <f t="shared" si="232"/>
        <v/>
      </c>
      <c r="D1832" s="44"/>
      <c r="E1832" s="44" t="str">
        <f t="shared" si="233"/>
        <v/>
      </c>
      <c r="F1832" s="44"/>
      <c r="G1832" s="44"/>
      <c r="H1832" s="44"/>
      <c r="I1832" s="44" t="str">
        <f t="shared" ca="1" si="234"/>
        <v/>
      </c>
      <c r="J1832" s="44" t="str">
        <f t="shared" ca="1" si="235"/>
        <v/>
      </c>
      <c r="K1832" s="44"/>
      <c r="L1832" s="44"/>
      <c r="M1832" s="44"/>
      <c r="N1832" s="45" t="str">
        <f t="shared" si="236"/>
        <v/>
      </c>
      <c r="O1832" s="51"/>
      <c r="P1832" s="52" t="str">
        <f t="shared" si="237"/>
        <v/>
      </c>
      <c r="Q1832" s="44" t="str">
        <f t="shared" ca="1" si="238"/>
        <v/>
      </c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</row>
    <row r="1833" spans="1:28" ht="20.100000000000001" customHeight="1">
      <c r="A1833" s="41" t="str">
        <f t="shared" ca="1" si="239"/>
        <v/>
      </c>
      <c r="B1833" s="33" t="str">
        <f ca="1">IFERROR(IF(AND(N1833-TODAY()&gt;0,N1833-TODAY()&lt;5),"續簽"&amp;ROW(N1833),""),"")</f>
        <v/>
      </c>
      <c r="C1833" s="38" t="str">
        <f t="shared" si="232"/>
        <v/>
      </c>
      <c r="E1833" s="38" t="str">
        <f t="shared" si="233"/>
        <v/>
      </c>
      <c r="I1833" s="49" t="str">
        <f t="shared" ca="1" si="234"/>
        <v/>
      </c>
      <c r="J1833" s="49" t="str">
        <f t="shared" ca="1" si="235"/>
        <v/>
      </c>
      <c r="K1833" s="49"/>
      <c r="L1833" s="49"/>
      <c r="M1833" s="49"/>
      <c r="N1833" s="43" t="str">
        <f t="shared" si="236"/>
        <v/>
      </c>
      <c r="P1833" s="40" t="str">
        <f t="shared" si="237"/>
        <v/>
      </c>
      <c r="Q1833" s="38" t="str">
        <f t="shared" ca="1" si="238"/>
        <v/>
      </c>
    </row>
    <row r="1834" spans="1:28" ht="20.100000000000001" customHeight="1">
      <c r="A1834" s="41" t="str">
        <f t="shared" ca="1" si="239"/>
        <v/>
      </c>
      <c r="B1834" s="33" t="str">
        <f ca="1">IFERROR(IF(AND(N1834-TODAY()&gt;0,N1834-TODAY()&lt;5),"續簽"&amp;ROW(N1834),""),"")</f>
        <v/>
      </c>
      <c r="C1834" s="44" t="str">
        <f t="shared" si="232"/>
        <v/>
      </c>
      <c r="D1834" s="44"/>
      <c r="E1834" s="44" t="str">
        <f t="shared" si="233"/>
        <v/>
      </c>
      <c r="F1834" s="44"/>
      <c r="G1834" s="44"/>
      <c r="H1834" s="44"/>
      <c r="I1834" s="44" t="str">
        <f t="shared" ca="1" si="234"/>
        <v/>
      </c>
      <c r="J1834" s="44" t="str">
        <f t="shared" ca="1" si="235"/>
        <v/>
      </c>
      <c r="K1834" s="44"/>
      <c r="L1834" s="44"/>
      <c r="M1834" s="44"/>
      <c r="N1834" s="45" t="str">
        <f t="shared" si="236"/>
        <v/>
      </c>
      <c r="O1834" s="51"/>
      <c r="P1834" s="52" t="str">
        <f t="shared" si="237"/>
        <v/>
      </c>
      <c r="Q1834" s="44" t="str">
        <f t="shared" ca="1" si="238"/>
        <v/>
      </c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</row>
    <row r="1835" spans="1:28" ht="20.100000000000001" customHeight="1">
      <c r="A1835" s="41" t="str">
        <f t="shared" ca="1" si="239"/>
        <v/>
      </c>
      <c r="B1835" s="33" t="str">
        <f ca="1">IFERROR(IF(AND(N1835-TODAY()&gt;0,N1835-TODAY()&lt;5),"續簽"&amp;ROW(N1835),""),"")</f>
        <v/>
      </c>
      <c r="C1835" s="38" t="str">
        <f t="shared" si="232"/>
        <v/>
      </c>
      <c r="E1835" s="38" t="str">
        <f t="shared" si="233"/>
        <v/>
      </c>
      <c r="I1835" s="49" t="str">
        <f t="shared" ca="1" si="234"/>
        <v/>
      </c>
      <c r="J1835" s="49" t="str">
        <f t="shared" ca="1" si="235"/>
        <v/>
      </c>
      <c r="K1835" s="49"/>
      <c r="L1835" s="49"/>
      <c r="M1835" s="49"/>
      <c r="N1835" s="43" t="str">
        <f t="shared" si="236"/>
        <v/>
      </c>
      <c r="P1835" s="40" t="str">
        <f t="shared" si="237"/>
        <v/>
      </c>
      <c r="Q1835" s="38" t="str">
        <f t="shared" ca="1" si="238"/>
        <v/>
      </c>
    </row>
    <row r="1836" spans="1:28" ht="20.100000000000001" customHeight="1">
      <c r="A1836" s="41" t="str">
        <f t="shared" ca="1" si="239"/>
        <v/>
      </c>
      <c r="B1836" s="33" t="str">
        <f ca="1">IFERROR(IF(AND(N1836-TODAY()&gt;0,N1836-TODAY()&lt;5),"續簽"&amp;ROW(N1836),""),"")</f>
        <v/>
      </c>
      <c r="C1836" s="44" t="str">
        <f t="shared" si="232"/>
        <v/>
      </c>
      <c r="D1836" s="44"/>
      <c r="E1836" s="44" t="str">
        <f t="shared" si="233"/>
        <v/>
      </c>
      <c r="F1836" s="44"/>
      <c r="G1836" s="44"/>
      <c r="H1836" s="44"/>
      <c r="I1836" s="44" t="str">
        <f t="shared" ca="1" si="234"/>
        <v/>
      </c>
      <c r="J1836" s="44" t="str">
        <f t="shared" ca="1" si="235"/>
        <v/>
      </c>
      <c r="K1836" s="44"/>
      <c r="L1836" s="44"/>
      <c r="M1836" s="44"/>
      <c r="N1836" s="45" t="str">
        <f t="shared" si="236"/>
        <v/>
      </c>
      <c r="O1836" s="51"/>
      <c r="P1836" s="52" t="str">
        <f t="shared" si="237"/>
        <v/>
      </c>
      <c r="Q1836" s="44" t="str">
        <f t="shared" ca="1" si="238"/>
        <v/>
      </c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</row>
    <row r="1837" spans="1:28" ht="20.100000000000001" customHeight="1">
      <c r="A1837" s="41" t="str">
        <f t="shared" ca="1" si="239"/>
        <v/>
      </c>
      <c r="B1837" s="33" t="str">
        <f ca="1">IFERROR(IF(AND(N1837-TODAY()&gt;0,N1837-TODAY()&lt;5),"續簽"&amp;ROW(N1837),""),"")</f>
        <v/>
      </c>
      <c r="C1837" s="38" t="str">
        <f t="shared" si="232"/>
        <v/>
      </c>
      <c r="E1837" s="38" t="str">
        <f t="shared" si="233"/>
        <v/>
      </c>
      <c r="I1837" s="49" t="str">
        <f t="shared" ca="1" si="234"/>
        <v/>
      </c>
      <c r="J1837" s="49" t="str">
        <f t="shared" ca="1" si="235"/>
        <v/>
      </c>
      <c r="K1837" s="49"/>
      <c r="L1837" s="49"/>
      <c r="M1837" s="49"/>
      <c r="N1837" s="43" t="str">
        <f t="shared" si="236"/>
        <v/>
      </c>
      <c r="P1837" s="40" t="str">
        <f t="shared" si="237"/>
        <v/>
      </c>
      <c r="Q1837" s="38" t="str">
        <f t="shared" ca="1" si="238"/>
        <v/>
      </c>
    </row>
    <row r="1838" spans="1:28" ht="20.100000000000001" customHeight="1">
      <c r="A1838" s="41" t="str">
        <f t="shared" ca="1" si="239"/>
        <v/>
      </c>
      <c r="B1838" s="33" t="str">
        <f ca="1">IFERROR(IF(AND(N1838-TODAY()&gt;0,N1838-TODAY()&lt;5),"續簽"&amp;ROW(N1838),""),"")</f>
        <v/>
      </c>
      <c r="C1838" s="44" t="str">
        <f t="shared" si="232"/>
        <v/>
      </c>
      <c r="D1838" s="44"/>
      <c r="E1838" s="44" t="str">
        <f t="shared" si="233"/>
        <v/>
      </c>
      <c r="F1838" s="44"/>
      <c r="G1838" s="44"/>
      <c r="H1838" s="44"/>
      <c r="I1838" s="44" t="str">
        <f t="shared" ca="1" si="234"/>
        <v/>
      </c>
      <c r="J1838" s="44" t="str">
        <f t="shared" ca="1" si="235"/>
        <v/>
      </c>
      <c r="K1838" s="44"/>
      <c r="L1838" s="44"/>
      <c r="M1838" s="44"/>
      <c r="N1838" s="45" t="str">
        <f t="shared" si="236"/>
        <v/>
      </c>
      <c r="O1838" s="51"/>
      <c r="P1838" s="52" t="str">
        <f t="shared" si="237"/>
        <v/>
      </c>
      <c r="Q1838" s="44" t="str">
        <f t="shared" ca="1" si="238"/>
        <v/>
      </c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</row>
    <row r="1839" spans="1:28" ht="20.100000000000001" customHeight="1">
      <c r="A1839" s="41" t="str">
        <f t="shared" ca="1" si="239"/>
        <v/>
      </c>
      <c r="B1839" s="33" t="str">
        <f ca="1">IFERROR(IF(AND(N1839-TODAY()&gt;0,N1839-TODAY()&lt;5),"續簽"&amp;ROW(N1839),""),"")</f>
        <v/>
      </c>
      <c r="C1839" s="38" t="str">
        <f t="shared" si="232"/>
        <v/>
      </c>
      <c r="E1839" s="38" t="str">
        <f t="shared" si="233"/>
        <v/>
      </c>
      <c r="I1839" s="49" t="str">
        <f t="shared" ca="1" si="234"/>
        <v/>
      </c>
      <c r="J1839" s="49" t="str">
        <f t="shared" ca="1" si="235"/>
        <v/>
      </c>
      <c r="K1839" s="49"/>
      <c r="L1839" s="49"/>
      <c r="M1839" s="49"/>
      <c r="N1839" s="43" t="str">
        <f t="shared" si="236"/>
        <v/>
      </c>
      <c r="P1839" s="40" t="str">
        <f t="shared" si="237"/>
        <v/>
      </c>
      <c r="Q1839" s="38" t="str">
        <f t="shared" ca="1" si="238"/>
        <v/>
      </c>
    </row>
    <row r="1840" spans="1:28" ht="20.100000000000001" customHeight="1">
      <c r="A1840" s="41" t="str">
        <f t="shared" ca="1" si="239"/>
        <v/>
      </c>
      <c r="B1840" s="33" t="str">
        <f ca="1">IFERROR(IF(AND(N1840-TODAY()&gt;0,N1840-TODAY()&lt;5),"續簽"&amp;ROW(N1840),""),"")</f>
        <v/>
      </c>
      <c r="C1840" s="44" t="str">
        <f t="shared" si="232"/>
        <v/>
      </c>
      <c r="D1840" s="44"/>
      <c r="E1840" s="44" t="str">
        <f t="shared" si="233"/>
        <v/>
      </c>
      <c r="F1840" s="44"/>
      <c r="G1840" s="44"/>
      <c r="H1840" s="44"/>
      <c r="I1840" s="44" t="str">
        <f t="shared" ca="1" si="234"/>
        <v/>
      </c>
      <c r="J1840" s="44" t="str">
        <f t="shared" ca="1" si="235"/>
        <v/>
      </c>
      <c r="K1840" s="44"/>
      <c r="L1840" s="44"/>
      <c r="M1840" s="44"/>
      <c r="N1840" s="45" t="str">
        <f t="shared" si="236"/>
        <v/>
      </c>
      <c r="O1840" s="51"/>
      <c r="P1840" s="52" t="str">
        <f t="shared" si="237"/>
        <v/>
      </c>
      <c r="Q1840" s="44" t="str">
        <f t="shared" ca="1" si="238"/>
        <v/>
      </c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</row>
    <row r="1841" spans="1:28" ht="20.100000000000001" customHeight="1">
      <c r="A1841" s="41" t="str">
        <f t="shared" ca="1" si="239"/>
        <v/>
      </c>
      <c r="B1841" s="33" t="str">
        <f ca="1">IFERROR(IF(AND(N1841-TODAY()&gt;0,N1841-TODAY()&lt;5),"續簽"&amp;ROW(N1841),""),"")</f>
        <v/>
      </c>
      <c r="C1841" s="38" t="str">
        <f t="shared" si="232"/>
        <v/>
      </c>
      <c r="E1841" s="38" t="str">
        <f t="shared" si="233"/>
        <v/>
      </c>
      <c r="I1841" s="49" t="str">
        <f t="shared" ca="1" si="234"/>
        <v/>
      </c>
      <c r="J1841" s="49" t="str">
        <f t="shared" ca="1" si="235"/>
        <v/>
      </c>
      <c r="K1841" s="49"/>
      <c r="L1841" s="49"/>
      <c r="M1841" s="49"/>
      <c r="N1841" s="43" t="str">
        <f t="shared" si="236"/>
        <v/>
      </c>
      <c r="P1841" s="40" t="str">
        <f t="shared" si="237"/>
        <v/>
      </c>
      <c r="Q1841" s="38" t="str">
        <f t="shared" ca="1" si="238"/>
        <v/>
      </c>
    </row>
    <row r="1842" spans="1:28" ht="20.100000000000001" customHeight="1">
      <c r="A1842" s="41" t="str">
        <f t="shared" ca="1" si="239"/>
        <v/>
      </c>
      <c r="B1842" s="33" t="str">
        <f ca="1">IFERROR(IF(AND(N1842-TODAY()&gt;0,N1842-TODAY()&lt;5),"續簽"&amp;ROW(N1842),""),"")</f>
        <v/>
      </c>
      <c r="C1842" s="44" t="str">
        <f t="shared" si="232"/>
        <v/>
      </c>
      <c r="D1842" s="44"/>
      <c r="E1842" s="44" t="str">
        <f t="shared" si="233"/>
        <v/>
      </c>
      <c r="F1842" s="44"/>
      <c r="G1842" s="44"/>
      <c r="H1842" s="44"/>
      <c r="I1842" s="44" t="str">
        <f t="shared" ca="1" si="234"/>
        <v/>
      </c>
      <c r="J1842" s="44" t="str">
        <f t="shared" ca="1" si="235"/>
        <v/>
      </c>
      <c r="K1842" s="44"/>
      <c r="L1842" s="44"/>
      <c r="M1842" s="44"/>
      <c r="N1842" s="45" t="str">
        <f t="shared" si="236"/>
        <v/>
      </c>
      <c r="O1842" s="51"/>
      <c r="P1842" s="52" t="str">
        <f t="shared" si="237"/>
        <v/>
      </c>
      <c r="Q1842" s="44" t="str">
        <f t="shared" ca="1" si="238"/>
        <v/>
      </c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</row>
    <row r="1843" spans="1:28" ht="20.100000000000001" customHeight="1">
      <c r="A1843" s="41" t="str">
        <f t="shared" ca="1" si="239"/>
        <v/>
      </c>
      <c r="B1843" s="33" t="str">
        <f ca="1">IFERROR(IF(AND(N1843-TODAY()&gt;0,N1843-TODAY()&lt;5),"續簽"&amp;ROW(N1843),""),"")</f>
        <v/>
      </c>
      <c r="C1843" s="38" t="str">
        <f t="shared" si="232"/>
        <v/>
      </c>
      <c r="E1843" s="38" t="str">
        <f t="shared" si="233"/>
        <v/>
      </c>
      <c r="I1843" s="49" t="str">
        <f t="shared" ca="1" si="234"/>
        <v/>
      </c>
      <c r="J1843" s="49" t="str">
        <f t="shared" ca="1" si="235"/>
        <v/>
      </c>
      <c r="K1843" s="49"/>
      <c r="L1843" s="49"/>
      <c r="M1843" s="49"/>
      <c r="N1843" s="43" t="str">
        <f t="shared" si="236"/>
        <v/>
      </c>
      <c r="P1843" s="40" t="str">
        <f t="shared" si="237"/>
        <v/>
      </c>
      <c r="Q1843" s="38" t="str">
        <f t="shared" ca="1" si="238"/>
        <v/>
      </c>
    </row>
    <row r="1844" spans="1:28" ht="20.100000000000001" customHeight="1">
      <c r="A1844" s="41" t="str">
        <f t="shared" ca="1" si="239"/>
        <v/>
      </c>
      <c r="B1844" s="33" t="str">
        <f ca="1">IFERROR(IF(AND(N1844-TODAY()&gt;0,N1844-TODAY()&lt;5),"續簽"&amp;ROW(N1844),""),"")</f>
        <v/>
      </c>
      <c r="C1844" s="44" t="str">
        <f t="shared" si="232"/>
        <v/>
      </c>
      <c r="D1844" s="44"/>
      <c r="E1844" s="44" t="str">
        <f t="shared" si="233"/>
        <v/>
      </c>
      <c r="F1844" s="44"/>
      <c r="G1844" s="44"/>
      <c r="H1844" s="44"/>
      <c r="I1844" s="44" t="str">
        <f t="shared" ca="1" si="234"/>
        <v/>
      </c>
      <c r="J1844" s="44" t="str">
        <f t="shared" ca="1" si="235"/>
        <v/>
      </c>
      <c r="K1844" s="44"/>
      <c r="L1844" s="44"/>
      <c r="M1844" s="44"/>
      <c r="N1844" s="45" t="str">
        <f t="shared" si="236"/>
        <v/>
      </c>
      <c r="O1844" s="51"/>
      <c r="P1844" s="52" t="str">
        <f t="shared" si="237"/>
        <v/>
      </c>
      <c r="Q1844" s="44" t="str">
        <f t="shared" ca="1" si="238"/>
        <v/>
      </c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</row>
    <row r="1845" spans="1:28" ht="20.100000000000001" customHeight="1">
      <c r="A1845" s="41" t="str">
        <f t="shared" ca="1" si="239"/>
        <v/>
      </c>
      <c r="B1845" s="33" t="str">
        <f ca="1">IFERROR(IF(AND(N1845-TODAY()&gt;0,N1845-TODAY()&lt;5),"續簽"&amp;ROW(N1845),""),"")</f>
        <v/>
      </c>
      <c r="C1845" s="38" t="str">
        <f t="shared" si="232"/>
        <v/>
      </c>
      <c r="E1845" s="38" t="str">
        <f t="shared" si="233"/>
        <v/>
      </c>
      <c r="I1845" s="49" t="str">
        <f t="shared" ca="1" si="234"/>
        <v/>
      </c>
      <c r="J1845" s="49" t="str">
        <f t="shared" ca="1" si="235"/>
        <v/>
      </c>
      <c r="K1845" s="49"/>
      <c r="L1845" s="49"/>
      <c r="M1845" s="49"/>
      <c r="N1845" s="43" t="str">
        <f t="shared" si="236"/>
        <v/>
      </c>
      <c r="P1845" s="40" t="str">
        <f t="shared" si="237"/>
        <v/>
      </c>
      <c r="Q1845" s="38" t="str">
        <f t="shared" ca="1" si="238"/>
        <v/>
      </c>
    </row>
    <row r="1846" spans="1:28" ht="20.100000000000001" customHeight="1">
      <c r="A1846" s="41" t="str">
        <f t="shared" ca="1" si="239"/>
        <v/>
      </c>
      <c r="B1846" s="33" t="str">
        <f ca="1">IFERROR(IF(AND(N1846-TODAY()&gt;0,N1846-TODAY()&lt;5),"續簽"&amp;ROW(N1846),""),"")</f>
        <v/>
      </c>
      <c r="C1846" s="44" t="str">
        <f t="shared" si="232"/>
        <v/>
      </c>
      <c r="D1846" s="44"/>
      <c r="E1846" s="44" t="str">
        <f t="shared" si="233"/>
        <v/>
      </c>
      <c r="F1846" s="44"/>
      <c r="G1846" s="44"/>
      <c r="H1846" s="44"/>
      <c r="I1846" s="44" t="str">
        <f t="shared" ca="1" si="234"/>
        <v/>
      </c>
      <c r="J1846" s="44" t="str">
        <f t="shared" ca="1" si="235"/>
        <v/>
      </c>
      <c r="K1846" s="44"/>
      <c r="L1846" s="44"/>
      <c r="M1846" s="44"/>
      <c r="N1846" s="45" t="str">
        <f t="shared" si="236"/>
        <v/>
      </c>
      <c r="O1846" s="51"/>
      <c r="P1846" s="52" t="str">
        <f t="shared" si="237"/>
        <v/>
      </c>
      <c r="Q1846" s="44" t="str">
        <f t="shared" ca="1" si="238"/>
        <v/>
      </c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</row>
    <row r="1847" spans="1:28" ht="20.100000000000001" customHeight="1">
      <c r="A1847" s="41" t="str">
        <f t="shared" ca="1" si="239"/>
        <v/>
      </c>
      <c r="B1847" s="33" t="str">
        <f ca="1">IFERROR(IF(AND(N1847-TODAY()&gt;0,N1847-TODAY()&lt;5),"續簽"&amp;ROW(N1847),""),"")</f>
        <v/>
      </c>
      <c r="C1847" s="38" t="str">
        <f t="shared" si="232"/>
        <v/>
      </c>
      <c r="E1847" s="38" t="str">
        <f t="shared" si="233"/>
        <v/>
      </c>
      <c r="I1847" s="49" t="str">
        <f t="shared" ca="1" si="234"/>
        <v/>
      </c>
      <c r="J1847" s="49" t="str">
        <f t="shared" ca="1" si="235"/>
        <v/>
      </c>
      <c r="K1847" s="49"/>
      <c r="L1847" s="49"/>
      <c r="M1847" s="49"/>
      <c r="N1847" s="43" t="str">
        <f t="shared" si="236"/>
        <v/>
      </c>
      <c r="P1847" s="40" t="str">
        <f t="shared" si="237"/>
        <v/>
      </c>
      <c r="Q1847" s="38" t="str">
        <f t="shared" ca="1" si="238"/>
        <v/>
      </c>
    </row>
    <row r="1848" spans="1:28" ht="20.100000000000001" customHeight="1">
      <c r="A1848" s="41" t="str">
        <f t="shared" ca="1" si="239"/>
        <v/>
      </c>
      <c r="B1848" s="33" t="str">
        <f ca="1">IFERROR(IF(AND(N1848-TODAY()&gt;0,N1848-TODAY()&lt;5),"續簽"&amp;ROW(N1848),""),"")</f>
        <v/>
      </c>
      <c r="C1848" s="44" t="str">
        <f t="shared" si="232"/>
        <v/>
      </c>
      <c r="D1848" s="44"/>
      <c r="E1848" s="44" t="str">
        <f t="shared" si="233"/>
        <v/>
      </c>
      <c r="F1848" s="44"/>
      <c r="G1848" s="44"/>
      <c r="H1848" s="44"/>
      <c r="I1848" s="44" t="str">
        <f t="shared" ca="1" si="234"/>
        <v/>
      </c>
      <c r="J1848" s="44" t="str">
        <f t="shared" ca="1" si="235"/>
        <v/>
      </c>
      <c r="K1848" s="44"/>
      <c r="L1848" s="44"/>
      <c r="M1848" s="44"/>
      <c r="N1848" s="45" t="str">
        <f t="shared" si="236"/>
        <v/>
      </c>
      <c r="O1848" s="51"/>
      <c r="P1848" s="52" t="str">
        <f t="shared" si="237"/>
        <v/>
      </c>
      <c r="Q1848" s="44" t="str">
        <f t="shared" ca="1" si="238"/>
        <v/>
      </c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</row>
    <row r="1849" spans="1:28" ht="20.100000000000001" customHeight="1">
      <c r="A1849" s="41" t="str">
        <f t="shared" ca="1" si="239"/>
        <v/>
      </c>
      <c r="B1849" s="33" t="str">
        <f ca="1">IFERROR(IF(AND(N1849-TODAY()&gt;0,N1849-TODAY()&lt;5),"續簽"&amp;ROW(N1849),""),"")</f>
        <v/>
      </c>
      <c r="C1849" s="38" t="str">
        <f t="shared" si="232"/>
        <v/>
      </c>
      <c r="E1849" s="38" t="str">
        <f t="shared" si="233"/>
        <v/>
      </c>
      <c r="I1849" s="49" t="str">
        <f t="shared" ca="1" si="234"/>
        <v/>
      </c>
      <c r="J1849" s="49" t="str">
        <f t="shared" ca="1" si="235"/>
        <v/>
      </c>
      <c r="K1849" s="49"/>
      <c r="L1849" s="49"/>
      <c r="M1849" s="49"/>
      <c r="N1849" s="43" t="str">
        <f t="shared" si="236"/>
        <v/>
      </c>
      <c r="P1849" s="40" t="str">
        <f t="shared" si="237"/>
        <v/>
      </c>
      <c r="Q1849" s="38" t="str">
        <f t="shared" ca="1" si="238"/>
        <v/>
      </c>
    </row>
    <row r="1850" spans="1:28" ht="20.100000000000001" customHeight="1">
      <c r="A1850" s="41" t="str">
        <f t="shared" ca="1" si="239"/>
        <v/>
      </c>
      <c r="B1850" s="33" t="str">
        <f ca="1">IFERROR(IF(AND(N1850-TODAY()&gt;0,N1850-TODAY()&lt;5),"續簽"&amp;ROW(N1850),""),"")</f>
        <v/>
      </c>
      <c r="C1850" s="44" t="str">
        <f t="shared" si="232"/>
        <v/>
      </c>
      <c r="D1850" s="44"/>
      <c r="E1850" s="44" t="str">
        <f t="shared" si="233"/>
        <v/>
      </c>
      <c r="F1850" s="44"/>
      <c r="G1850" s="44"/>
      <c r="H1850" s="44"/>
      <c r="I1850" s="44" t="str">
        <f t="shared" ca="1" si="234"/>
        <v/>
      </c>
      <c r="J1850" s="44" t="str">
        <f t="shared" ca="1" si="235"/>
        <v/>
      </c>
      <c r="K1850" s="44"/>
      <c r="L1850" s="44"/>
      <c r="M1850" s="44"/>
      <c r="N1850" s="45" t="str">
        <f t="shared" si="236"/>
        <v/>
      </c>
      <c r="O1850" s="51"/>
      <c r="P1850" s="52" t="str">
        <f t="shared" si="237"/>
        <v/>
      </c>
      <c r="Q1850" s="44" t="str">
        <f t="shared" ca="1" si="238"/>
        <v/>
      </c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</row>
    <row r="1851" spans="1:28" ht="20.100000000000001" customHeight="1">
      <c r="A1851" s="41" t="str">
        <f t="shared" ca="1" si="239"/>
        <v/>
      </c>
      <c r="B1851" s="33" t="str">
        <f ca="1">IFERROR(IF(AND(N1851-TODAY()&gt;0,N1851-TODAY()&lt;5),"續簽"&amp;ROW(N1851),""),"")</f>
        <v/>
      </c>
      <c r="C1851" s="38" t="str">
        <f t="shared" si="232"/>
        <v/>
      </c>
      <c r="E1851" s="38" t="str">
        <f t="shared" si="233"/>
        <v/>
      </c>
      <c r="I1851" s="49" t="str">
        <f t="shared" ca="1" si="234"/>
        <v/>
      </c>
      <c r="J1851" s="49" t="str">
        <f t="shared" ca="1" si="235"/>
        <v/>
      </c>
      <c r="K1851" s="49"/>
      <c r="L1851" s="49"/>
      <c r="M1851" s="49"/>
      <c r="N1851" s="43" t="str">
        <f t="shared" si="236"/>
        <v/>
      </c>
      <c r="P1851" s="40" t="str">
        <f t="shared" si="237"/>
        <v/>
      </c>
      <c r="Q1851" s="38" t="str">
        <f t="shared" ca="1" si="238"/>
        <v/>
      </c>
    </row>
    <row r="1852" spans="1:28" ht="20.100000000000001" customHeight="1">
      <c r="A1852" s="41" t="str">
        <f t="shared" ca="1" si="239"/>
        <v/>
      </c>
      <c r="B1852" s="33" t="str">
        <f ca="1">IFERROR(IF(AND(N1852-TODAY()&gt;0,N1852-TODAY()&lt;5),"續簽"&amp;ROW(N1852),""),"")</f>
        <v/>
      </c>
      <c r="C1852" s="44" t="str">
        <f t="shared" si="232"/>
        <v/>
      </c>
      <c r="D1852" s="44"/>
      <c r="E1852" s="44" t="str">
        <f t="shared" si="233"/>
        <v/>
      </c>
      <c r="F1852" s="44"/>
      <c r="G1852" s="44"/>
      <c r="H1852" s="44"/>
      <c r="I1852" s="44" t="str">
        <f t="shared" ca="1" si="234"/>
        <v/>
      </c>
      <c r="J1852" s="44" t="str">
        <f t="shared" ca="1" si="235"/>
        <v/>
      </c>
      <c r="K1852" s="44"/>
      <c r="L1852" s="44"/>
      <c r="M1852" s="44"/>
      <c r="N1852" s="45" t="str">
        <f t="shared" si="236"/>
        <v/>
      </c>
      <c r="O1852" s="51"/>
      <c r="P1852" s="52" t="str">
        <f t="shared" si="237"/>
        <v/>
      </c>
      <c r="Q1852" s="44" t="str">
        <f t="shared" ca="1" si="238"/>
        <v/>
      </c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</row>
    <row r="1853" spans="1:28" ht="20.100000000000001" customHeight="1">
      <c r="A1853" s="41" t="str">
        <f t="shared" ca="1" si="239"/>
        <v/>
      </c>
      <c r="B1853" s="33" t="str">
        <f ca="1">IFERROR(IF(AND(N1853-TODAY()&gt;0,N1853-TODAY()&lt;5),"續簽"&amp;ROW(N1853),""),"")</f>
        <v/>
      </c>
      <c r="C1853" s="38" t="str">
        <f t="shared" si="232"/>
        <v/>
      </c>
      <c r="E1853" s="38" t="str">
        <f t="shared" si="233"/>
        <v/>
      </c>
      <c r="I1853" s="49" t="str">
        <f t="shared" ca="1" si="234"/>
        <v/>
      </c>
      <c r="J1853" s="49" t="str">
        <f t="shared" ca="1" si="235"/>
        <v/>
      </c>
      <c r="K1853" s="49"/>
      <c r="L1853" s="49"/>
      <c r="M1853" s="49"/>
      <c r="N1853" s="43" t="str">
        <f t="shared" si="236"/>
        <v/>
      </c>
      <c r="P1853" s="40" t="str">
        <f t="shared" si="237"/>
        <v/>
      </c>
      <c r="Q1853" s="38" t="str">
        <f t="shared" ca="1" si="238"/>
        <v/>
      </c>
    </row>
    <row r="1854" spans="1:28" ht="20.100000000000001" customHeight="1">
      <c r="A1854" s="41" t="str">
        <f t="shared" ca="1" si="239"/>
        <v/>
      </c>
      <c r="B1854" s="33" t="str">
        <f ca="1">IFERROR(IF(AND(N1854-TODAY()&gt;0,N1854-TODAY()&lt;5),"續簽"&amp;ROW(N1854),""),"")</f>
        <v/>
      </c>
      <c r="C1854" s="44" t="str">
        <f t="shared" si="232"/>
        <v/>
      </c>
      <c r="D1854" s="44"/>
      <c r="E1854" s="44" t="str">
        <f t="shared" si="233"/>
        <v/>
      </c>
      <c r="F1854" s="44"/>
      <c r="G1854" s="44"/>
      <c r="H1854" s="44"/>
      <c r="I1854" s="44" t="str">
        <f t="shared" ca="1" si="234"/>
        <v/>
      </c>
      <c r="J1854" s="44" t="str">
        <f t="shared" ca="1" si="235"/>
        <v/>
      </c>
      <c r="K1854" s="44"/>
      <c r="L1854" s="44"/>
      <c r="M1854" s="44"/>
      <c r="N1854" s="45" t="str">
        <f t="shared" si="236"/>
        <v/>
      </c>
      <c r="O1854" s="51"/>
      <c r="P1854" s="52" t="str">
        <f t="shared" si="237"/>
        <v/>
      </c>
      <c r="Q1854" s="44" t="str">
        <f t="shared" ca="1" si="238"/>
        <v/>
      </c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</row>
    <row r="1855" spans="1:28" ht="20.100000000000001" customHeight="1">
      <c r="A1855" s="41" t="str">
        <f t="shared" ca="1" si="239"/>
        <v/>
      </c>
      <c r="B1855" s="33" t="str">
        <f ca="1">IFERROR(IF(AND(N1855-TODAY()&gt;0,N1855-TODAY()&lt;5),"續簽"&amp;ROW(N1855),""),"")</f>
        <v/>
      </c>
      <c r="C1855" s="38" t="str">
        <f t="shared" si="232"/>
        <v/>
      </c>
      <c r="E1855" s="38" t="str">
        <f t="shared" si="233"/>
        <v/>
      </c>
      <c r="I1855" s="49" t="str">
        <f t="shared" ca="1" si="234"/>
        <v/>
      </c>
      <c r="J1855" s="49" t="str">
        <f t="shared" ca="1" si="235"/>
        <v/>
      </c>
      <c r="K1855" s="49"/>
      <c r="L1855" s="49"/>
      <c r="M1855" s="49"/>
      <c r="N1855" s="43" t="str">
        <f t="shared" si="236"/>
        <v/>
      </c>
      <c r="P1855" s="40" t="str">
        <f t="shared" si="237"/>
        <v/>
      </c>
      <c r="Q1855" s="38" t="str">
        <f t="shared" ca="1" si="238"/>
        <v/>
      </c>
    </row>
    <row r="1856" spans="1:28" ht="20.100000000000001" customHeight="1">
      <c r="A1856" s="41" t="str">
        <f t="shared" ca="1" si="239"/>
        <v/>
      </c>
      <c r="B1856" s="33" t="str">
        <f ca="1">IFERROR(IF(AND(N1856-TODAY()&gt;0,N1856-TODAY()&lt;5),"續簽"&amp;ROW(N1856),""),"")</f>
        <v/>
      </c>
      <c r="C1856" s="44" t="str">
        <f t="shared" si="232"/>
        <v/>
      </c>
      <c r="D1856" s="44"/>
      <c r="E1856" s="44" t="str">
        <f t="shared" si="233"/>
        <v/>
      </c>
      <c r="F1856" s="44"/>
      <c r="G1856" s="44"/>
      <c r="H1856" s="44"/>
      <c r="I1856" s="44" t="str">
        <f t="shared" ca="1" si="234"/>
        <v/>
      </c>
      <c r="J1856" s="44" t="str">
        <f t="shared" ca="1" si="235"/>
        <v/>
      </c>
      <c r="K1856" s="44"/>
      <c r="L1856" s="44"/>
      <c r="M1856" s="44"/>
      <c r="N1856" s="45" t="str">
        <f t="shared" si="236"/>
        <v/>
      </c>
      <c r="O1856" s="51"/>
      <c r="P1856" s="52" t="str">
        <f t="shared" si="237"/>
        <v/>
      </c>
      <c r="Q1856" s="44" t="str">
        <f t="shared" ca="1" si="238"/>
        <v/>
      </c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</row>
    <row r="1857" spans="1:28" ht="20.100000000000001" customHeight="1">
      <c r="A1857" s="41" t="str">
        <f t="shared" ca="1" si="239"/>
        <v/>
      </c>
      <c r="B1857" s="33" t="str">
        <f ca="1">IFERROR(IF(AND(N1857-TODAY()&gt;0,N1857-TODAY()&lt;5),"續簽"&amp;ROW(N1857),""),"")</f>
        <v/>
      </c>
      <c r="C1857" s="38" t="str">
        <f t="shared" si="232"/>
        <v/>
      </c>
      <c r="E1857" s="38" t="str">
        <f t="shared" si="233"/>
        <v/>
      </c>
      <c r="I1857" s="49" t="str">
        <f t="shared" ca="1" si="234"/>
        <v/>
      </c>
      <c r="J1857" s="49" t="str">
        <f t="shared" ca="1" si="235"/>
        <v/>
      </c>
      <c r="K1857" s="49"/>
      <c r="L1857" s="49"/>
      <c r="M1857" s="49"/>
      <c r="N1857" s="43" t="str">
        <f t="shared" si="236"/>
        <v/>
      </c>
      <c r="P1857" s="40" t="str">
        <f t="shared" si="237"/>
        <v/>
      </c>
      <c r="Q1857" s="38" t="str">
        <f t="shared" ca="1" si="238"/>
        <v/>
      </c>
    </row>
    <row r="1858" spans="1:28" ht="20.100000000000001" customHeight="1">
      <c r="A1858" s="41" t="str">
        <f t="shared" ca="1" si="239"/>
        <v/>
      </c>
      <c r="B1858" s="33" t="str">
        <f ca="1">IFERROR(IF(AND(N1858-TODAY()&gt;0,N1858-TODAY()&lt;5),"續簽"&amp;ROW(N1858),""),"")</f>
        <v/>
      </c>
      <c r="C1858" s="44" t="str">
        <f t="shared" si="232"/>
        <v/>
      </c>
      <c r="D1858" s="44"/>
      <c r="E1858" s="44" t="str">
        <f t="shared" si="233"/>
        <v/>
      </c>
      <c r="F1858" s="44"/>
      <c r="G1858" s="44"/>
      <c r="H1858" s="44"/>
      <c r="I1858" s="44" t="str">
        <f t="shared" ca="1" si="234"/>
        <v/>
      </c>
      <c r="J1858" s="44" t="str">
        <f t="shared" ca="1" si="235"/>
        <v/>
      </c>
      <c r="K1858" s="44"/>
      <c r="L1858" s="44"/>
      <c r="M1858" s="44"/>
      <c r="N1858" s="45" t="str">
        <f t="shared" si="236"/>
        <v/>
      </c>
      <c r="O1858" s="51"/>
      <c r="P1858" s="52" t="str">
        <f t="shared" si="237"/>
        <v/>
      </c>
      <c r="Q1858" s="44" t="str">
        <f t="shared" ca="1" si="238"/>
        <v/>
      </c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</row>
    <row r="1859" spans="1:28" ht="20.100000000000001" customHeight="1">
      <c r="A1859" s="41" t="str">
        <f t="shared" ca="1" si="239"/>
        <v/>
      </c>
      <c r="B1859" s="33" t="str">
        <f ca="1">IFERROR(IF(AND(N1859-TODAY()&gt;0,N1859-TODAY()&lt;5),"續簽"&amp;ROW(N1859),""),"")</f>
        <v/>
      </c>
      <c r="C1859" s="38" t="str">
        <f t="shared" si="232"/>
        <v/>
      </c>
      <c r="E1859" s="38" t="str">
        <f t="shared" si="233"/>
        <v/>
      </c>
      <c r="I1859" s="49" t="str">
        <f t="shared" ca="1" si="234"/>
        <v/>
      </c>
      <c r="J1859" s="49" t="str">
        <f t="shared" ca="1" si="235"/>
        <v/>
      </c>
      <c r="K1859" s="49"/>
      <c r="L1859" s="49"/>
      <c r="M1859" s="49"/>
      <c r="N1859" s="43" t="str">
        <f t="shared" si="236"/>
        <v/>
      </c>
      <c r="P1859" s="40" t="str">
        <f t="shared" si="237"/>
        <v/>
      </c>
      <c r="Q1859" s="38" t="str">
        <f t="shared" ca="1" si="238"/>
        <v/>
      </c>
    </row>
    <row r="1860" spans="1:28" ht="20.100000000000001" customHeight="1">
      <c r="A1860" s="41" t="str">
        <f t="shared" ca="1" si="239"/>
        <v/>
      </c>
      <c r="B1860" s="33" t="str">
        <f ca="1">IFERROR(IF(AND(N1860-TODAY()&gt;0,N1860-TODAY()&lt;5),"續簽"&amp;ROW(N1860),""),"")</f>
        <v/>
      </c>
      <c r="C1860" s="44" t="str">
        <f t="shared" si="232"/>
        <v/>
      </c>
      <c r="D1860" s="44"/>
      <c r="E1860" s="44" t="str">
        <f t="shared" si="233"/>
        <v/>
      </c>
      <c r="F1860" s="44"/>
      <c r="G1860" s="44"/>
      <c r="H1860" s="44"/>
      <c r="I1860" s="44" t="str">
        <f t="shared" ca="1" si="234"/>
        <v/>
      </c>
      <c r="J1860" s="44" t="str">
        <f t="shared" ca="1" si="235"/>
        <v/>
      </c>
      <c r="K1860" s="44"/>
      <c r="L1860" s="44"/>
      <c r="M1860" s="44"/>
      <c r="N1860" s="45" t="str">
        <f t="shared" si="236"/>
        <v/>
      </c>
      <c r="O1860" s="51"/>
      <c r="P1860" s="52" t="str">
        <f t="shared" si="237"/>
        <v/>
      </c>
      <c r="Q1860" s="44" t="str">
        <f t="shared" ca="1" si="238"/>
        <v/>
      </c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</row>
    <row r="1861" spans="1:28" ht="20.100000000000001" customHeight="1">
      <c r="A1861" s="41" t="str">
        <f t="shared" ca="1" si="239"/>
        <v/>
      </c>
      <c r="B1861" s="33" t="str">
        <f ca="1">IFERROR(IF(AND(N1861-TODAY()&gt;0,N1861-TODAY()&lt;5),"續簽"&amp;ROW(N1861),""),"")</f>
        <v/>
      </c>
      <c r="C1861" s="38" t="str">
        <f t="shared" si="232"/>
        <v/>
      </c>
      <c r="E1861" s="38" t="str">
        <f t="shared" si="233"/>
        <v/>
      </c>
      <c r="I1861" s="49" t="str">
        <f t="shared" ca="1" si="234"/>
        <v/>
      </c>
      <c r="J1861" s="49" t="str">
        <f t="shared" ca="1" si="235"/>
        <v/>
      </c>
      <c r="K1861" s="49"/>
      <c r="L1861" s="49"/>
      <c r="M1861" s="49"/>
      <c r="N1861" s="43" t="str">
        <f t="shared" si="236"/>
        <v/>
      </c>
      <c r="P1861" s="40" t="str">
        <f t="shared" si="237"/>
        <v/>
      </c>
      <c r="Q1861" s="38" t="str">
        <f t="shared" ca="1" si="238"/>
        <v/>
      </c>
    </row>
    <row r="1862" spans="1:28" ht="20.100000000000001" customHeight="1">
      <c r="A1862" s="41" t="str">
        <f t="shared" ca="1" si="239"/>
        <v/>
      </c>
      <c r="B1862" s="33" t="str">
        <f ca="1">IFERROR(IF(AND(N1862-TODAY()&gt;0,N1862-TODAY()&lt;5),"續簽"&amp;ROW(N1862),""),"")</f>
        <v/>
      </c>
      <c r="C1862" s="44" t="str">
        <f t="shared" si="232"/>
        <v/>
      </c>
      <c r="D1862" s="44"/>
      <c r="E1862" s="44" t="str">
        <f t="shared" si="233"/>
        <v/>
      </c>
      <c r="F1862" s="44"/>
      <c r="G1862" s="44"/>
      <c r="H1862" s="44"/>
      <c r="I1862" s="44" t="str">
        <f t="shared" ca="1" si="234"/>
        <v/>
      </c>
      <c r="J1862" s="44" t="str">
        <f t="shared" ca="1" si="235"/>
        <v/>
      </c>
      <c r="K1862" s="44"/>
      <c r="L1862" s="44"/>
      <c r="M1862" s="44"/>
      <c r="N1862" s="45" t="str">
        <f t="shared" si="236"/>
        <v/>
      </c>
      <c r="O1862" s="51"/>
      <c r="P1862" s="52" t="str">
        <f t="shared" si="237"/>
        <v/>
      </c>
      <c r="Q1862" s="44" t="str">
        <f t="shared" ca="1" si="238"/>
        <v/>
      </c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</row>
    <row r="1863" spans="1:28" ht="20.100000000000001" customHeight="1">
      <c r="A1863" s="41" t="str">
        <f t="shared" ca="1" si="239"/>
        <v/>
      </c>
      <c r="B1863" s="33" t="str">
        <f ca="1">IFERROR(IF(AND(N1863-TODAY()&gt;0,N1863-TODAY()&lt;5),"續簽"&amp;ROW(N1863),""),"")</f>
        <v/>
      </c>
      <c r="C1863" s="38" t="str">
        <f t="shared" si="232"/>
        <v/>
      </c>
      <c r="E1863" s="38" t="str">
        <f t="shared" si="233"/>
        <v/>
      </c>
      <c r="I1863" s="49" t="str">
        <f t="shared" ca="1" si="234"/>
        <v/>
      </c>
      <c r="J1863" s="49" t="str">
        <f t="shared" ca="1" si="235"/>
        <v/>
      </c>
      <c r="K1863" s="49"/>
      <c r="L1863" s="49"/>
      <c r="M1863" s="49"/>
      <c r="N1863" s="43" t="str">
        <f t="shared" si="236"/>
        <v/>
      </c>
      <c r="P1863" s="40" t="str">
        <f t="shared" si="237"/>
        <v/>
      </c>
      <c r="Q1863" s="38" t="str">
        <f t="shared" ca="1" si="238"/>
        <v/>
      </c>
    </row>
    <row r="1864" spans="1:28" ht="20.100000000000001" customHeight="1">
      <c r="A1864" s="41" t="str">
        <f t="shared" ca="1" si="239"/>
        <v/>
      </c>
      <c r="B1864" s="33" t="str">
        <f ca="1">IFERROR(IF(AND(N1864-TODAY()&gt;0,N1864-TODAY()&lt;5),"續簽"&amp;ROW(N1864),""),"")</f>
        <v/>
      </c>
      <c r="C1864" s="44" t="str">
        <f t="shared" ref="C1864:C1927" si="240">IF(D1864="","",ROW(D1864)-2)</f>
        <v/>
      </c>
      <c r="D1864" s="44"/>
      <c r="E1864" s="44" t="str">
        <f t="shared" ref="E1864:E1927" si="241">IF(O1864="","",IF(MOD(RIGHT(LEFT(O1864,17)),2),"男","女"))</f>
        <v/>
      </c>
      <c r="F1864" s="44"/>
      <c r="G1864" s="44"/>
      <c r="H1864" s="44"/>
      <c r="I1864" s="44" t="str">
        <f t="shared" ref="I1864:I1927" ca="1" si="242">IF(H1864="","",DATEDIF(H1864,TODAY(),"Y"))</f>
        <v/>
      </c>
      <c r="J1864" s="44" t="str">
        <f t="shared" ref="J1864:J1927" ca="1" si="243">IF(H1864="","",DATEDIF(H1864,TODAY(),"m"))</f>
        <v/>
      </c>
      <c r="K1864" s="44"/>
      <c r="L1864" s="44"/>
      <c r="M1864" s="44"/>
      <c r="N1864" s="45" t="str">
        <f t="shared" ref="N1864:N1927" si="244">IFERROR(IF(M1864="无固定期限","",DATE(YEAR(L1864)+M1864,MONTH(L1864),DAY(L1864)-1)),"")</f>
        <v/>
      </c>
      <c r="O1864" s="51"/>
      <c r="P1864" s="52" t="str">
        <f t="shared" ref="P1864:P1927" si="245">IF(O1864="","",VALUE(MID(O1864,7,4)&amp;"/"&amp;MID(O1864,11,2)&amp;"/"&amp;MID(O1864,13,2)))</f>
        <v/>
      </c>
      <c r="Q1864" s="44" t="str">
        <f t="shared" ref="Q1864:Q1927" ca="1" si="246">IF(O1864="","",YEAR(TODAY())-MID(O1864,7,4))</f>
        <v/>
      </c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</row>
    <row r="1865" spans="1:28" ht="20.100000000000001" customHeight="1">
      <c r="A1865" s="41" t="str">
        <f t="shared" ca="1" si="239"/>
        <v/>
      </c>
      <c r="B1865" s="33" t="str">
        <f ca="1">IFERROR(IF(AND(N1865-TODAY()&gt;0,N1865-TODAY()&lt;5),"續簽"&amp;ROW(N1865),""),"")</f>
        <v/>
      </c>
      <c r="C1865" s="38" t="str">
        <f t="shared" si="240"/>
        <v/>
      </c>
      <c r="E1865" s="38" t="str">
        <f t="shared" si="241"/>
        <v/>
      </c>
      <c r="I1865" s="49" t="str">
        <f t="shared" ca="1" si="242"/>
        <v/>
      </c>
      <c r="J1865" s="49" t="str">
        <f t="shared" ca="1" si="243"/>
        <v/>
      </c>
      <c r="K1865" s="49"/>
      <c r="L1865" s="49"/>
      <c r="M1865" s="49"/>
      <c r="N1865" s="43" t="str">
        <f t="shared" si="244"/>
        <v/>
      </c>
      <c r="P1865" s="40" t="str">
        <f t="shared" si="245"/>
        <v/>
      </c>
      <c r="Q1865" s="38" t="str">
        <f t="shared" ca="1" si="246"/>
        <v/>
      </c>
    </row>
    <row r="1866" spans="1:28" ht="20.100000000000001" customHeight="1">
      <c r="A1866" s="41" t="str">
        <f t="shared" ca="1" si="239"/>
        <v/>
      </c>
      <c r="B1866" s="33" t="str">
        <f ca="1">IFERROR(IF(AND(N1866-TODAY()&gt;0,N1866-TODAY()&lt;5),"續簽"&amp;ROW(N1866),""),"")</f>
        <v/>
      </c>
      <c r="C1866" s="44" t="str">
        <f t="shared" si="240"/>
        <v/>
      </c>
      <c r="D1866" s="44"/>
      <c r="E1866" s="44" t="str">
        <f t="shared" si="241"/>
        <v/>
      </c>
      <c r="F1866" s="44"/>
      <c r="G1866" s="44"/>
      <c r="H1866" s="44"/>
      <c r="I1866" s="44" t="str">
        <f t="shared" ca="1" si="242"/>
        <v/>
      </c>
      <c r="J1866" s="44" t="str">
        <f t="shared" ca="1" si="243"/>
        <v/>
      </c>
      <c r="K1866" s="44"/>
      <c r="L1866" s="44"/>
      <c r="M1866" s="44"/>
      <c r="N1866" s="45" t="str">
        <f t="shared" si="244"/>
        <v/>
      </c>
      <c r="O1866" s="51"/>
      <c r="P1866" s="52" t="str">
        <f t="shared" si="245"/>
        <v/>
      </c>
      <c r="Q1866" s="44" t="str">
        <f t="shared" ca="1" si="246"/>
        <v/>
      </c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</row>
    <row r="1867" spans="1:28" ht="20.100000000000001" customHeight="1">
      <c r="A1867" s="41" t="str">
        <f t="shared" ca="1" si="239"/>
        <v/>
      </c>
      <c r="B1867" s="33" t="str">
        <f ca="1">IFERROR(IF(AND(N1867-TODAY()&gt;0,N1867-TODAY()&lt;5),"續簽"&amp;ROW(N1867),""),"")</f>
        <v/>
      </c>
      <c r="C1867" s="38" t="str">
        <f t="shared" si="240"/>
        <v/>
      </c>
      <c r="E1867" s="38" t="str">
        <f t="shared" si="241"/>
        <v/>
      </c>
      <c r="I1867" s="49" t="str">
        <f t="shared" ca="1" si="242"/>
        <v/>
      </c>
      <c r="J1867" s="49" t="str">
        <f t="shared" ca="1" si="243"/>
        <v/>
      </c>
      <c r="K1867" s="49"/>
      <c r="L1867" s="49"/>
      <c r="M1867" s="49"/>
      <c r="N1867" s="43" t="str">
        <f t="shared" si="244"/>
        <v/>
      </c>
      <c r="P1867" s="40" t="str">
        <f t="shared" si="245"/>
        <v/>
      </c>
      <c r="Q1867" s="38" t="str">
        <f t="shared" ca="1" si="246"/>
        <v/>
      </c>
    </row>
    <row r="1868" spans="1:28" ht="20.100000000000001" customHeight="1">
      <c r="A1868" s="41" t="str">
        <f t="shared" ca="1" si="239"/>
        <v/>
      </c>
      <c r="B1868" s="33" t="str">
        <f ca="1">IFERROR(IF(AND(N1868-TODAY()&gt;0,N1868-TODAY()&lt;5),"續簽"&amp;ROW(N1868),""),"")</f>
        <v/>
      </c>
      <c r="C1868" s="44" t="str">
        <f t="shared" si="240"/>
        <v/>
      </c>
      <c r="D1868" s="44"/>
      <c r="E1868" s="44" t="str">
        <f t="shared" si="241"/>
        <v/>
      </c>
      <c r="F1868" s="44"/>
      <c r="G1868" s="44"/>
      <c r="H1868" s="44"/>
      <c r="I1868" s="44" t="str">
        <f t="shared" ca="1" si="242"/>
        <v/>
      </c>
      <c r="J1868" s="44" t="str">
        <f t="shared" ca="1" si="243"/>
        <v/>
      </c>
      <c r="K1868" s="44"/>
      <c r="L1868" s="44"/>
      <c r="M1868" s="44"/>
      <c r="N1868" s="45" t="str">
        <f t="shared" si="244"/>
        <v/>
      </c>
      <c r="O1868" s="51"/>
      <c r="P1868" s="52" t="str">
        <f t="shared" si="245"/>
        <v/>
      </c>
      <c r="Q1868" s="44" t="str">
        <f t="shared" ca="1" si="246"/>
        <v/>
      </c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</row>
    <row r="1869" spans="1:28" ht="20.100000000000001" customHeight="1">
      <c r="A1869" s="41" t="str">
        <f t="shared" ref="A1869:A1932" ca="1" si="247">IFERROR(IF(MONTH(P1869)=MONTH(TODAY()),"生日"&amp;ROW(P1869),""),"")</f>
        <v/>
      </c>
      <c r="B1869" s="33" t="str">
        <f ca="1">IFERROR(IF(AND(N1869-TODAY()&gt;0,N1869-TODAY()&lt;5),"續簽"&amp;ROW(N1869),""),"")</f>
        <v/>
      </c>
      <c r="C1869" s="38" t="str">
        <f t="shared" si="240"/>
        <v/>
      </c>
      <c r="E1869" s="38" t="str">
        <f t="shared" si="241"/>
        <v/>
      </c>
      <c r="I1869" s="49" t="str">
        <f t="shared" ca="1" si="242"/>
        <v/>
      </c>
      <c r="J1869" s="49" t="str">
        <f t="shared" ca="1" si="243"/>
        <v/>
      </c>
      <c r="K1869" s="49"/>
      <c r="L1869" s="49"/>
      <c r="M1869" s="49"/>
      <c r="N1869" s="43" t="str">
        <f t="shared" si="244"/>
        <v/>
      </c>
      <c r="P1869" s="40" t="str">
        <f t="shared" si="245"/>
        <v/>
      </c>
      <c r="Q1869" s="38" t="str">
        <f t="shared" ca="1" si="246"/>
        <v/>
      </c>
    </row>
    <row r="1870" spans="1:28" ht="20.100000000000001" customHeight="1">
      <c r="A1870" s="41" t="str">
        <f t="shared" ca="1" si="247"/>
        <v/>
      </c>
      <c r="B1870" s="33" t="str">
        <f ca="1">IFERROR(IF(AND(N1870-TODAY()&gt;0,N1870-TODAY()&lt;5),"續簽"&amp;ROW(N1870),""),"")</f>
        <v/>
      </c>
      <c r="C1870" s="44" t="str">
        <f t="shared" si="240"/>
        <v/>
      </c>
      <c r="D1870" s="44"/>
      <c r="E1870" s="44" t="str">
        <f t="shared" si="241"/>
        <v/>
      </c>
      <c r="F1870" s="44"/>
      <c r="G1870" s="44"/>
      <c r="H1870" s="44"/>
      <c r="I1870" s="44" t="str">
        <f t="shared" ca="1" si="242"/>
        <v/>
      </c>
      <c r="J1870" s="44" t="str">
        <f t="shared" ca="1" si="243"/>
        <v/>
      </c>
      <c r="K1870" s="44"/>
      <c r="L1870" s="44"/>
      <c r="M1870" s="44"/>
      <c r="N1870" s="45" t="str">
        <f t="shared" si="244"/>
        <v/>
      </c>
      <c r="O1870" s="51"/>
      <c r="P1870" s="52" t="str">
        <f t="shared" si="245"/>
        <v/>
      </c>
      <c r="Q1870" s="44" t="str">
        <f t="shared" ca="1" si="246"/>
        <v/>
      </c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</row>
    <row r="1871" spans="1:28" ht="20.100000000000001" customHeight="1">
      <c r="A1871" s="41" t="str">
        <f t="shared" ca="1" si="247"/>
        <v/>
      </c>
      <c r="B1871" s="33" t="str">
        <f ca="1">IFERROR(IF(AND(N1871-TODAY()&gt;0,N1871-TODAY()&lt;5),"續簽"&amp;ROW(N1871),""),"")</f>
        <v/>
      </c>
      <c r="C1871" s="38" t="str">
        <f t="shared" si="240"/>
        <v/>
      </c>
      <c r="E1871" s="38" t="str">
        <f t="shared" si="241"/>
        <v/>
      </c>
      <c r="I1871" s="49" t="str">
        <f t="shared" ca="1" si="242"/>
        <v/>
      </c>
      <c r="J1871" s="49" t="str">
        <f t="shared" ca="1" si="243"/>
        <v/>
      </c>
      <c r="K1871" s="49"/>
      <c r="L1871" s="49"/>
      <c r="M1871" s="49"/>
      <c r="N1871" s="43" t="str">
        <f t="shared" si="244"/>
        <v/>
      </c>
      <c r="P1871" s="40" t="str">
        <f t="shared" si="245"/>
        <v/>
      </c>
      <c r="Q1871" s="38" t="str">
        <f t="shared" ca="1" si="246"/>
        <v/>
      </c>
    </row>
    <row r="1872" spans="1:28" ht="20.100000000000001" customHeight="1">
      <c r="A1872" s="41" t="str">
        <f t="shared" ca="1" si="247"/>
        <v/>
      </c>
      <c r="B1872" s="33" t="str">
        <f ca="1">IFERROR(IF(AND(N1872-TODAY()&gt;0,N1872-TODAY()&lt;5),"續簽"&amp;ROW(N1872),""),"")</f>
        <v/>
      </c>
      <c r="C1872" s="44" t="str">
        <f t="shared" si="240"/>
        <v/>
      </c>
      <c r="D1872" s="44"/>
      <c r="E1872" s="44" t="str">
        <f t="shared" si="241"/>
        <v/>
      </c>
      <c r="F1872" s="44"/>
      <c r="G1872" s="44"/>
      <c r="H1872" s="44"/>
      <c r="I1872" s="44" t="str">
        <f t="shared" ca="1" si="242"/>
        <v/>
      </c>
      <c r="J1872" s="44" t="str">
        <f t="shared" ca="1" si="243"/>
        <v/>
      </c>
      <c r="K1872" s="44"/>
      <c r="L1872" s="44"/>
      <c r="M1872" s="44"/>
      <c r="N1872" s="45" t="str">
        <f t="shared" si="244"/>
        <v/>
      </c>
      <c r="O1872" s="51"/>
      <c r="P1872" s="52" t="str">
        <f t="shared" si="245"/>
        <v/>
      </c>
      <c r="Q1872" s="44" t="str">
        <f t="shared" ca="1" si="246"/>
        <v/>
      </c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</row>
    <row r="1873" spans="1:28" ht="20.100000000000001" customHeight="1">
      <c r="A1873" s="41" t="str">
        <f t="shared" ca="1" si="247"/>
        <v/>
      </c>
      <c r="B1873" s="33" t="str">
        <f ca="1">IFERROR(IF(AND(N1873-TODAY()&gt;0,N1873-TODAY()&lt;5),"續簽"&amp;ROW(N1873),""),"")</f>
        <v/>
      </c>
      <c r="C1873" s="38" t="str">
        <f t="shared" si="240"/>
        <v/>
      </c>
      <c r="E1873" s="38" t="str">
        <f t="shared" si="241"/>
        <v/>
      </c>
      <c r="I1873" s="49" t="str">
        <f t="shared" ca="1" si="242"/>
        <v/>
      </c>
      <c r="J1873" s="49" t="str">
        <f t="shared" ca="1" si="243"/>
        <v/>
      </c>
      <c r="K1873" s="49"/>
      <c r="L1873" s="49"/>
      <c r="M1873" s="49"/>
      <c r="N1873" s="43" t="str">
        <f t="shared" si="244"/>
        <v/>
      </c>
      <c r="P1873" s="40" t="str">
        <f t="shared" si="245"/>
        <v/>
      </c>
      <c r="Q1873" s="38" t="str">
        <f t="shared" ca="1" si="246"/>
        <v/>
      </c>
    </row>
    <row r="1874" spans="1:28" ht="20.100000000000001" customHeight="1">
      <c r="A1874" s="41" t="str">
        <f t="shared" ca="1" si="247"/>
        <v/>
      </c>
      <c r="B1874" s="33" t="str">
        <f ca="1">IFERROR(IF(AND(N1874-TODAY()&gt;0,N1874-TODAY()&lt;5),"續簽"&amp;ROW(N1874),""),"")</f>
        <v/>
      </c>
      <c r="C1874" s="44" t="str">
        <f t="shared" si="240"/>
        <v/>
      </c>
      <c r="D1874" s="44"/>
      <c r="E1874" s="44" t="str">
        <f t="shared" si="241"/>
        <v/>
      </c>
      <c r="F1874" s="44"/>
      <c r="G1874" s="44"/>
      <c r="H1874" s="44"/>
      <c r="I1874" s="44" t="str">
        <f t="shared" ca="1" si="242"/>
        <v/>
      </c>
      <c r="J1874" s="44" t="str">
        <f t="shared" ca="1" si="243"/>
        <v/>
      </c>
      <c r="K1874" s="44"/>
      <c r="L1874" s="44"/>
      <c r="M1874" s="44"/>
      <c r="N1874" s="45" t="str">
        <f t="shared" si="244"/>
        <v/>
      </c>
      <c r="O1874" s="51"/>
      <c r="P1874" s="52" t="str">
        <f t="shared" si="245"/>
        <v/>
      </c>
      <c r="Q1874" s="44" t="str">
        <f t="shared" ca="1" si="246"/>
        <v/>
      </c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</row>
    <row r="1875" spans="1:28" ht="20.100000000000001" customHeight="1">
      <c r="A1875" s="41" t="str">
        <f t="shared" ca="1" si="247"/>
        <v/>
      </c>
      <c r="B1875" s="33" t="str">
        <f ca="1">IFERROR(IF(AND(N1875-TODAY()&gt;0,N1875-TODAY()&lt;5),"續簽"&amp;ROW(N1875),""),"")</f>
        <v/>
      </c>
      <c r="C1875" s="38" t="str">
        <f t="shared" si="240"/>
        <v/>
      </c>
      <c r="E1875" s="38" t="str">
        <f t="shared" si="241"/>
        <v/>
      </c>
      <c r="I1875" s="49" t="str">
        <f t="shared" ca="1" si="242"/>
        <v/>
      </c>
      <c r="J1875" s="49" t="str">
        <f t="shared" ca="1" si="243"/>
        <v/>
      </c>
      <c r="K1875" s="49"/>
      <c r="L1875" s="49"/>
      <c r="M1875" s="49"/>
      <c r="N1875" s="43" t="str">
        <f t="shared" si="244"/>
        <v/>
      </c>
      <c r="P1875" s="40" t="str">
        <f t="shared" si="245"/>
        <v/>
      </c>
      <c r="Q1875" s="38" t="str">
        <f t="shared" ca="1" si="246"/>
        <v/>
      </c>
    </row>
    <row r="1876" spans="1:28" ht="20.100000000000001" customHeight="1">
      <c r="A1876" s="41" t="str">
        <f t="shared" ca="1" si="247"/>
        <v/>
      </c>
      <c r="B1876" s="33" t="str">
        <f ca="1">IFERROR(IF(AND(N1876-TODAY()&gt;0,N1876-TODAY()&lt;5),"續簽"&amp;ROW(N1876),""),"")</f>
        <v/>
      </c>
      <c r="C1876" s="44" t="str">
        <f t="shared" si="240"/>
        <v/>
      </c>
      <c r="D1876" s="44"/>
      <c r="E1876" s="44" t="str">
        <f t="shared" si="241"/>
        <v/>
      </c>
      <c r="F1876" s="44"/>
      <c r="G1876" s="44"/>
      <c r="H1876" s="44"/>
      <c r="I1876" s="44" t="str">
        <f t="shared" ca="1" si="242"/>
        <v/>
      </c>
      <c r="J1876" s="44" t="str">
        <f t="shared" ca="1" si="243"/>
        <v/>
      </c>
      <c r="K1876" s="44"/>
      <c r="L1876" s="44"/>
      <c r="M1876" s="44"/>
      <c r="N1876" s="45" t="str">
        <f t="shared" si="244"/>
        <v/>
      </c>
      <c r="O1876" s="51"/>
      <c r="P1876" s="52" t="str">
        <f t="shared" si="245"/>
        <v/>
      </c>
      <c r="Q1876" s="44" t="str">
        <f t="shared" ca="1" si="246"/>
        <v/>
      </c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</row>
    <row r="1877" spans="1:28" ht="20.100000000000001" customHeight="1">
      <c r="A1877" s="41" t="str">
        <f t="shared" ca="1" si="247"/>
        <v/>
      </c>
      <c r="B1877" s="33" t="str">
        <f ca="1">IFERROR(IF(AND(N1877-TODAY()&gt;0,N1877-TODAY()&lt;5),"續簽"&amp;ROW(N1877),""),"")</f>
        <v/>
      </c>
      <c r="C1877" s="38" t="str">
        <f t="shared" si="240"/>
        <v/>
      </c>
      <c r="E1877" s="38" t="str">
        <f t="shared" si="241"/>
        <v/>
      </c>
      <c r="I1877" s="49" t="str">
        <f t="shared" ca="1" si="242"/>
        <v/>
      </c>
      <c r="J1877" s="49" t="str">
        <f t="shared" ca="1" si="243"/>
        <v/>
      </c>
      <c r="K1877" s="49"/>
      <c r="L1877" s="49"/>
      <c r="M1877" s="49"/>
      <c r="N1877" s="43" t="str">
        <f t="shared" si="244"/>
        <v/>
      </c>
      <c r="P1877" s="40" t="str">
        <f t="shared" si="245"/>
        <v/>
      </c>
      <c r="Q1877" s="38" t="str">
        <f t="shared" ca="1" si="246"/>
        <v/>
      </c>
    </row>
    <row r="1878" spans="1:28" ht="20.100000000000001" customHeight="1">
      <c r="A1878" s="41" t="str">
        <f t="shared" ca="1" si="247"/>
        <v/>
      </c>
      <c r="B1878" s="33" t="str">
        <f ca="1">IFERROR(IF(AND(N1878-TODAY()&gt;0,N1878-TODAY()&lt;5),"續簽"&amp;ROW(N1878),""),"")</f>
        <v/>
      </c>
      <c r="C1878" s="44" t="str">
        <f t="shared" si="240"/>
        <v/>
      </c>
      <c r="D1878" s="44"/>
      <c r="E1878" s="44" t="str">
        <f t="shared" si="241"/>
        <v/>
      </c>
      <c r="F1878" s="44"/>
      <c r="G1878" s="44"/>
      <c r="H1878" s="44"/>
      <c r="I1878" s="44" t="str">
        <f t="shared" ca="1" si="242"/>
        <v/>
      </c>
      <c r="J1878" s="44" t="str">
        <f t="shared" ca="1" si="243"/>
        <v/>
      </c>
      <c r="K1878" s="44"/>
      <c r="L1878" s="44"/>
      <c r="M1878" s="44"/>
      <c r="N1878" s="45" t="str">
        <f t="shared" si="244"/>
        <v/>
      </c>
      <c r="O1878" s="51"/>
      <c r="P1878" s="52" t="str">
        <f t="shared" si="245"/>
        <v/>
      </c>
      <c r="Q1878" s="44" t="str">
        <f t="shared" ca="1" si="246"/>
        <v/>
      </c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</row>
    <row r="1879" spans="1:28" ht="20.100000000000001" customHeight="1">
      <c r="A1879" s="41" t="str">
        <f t="shared" ca="1" si="247"/>
        <v/>
      </c>
      <c r="B1879" s="33" t="str">
        <f ca="1">IFERROR(IF(AND(N1879-TODAY()&gt;0,N1879-TODAY()&lt;5),"續簽"&amp;ROW(N1879),""),"")</f>
        <v/>
      </c>
      <c r="C1879" s="38" t="str">
        <f t="shared" si="240"/>
        <v/>
      </c>
      <c r="E1879" s="38" t="str">
        <f t="shared" si="241"/>
        <v/>
      </c>
      <c r="I1879" s="49" t="str">
        <f t="shared" ca="1" si="242"/>
        <v/>
      </c>
      <c r="J1879" s="49" t="str">
        <f t="shared" ca="1" si="243"/>
        <v/>
      </c>
      <c r="K1879" s="49"/>
      <c r="L1879" s="49"/>
      <c r="M1879" s="49"/>
      <c r="N1879" s="43" t="str">
        <f t="shared" si="244"/>
        <v/>
      </c>
      <c r="P1879" s="40" t="str">
        <f t="shared" si="245"/>
        <v/>
      </c>
      <c r="Q1879" s="38" t="str">
        <f t="shared" ca="1" si="246"/>
        <v/>
      </c>
    </row>
    <row r="1880" spans="1:28" ht="20.100000000000001" customHeight="1">
      <c r="A1880" s="41" t="str">
        <f t="shared" ca="1" si="247"/>
        <v/>
      </c>
      <c r="B1880" s="33" t="str">
        <f ca="1">IFERROR(IF(AND(N1880-TODAY()&gt;0,N1880-TODAY()&lt;5),"續簽"&amp;ROW(N1880),""),"")</f>
        <v/>
      </c>
      <c r="C1880" s="44" t="str">
        <f t="shared" si="240"/>
        <v/>
      </c>
      <c r="D1880" s="44"/>
      <c r="E1880" s="44" t="str">
        <f t="shared" si="241"/>
        <v/>
      </c>
      <c r="F1880" s="44"/>
      <c r="G1880" s="44"/>
      <c r="H1880" s="44"/>
      <c r="I1880" s="44" t="str">
        <f t="shared" ca="1" si="242"/>
        <v/>
      </c>
      <c r="J1880" s="44" t="str">
        <f t="shared" ca="1" si="243"/>
        <v/>
      </c>
      <c r="K1880" s="44"/>
      <c r="L1880" s="44"/>
      <c r="M1880" s="44"/>
      <c r="N1880" s="45" t="str">
        <f t="shared" si="244"/>
        <v/>
      </c>
      <c r="O1880" s="51"/>
      <c r="P1880" s="52" t="str">
        <f t="shared" si="245"/>
        <v/>
      </c>
      <c r="Q1880" s="44" t="str">
        <f t="shared" ca="1" si="246"/>
        <v/>
      </c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</row>
    <row r="1881" spans="1:28" ht="20.100000000000001" customHeight="1">
      <c r="A1881" s="41" t="str">
        <f t="shared" ca="1" si="247"/>
        <v/>
      </c>
      <c r="B1881" s="33" t="str">
        <f ca="1">IFERROR(IF(AND(N1881-TODAY()&gt;0,N1881-TODAY()&lt;5),"續簽"&amp;ROW(N1881),""),"")</f>
        <v/>
      </c>
      <c r="C1881" s="38" t="str">
        <f t="shared" si="240"/>
        <v/>
      </c>
      <c r="E1881" s="38" t="str">
        <f t="shared" si="241"/>
        <v/>
      </c>
      <c r="I1881" s="49" t="str">
        <f t="shared" ca="1" si="242"/>
        <v/>
      </c>
      <c r="J1881" s="49" t="str">
        <f t="shared" ca="1" si="243"/>
        <v/>
      </c>
      <c r="K1881" s="49"/>
      <c r="L1881" s="49"/>
      <c r="M1881" s="49"/>
      <c r="N1881" s="43" t="str">
        <f t="shared" si="244"/>
        <v/>
      </c>
      <c r="P1881" s="40" t="str">
        <f t="shared" si="245"/>
        <v/>
      </c>
      <c r="Q1881" s="38" t="str">
        <f t="shared" ca="1" si="246"/>
        <v/>
      </c>
    </row>
    <row r="1882" spans="1:28" ht="20.100000000000001" customHeight="1">
      <c r="A1882" s="41" t="str">
        <f t="shared" ca="1" si="247"/>
        <v/>
      </c>
      <c r="B1882" s="33" t="str">
        <f ca="1">IFERROR(IF(AND(N1882-TODAY()&gt;0,N1882-TODAY()&lt;5),"續簽"&amp;ROW(N1882),""),"")</f>
        <v/>
      </c>
      <c r="C1882" s="44" t="str">
        <f t="shared" si="240"/>
        <v/>
      </c>
      <c r="D1882" s="44"/>
      <c r="E1882" s="44" t="str">
        <f t="shared" si="241"/>
        <v/>
      </c>
      <c r="F1882" s="44"/>
      <c r="G1882" s="44"/>
      <c r="H1882" s="44"/>
      <c r="I1882" s="44" t="str">
        <f t="shared" ca="1" si="242"/>
        <v/>
      </c>
      <c r="J1882" s="44" t="str">
        <f t="shared" ca="1" si="243"/>
        <v/>
      </c>
      <c r="K1882" s="44"/>
      <c r="L1882" s="44"/>
      <c r="M1882" s="44"/>
      <c r="N1882" s="45" t="str">
        <f t="shared" si="244"/>
        <v/>
      </c>
      <c r="O1882" s="51"/>
      <c r="P1882" s="52" t="str">
        <f t="shared" si="245"/>
        <v/>
      </c>
      <c r="Q1882" s="44" t="str">
        <f t="shared" ca="1" si="246"/>
        <v/>
      </c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</row>
    <row r="1883" spans="1:28" ht="20.100000000000001" customHeight="1">
      <c r="A1883" s="41" t="str">
        <f t="shared" ca="1" si="247"/>
        <v/>
      </c>
      <c r="B1883" s="33" t="str">
        <f ca="1">IFERROR(IF(AND(N1883-TODAY()&gt;0,N1883-TODAY()&lt;5),"續簽"&amp;ROW(N1883),""),"")</f>
        <v/>
      </c>
      <c r="C1883" s="38" t="str">
        <f t="shared" si="240"/>
        <v/>
      </c>
      <c r="E1883" s="38" t="str">
        <f t="shared" si="241"/>
        <v/>
      </c>
      <c r="I1883" s="49" t="str">
        <f t="shared" ca="1" si="242"/>
        <v/>
      </c>
      <c r="J1883" s="49" t="str">
        <f t="shared" ca="1" si="243"/>
        <v/>
      </c>
      <c r="K1883" s="49"/>
      <c r="L1883" s="49"/>
      <c r="M1883" s="49"/>
      <c r="N1883" s="43" t="str">
        <f t="shared" si="244"/>
        <v/>
      </c>
      <c r="P1883" s="40" t="str">
        <f t="shared" si="245"/>
        <v/>
      </c>
      <c r="Q1883" s="38" t="str">
        <f t="shared" ca="1" si="246"/>
        <v/>
      </c>
    </row>
    <row r="1884" spans="1:28" ht="20.100000000000001" customHeight="1">
      <c r="A1884" s="41" t="str">
        <f t="shared" ca="1" si="247"/>
        <v/>
      </c>
      <c r="B1884" s="33" t="str">
        <f ca="1">IFERROR(IF(AND(N1884-TODAY()&gt;0,N1884-TODAY()&lt;5),"續簽"&amp;ROW(N1884),""),"")</f>
        <v/>
      </c>
      <c r="C1884" s="44" t="str">
        <f t="shared" si="240"/>
        <v/>
      </c>
      <c r="D1884" s="44"/>
      <c r="E1884" s="44" t="str">
        <f t="shared" si="241"/>
        <v/>
      </c>
      <c r="F1884" s="44"/>
      <c r="G1884" s="44"/>
      <c r="H1884" s="44"/>
      <c r="I1884" s="44" t="str">
        <f t="shared" ca="1" si="242"/>
        <v/>
      </c>
      <c r="J1884" s="44" t="str">
        <f t="shared" ca="1" si="243"/>
        <v/>
      </c>
      <c r="K1884" s="44"/>
      <c r="L1884" s="44"/>
      <c r="M1884" s="44"/>
      <c r="N1884" s="45" t="str">
        <f t="shared" si="244"/>
        <v/>
      </c>
      <c r="O1884" s="51"/>
      <c r="P1884" s="52" t="str">
        <f t="shared" si="245"/>
        <v/>
      </c>
      <c r="Q1884" s="44" t="str">
        <f t="shared" ca="1" si="246"/>
        <v/>
      </c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</row>
    <row r="1885" spans="1:28" ht="20.100000000000001" customHeight="1">
      <c r="A1885" s="41" t="str">
        <f t="shared" ca="1" si="247"/>
        <v/>
      </c>
      <c r="B1885" s="33" t="str">
        <f ca="1">IFERROR(IF(AND(N1885-TODAY()&gt;0,N1885-TODAY()&lt;5),"續簽"&amp;ROW(N1885),""),"")</f>
        <v/>
      </c>
      <c r="C1885" s="38" t="str">
        <f t="shared" si="240"/>
        <v/>
      </c>
      <c r="E1885" s="38" t="str">
        <f t="shared" si="241"/>
        <v/>
      </c>
      <c r="I1885" s="49" t="str">
        <f t="shared" ca="1" si="242"/>
        <v/>
      </c>
      <c r="J1885" s="49" t="str">
        <f t="shared" ca="1" si="243"/>
        <v/>
      </c>
      <c r="K1885" s="49"/>
      <c r="L1885" s="49"/>
      <c r="M1885" s="49"/>
      <c r="N1885" s="43" t="str">
        <f t="shared" si="244"/>
        <v/>
      </c>
      <c r="P1885" s="40" t="str">
        <f t="shared" si="245"/>
        <v/>
      </c>
      <c r="Q1885" s="38" t="str">
        <f t="shared" ca="1" si="246"/>
        <v/>
      </c>
    </row>
    <row r="1886" spans="1:28" ht="20.100000000000001" customHeight="1">
      <c r="A1886" s="41" t="str">
        <f t="shared" ca="1" si="247"/>
        <v/>
      </c>
      <c r="B1886" s="33" t="str">
        <f ca="1">IFERROR(IF(AND(N1886-TODAY()&gt;0,N1886-TODAY()&lt;5),"續簽"&amp;ROW(N1886),""),"")</f>
        <v/>
      </c>
      <c r="C1886" s="44" t="str">
        <f t="shared" si="240"/>
        <v/>
      </c>
      <c r="D1886" s="44"/>
      <c r="E1886" s="44" t="str">
        <f t="shared" si="241"/>
        <v/>
      </c>
      <c r="F1886" s="44"/>
      <c r="G1886" s="44"/>
      <c r="H1886" s="44"/>
      <c r="I1886" s="44" t="str">
        <f t="shared" ca="1" si="242"/>
        <v/>
      </c>
      <c r="J1886" s="44" t="str">
        <f t="shared" ca="1" si="243"/>
        <v/>
      </c>
      <c r="K1886" s="44"/>
      <c r="L1886" s="44"/>
      <c r="M1886" s="44"/>
      <c r="N1886" s="45" t="str">
        <f t="shared" si="244"/>
        <v/>
      </c>
      <c r="O1886" s="51"/>
      <c r="P1886" s="52" t="str">
        <f t="shared" si="245"/>
        <v/>
      </c>
      <c r="Q1886" s="44" t="str">
        <f t="shared" ca="1" si="246"/>
        <v/>
      </c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</row>
    <row r="1887" spans="1:28" ht="20.100000000000001" customHeight="1">
      <c r="A1887" s="41" t="str">
        <f t="shared" ca="1" si="247"/>
        <v/>
      </c>
      <c r="B1887" s="33" t="str">
        <f ca="1">IFERROR(IF(AND(N1887-TODAY()&gt;0,N1887-TODAY()&lt;5),"續簽"&amp;ROW(N1887),""),"")</f>
        <v/>
      </c>
      <c r="C1887" s="38" t="str">
        <f t="shared" si="240"/>
        <v/>
      </c>
      <c r="E1887" s="38" t="str">
        <f t="shared" si="241"/>
        <v/>
      </c>
      <c r="I1887" s="49" t="str">
        <f t="shared" ca="1" si="242"/>
        <v/>
      </c>
      <c r="J1887" s="49" t="str">
        <f t="shared" ca="1" si="243"/>
        <v/>
      </c>
      <c r="K1887" s="49"/>
      <c r="L1887" s="49"/>
      <c r="M1887" s="49"/>
      <c r="N1887" s="43" t="str">
        <f t="shared" si="244"/>
        <v/>
      </c>
      <c r="P1887" s="40" t="str">
        <f t="shared" si="245"/>
        <v/>
      </c>
      <c r="Q1887" s="38" t="str">
        <f t="shared" ca="1" si="246"/>
        <v/>
      </c>
    </row>
    <row r="1888" spans="1:28" ht="20.100000000000001" customHeight="1">
      <c r="A1888" s="41" t="str">
        <f t="shared" ca="1" si="247"/>
        <v/>
      </c>
      <c r="B1888" s="33" t="str">
        <f ca="1">IFERROR(IF(AND(N1888-TODAY()&gt;0,N1888-TODAY()&lt;5),"續簽"&amp;ROW(N1888),""),"")</f>
        <v/>
      </c>
      <c r="C1888" s="44" t="str">
        <f t="shared" si="240"/>
        <v/>
      </c>
      <c r="D1888" s="44"/>
      <c r="E1888" s="44" t="str">
        <f t="shared" si="241"/>
        <v/>
      </c>
      <c r="F1888" s="44"/>
      <c r="G1888" s="44"/>
      <c r="H1888" s="44"/>
      <c r="I1888" s="44" t="str">
        <f t="shared" ca="1" si="242"/>
        <v/>
      </c>
      <c r="J1888" s="44" t="str">
        <f t="shared" ca="1" si="243"/>
        <v/>
      </c>
      <c r="K1888" s="44"/>
      <c r="L1888" s="44"/>
      <c r="M1888" s="44"/>
      <c r="N1888" s="45" t="str">
        <f t="shared" si="244"/>
        <v/>
      </c>
      <c r="O1888" s="51"/>
      <c r="P1888" s="52" t="str">
        <f t="shared" si="245"/>
        <v/>
      </c>
      <c r="Q1888" s="44" t="str">
        <f t="shared" ca="1" si="246"/>
        <v/>
      </c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</row>
    <row r="1889" spans="1:28" ht="20.100000000000001" customHeight="1">
      <c r="A1889" s="41" t="str">
        <f t="shared" ca="1" si="247"/>
        <v/>
      </c>
      <c r="B1889" s="33" t="str">
        <f ca="1">IFERROR(IF(AND(N1889-TODAY()&gt;0,N1889-TODAY()&lt;5),"續簽"&amp;ROW(N1889),""),"")</f>
        <v/>
      </c>
      <c r="C1889" s="38" t="str">
        <f t="shared" si="240"/>
        <v/>
      </c>
      <c r="E1889" s="38" t="str">
        <f t="shared" si="241"/>
        <v/>
      </c>
      <c r="I1889" s="49" t="str">
        <f t="shared" ca="1" si="242"/>
        <v/>
      </c>
      <c r="J1889" s="49" t="str">
        <f t="shared" ca="1" si="243"/>
        <v/>
      </c>
      <c r="K1889" s="49"/>
      <c r="L1889" s="49"/>
      <c r="M1889" s="49"/>
      <c r="N1889" s="43" t="str">
        <f t="shared" si="244"/>
        <v/>
      </c>
      <c r="P1889" s="40" t="str">
        <f t="shared" si="245"/>
        <v/>
      </c>
      <c r="Q1889" s="38" t="str">
        <f t="shared" ca="1" si="246"/>
        <v/>
      </c>
    </row>
    <row r="1890" spans="1:28" ht="20.100000000000001" customHeight="1">
      <c r="A1890" s="41" t="str">
        <f t="shared" ca="1" si="247"/>
        <v/>
      </c>
      <c r="B1890" s="33" t="str">
        <f ca="1">IFERROR(IF(AND(N1890-TODAY()&gt;0,N1890-TODAY()&lt;5),"續簽"&amp;ROW(N1890),""),"")</f>
        <v/>
      </c>
      <c r="C1890" s="44" t="str">
        <f t="shared" si="240"/>
        <v/>
      </c>
      <c r="D1890" s="44"/>
      <c r="E1890" s="44" t="str">
        <f t="shared" si="241"/>
        <v/>
      </c>
      <c r="F1890" s="44"/>
      <c r="G1890" s="44"/>
      <c r="H1890" s="44"/>
      <c r="I1890" s="44" t="str">
        <f t="shared" ca="1" si="242"/>
        <v/>
      </c>
      <c r="J1890" s="44" t="str">
        <f t="shared" ca="1" si="243"/>
        <v/>
      </c>
      <c r="K1890" s="44"/>
      <c r="L1890" s="44"/>
      <c r="M1890" s="44"/>
      <c r="N1890" s="45" t="str">
        <f t="shared" si="244"/>
        <v/>
      </c>
      <c r="O1890" s="51"/>
      <c r="P1890" s="52" t="str">
        <f t="shared" si="245"/>
        <v/>
      </c>
      <c r="Q1890" s="44" t="str">
        <f t="shared" ca="1" si="246"/>
        <v/>
      </c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</row>
    <row r="1891" spans="1:28" ht="20.100000000000001" customHeight="1">
      <c r="A1891" s="41" t="str">
        <f t="shared" ca="1" si="247"/>
        <v/>
      </c>
      <c r="B1891" s="33" t="str">
        <f ca="1">IFERROR(IF(AND(N1891-TODAY()&gt;0,N1891-TODAY()&lt;5),"續簽"&amp;ROW(N1891),""),"")</f>
        <v/>
      </c>
      <c r="C1891" s="38" t="str">
        <f t="shared" si="240"/>
        <v/>
      </c>
      <c r="E1891" s="38" t="str">
        <f t="shared" si="241"/>
        <v/>
      </c>
      <c r="I1891" s="49" t="str">
        <f t="shared" ca="1" si="242"/>
        <v/>
      </c>
      <c r="J1891" s="49" t="str">
        <f t="shared" ca="1" si="243"/>
        <v/>
      </c>
      <c r="K1891" s="49"/>
      <c r="L1891" s="49"/>
      <c r="M1891" s="49"/>
      <c r="N1891" s="43" t="str">
        <f t="shared" si="244"/>
        <v/>
      </c>
      <c r="P1891" s="40" t="str">
        <f t="shared" si="245"/>
        <v/>
      </c>
      <c r="Q1891" s="38" t="str">
        <f t="shared" ca="1" si="246"/>
        <v/>
      </c>
    </row>
    <row r="1892" spans="1:28" ht="20.100000000000001" customHeight="1">
      <c r="A1892" s="41" t="str">
        <f t="shared" ca="1" si="247"/>
        <v/>
      </c>
      <c r="B1892" s="33" t="str">
        <f ca="1">IFERROR(IF(AND(N1892-TODAY()&gt;0,N1892-TODAY()&lt;5),"續簽"&amp;ROW(N1892),""),"")</f>
        <v/>
      </c>
      <c r="C1892" s="44" t="str">
        <f t="shared" si="240"/>
        <v/>
      </c>
      <c r="D1892" s="44"/>
      <c r="E1892" s="44" t="str">
        <f t="shared" si="241"/>
        <v/>
      </c>
      <c r="F1892" s="44"/>
      <c r="G1892" s="44"/>
      <c r="H1892" s="44"/>
      <c r="I1892" s="44" t="str">
        <f t="shared" ca="1" si="242"/>
        <v/>
      </c>
      <c r="J1892" s="44" t="str">
        <f t="shared" ca="1" si="243"/>
        <v/>
      </c>
      <c r="K1892" s="44"/>
      <c r="L1892" s="44"/>
      <c r="M1892" s="44"/>
      <c r="N1892" s="45" t="str">
        <f t="shared" si="244"/>
        <v/>
      </c>
      <c r="O1892" s="51"/>
      <c r="P1892" s="52" t="str">
        <f t="shared" si="245"/>
        <v/>
      </c>
      <c r="Q1892" s="44" t="str">
        <f t="shared" ca="1" si="246"/>
        <v/>
      </c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</row>
    <row r="1893" spans="1:28" ht="20.100000000000001" customHeight="1">
      <c r="A1893" s="41" t="str">
        <f t="shared" ca="1" si="247"/>
        <v/>
      </c>
      <c r="B1893" s="33" t="str">
        <f ca="1">IFERROR(IF(AND(N1893-TODAY()&gt;0,N1893-TODAY()&lt;5),"續簽"&amp;ROW(N1893),""),"")</f>
        <v/>
      </c>
      <c r="C1893" s="38" t="str">
        <f t="shared" si="240"/>
        <v/>
      </c>
      <c r="E1893" s="38" t="str">
        <f t="shared" si="241"/>
        <v/>
      </c>
      <c r="I1893" s="49" t="str">
        <f t="shared" ca="1" si="242"/>
        <v/>
      </c>
      <c r="J1893" s="49" t="str">
        <f t="shared" ca="1" si="243"/>
        <v/>
      </c>
      <c r="K1893" s="49"/>
      <c r="L1893" s="49"/>
      <c r="M1893" s="49"/>
      <c r="N1893" s="43" t="str">
        <f t="shared" si="244"/>
        <v/>
      </c>
      <c r="P1893" s="40" t="str">
        <f t="shared" si="245"/>
        <v/>
      </c>
      <c r="Q1893" s="38" t="str">
        <f t="shared" ca="1" si="246"/>
        <v/>
      </c>
    </row>
    <row r="1894" spans="1:28" ht="20.100000000000001" customHeight="1">
      <c r="A1894" s="41" t="str">
        <f t="shared" ca="1" si="247"/>
        <v/>
      </c>
      <c r="B1894" s="33" t="str">
        <f ca="1">IFERROR(IF(AND(N1894-TODAY()&gt;0,N1894-TODAY()&lt;5),"續簽"&amp;ROW(N1894),""),"")</f>
        <v/>
      </c>
      <c r="C1894" s="44" t="str">
        <f t="shared" si="240"/>
        <v/>
      </c>
      <c r="D1894" s="44"/>
      <c r="E1894" s="44" t="str">
        <f t="shared" si="241"/>
        <v/>
      </c>
      <c r="F1894" s="44"/>
      <c r="G1894" s="44"/>
      <c r="H1894" s="44"/>
      <c r="I1894" s="44" t="str">
        <f t="shared" ca="1" si="242"/>
        <v/>
      </c>
      <c r="J1894" s="44" t="str">
        <f t="shared" ca="1" si="243"/>
        <v/>
      </c>
      <c r="K1894" s="44"/>
      <c r="L1894" s="44"/>
      <c r="M1894" s="44"/>
      <c r="N1894" s="45" t="str">
        <f t="shared" si="244"/>
        <v/>
      </c>
      <c r="O1894" s="51"/>
      <c r="P1894" s="52" t="str">
        <f t="shared" si="245"/>
        <v/>
      </c>
      <c r="Q1894" s="44" t="str">
        <f t="shared" ca="1" si="246"/>
        <v/>
      </c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</row>
    <row r="1895" spans="1:28" ht="20.100000000000001" customHeight="1">
      <c r="A1895" s="41" t="str">
        <f t="shared" ca="1" si="247"/>
        <v/>
      </c>
      <c r="B1895" s="33" t="str">
        <f ca="1">IFERROR(IF(AND(N1895-TODAY()&gt;0,N1895-TODAY()&lt;5),"續簽"&amp;ROW(N1895),""),"")</f>
        <v/>
      </c>
      <c r="C1895" s="38" t="str">
        <f t="shared" si="240"/>
        <v/>
      </c>
      <c r="E1895" s="38" t="str">
        <f t="shared" si="241"/>
        <v/>
      </c>
      <c r="I1895" s="49" t="str">
        <f t="shared" ca="1" si="242"/>
        <v/>
      </c>
      <c r="J1895" s="49" t="str">
        <f t="shared" ca="1" si="243"/>
        <v/>
      </c>
      <c r="K1895" s="49"/>
      <c r="L1895" s="49"/>
      <c r="M1895" s="49"/>
      <c r="N1895" s="43" t="str">
        <f t="shared" si="244"/>
        <v/>
      </c>
      <c r="P1895" s="40" t="str">
        <f t="shared" si="245"/>
        <v/>
      </c>
      <c r="Q1895" s="38" t="str">
        <f t="shared" ca="1" si="246"/>
        <v/>
      </c>
    </row>
    <row r="1896" spans="1:28" ht="20.100000000000001" customHeight="1">
      <c r="A1896" s="41" t="str">
        <f t="shared" ca="1" si="247"/>
        <v/>
      </c>
      <c r="B1896" s="33" t="str">
        <f ca="1">IFERROR(IF(AND(N1896-TODAY()&gt;0,N1896-TODAY()&lt;5),"續簽"&amp;ROW(N1896),""),"")</f>
        <v/>
      </c>
      <c r="C1896" s="44" t="str">
        <f t="shared" si="240"/>
        <v/>
      </c>
      <c r="D1896" s="44"/>
      <c r="E1896" s="44" t="str">
        <f t="shared" si="241"/>
        <v/>
      </c>
      <c r="F1896" s="44"/>
      <c r="G1896" s="44"/>
      <c r="H1896" s="44"/>
      <c r="I1896" s="44" t="str">
        <f t="shared" ca="1" si="242"/>
        <v/>
      </c>
      <c r="J1896" s="44" t="str">
        <f t="shared" ca="1" si="243"/>
        <v/>
      </c>
      <c r="K1896" s="44"/>
      <c r="L1896" s="44"/>
      <c r="M1896" s="44"/>
      <c r="N1896" s="45" t="str">
        <f t="shared" si="244"/>
        <v/>
      </c>
      <c r="O1896" s="51"/>
      <c r="P1896" s="52" t="str">
        <f t="shared" si="245"/>
        <v/>
      </c>
      <c r="Q1896" s="44" t="str">
        <f t="shared" ca="1" si="246"/>
        <v/>
      </c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</row>
    <row r="1897" spans="1:28" ht="20.100000000000001" customHeight="1">
      <c r="A1897" s="41" t="str">
        <f t="shared" ca="1" si="247"/>
        <v/>
      </c>
      <c r="B1897" s="33" t="str">
        <f ca="1">IFERROR(IF(AND(N1897-TODAY()&gt;0,N1897-TODAY()&lt;5),"續簽"&amp;ROW(N1897),""),"")</f>
        <v/>
      </c>
      <c r="C1897" s="38" t="str">
        <f t="shared" si="240"/>
        <v/>
      </c>
      <c r="E1897" s="38" t="str">
        <f t="shared" si="241"/>
        <v/>
      </c>
      <c r="I1897" s="49" t="str">
        <f t="shared" ca="1" si="242"/>
        <v/>
      </c>
      <c r="J1897" s="49" t="str">
        <f t="shared" ca="1" si="243"/>
        <v/>
      </c>
      <c r="K1897" s="49"/>
      <c r="L1897" s="49"/>
      <c r="M1897" s="49"/>
      <c r="N1897" s="43" t="str">
        <f t="shared" si="244"/>
        <v/>
      </c>
      <c r="P1897" s="40" t="str">
        <f t="shared" si="245"/>
        <v/>
      </c>
      <c r="Q1897" s="38" t="str">
        <f t="shared" ca="1" si="246"/>
        <v/>
      </c>
    </row>
    <row r="1898" spans="1:28" ht="20.100000000000001" customHeight="1">
      <c r="A1898" s="41" t="str">
        <f t="shared" ca="1" si="247"/>
        <v/>
      </c>
      <c r="B1898" s="33" t="str">
        <f ca="1">IFERROR(IF(AND(N1898-TODAY()&gt;0,N1898-TODAY()&lt;5),"續簽"&amp;ROW(N1898),""),"")</f>
        <v/>
      </c>
      <c r="C1898" s="44" t="str">
        <f t="shared" si="240"/>
        <v/>
      </c>
      <c r="D1898" s="44"/>
      <c r="E1898" s="44" t="str">
        <f t="shared" si="241"/>
        <v/>
      </c>
      <c r="F1898" s="44"/>
      <c r="G1898" s="44"/>
      <c r="H1898" s="44"/>
      <c r="I1898" s="44" t="str">
        <f t="shared" ca="1" si="242"/>
        <v/>
      </c>
      <c r="J1898" s="44" t="str">
        <f t="shared" ca="1" si="243"/>
        <v/>
      </c>
      <c r="K1898" s="44"/>
      <c r="L1898" s="44"/>
      <c r="M1898" s="44"/>
      <c r="N1898" s="45" t="str">
        <f t="shared" si="244"/>
        <v/>
      </c>
      <c r="O1898" s="51"/>
      <c r="P1898" s="52" t="str">
        <f t="shared" si="245"/>
        <v/>
      </c>
      <c r="Q1898" s="44" t="str">
        <f t="shared" ca="1" si="246"/>
        <v/>
      </c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</row>
    <row r="1899" spans="1:28" ht="20.100000000000001" customHeight="1">
      <c r="A1899" s="41" t="str">
        <f t="shared" ca="1" si="247"/>
        <v/>
      </c>
      <c r="B1899" s="33" t="str">
        <f ca="1">IFERROR(IF(AND(N1899-TODAY()&gt;0,N1899-TODAY()&lt;5),"續簽"&amp;ROW(N1899),""),"")</f>
        <v/>
      </c>
      <c r="C1899" s="38" t="str">
        <f t="shared" si="240"/>
        <v/>
      </c>
      <c r="E1899" s="38" t="str">
        <f t="shared" si="241"/>
        <v/>
      </c>
      <c r="I1899" s="49" t="str">
        <f t="shared" ca="1" si="242"/>
        <v/>
      </c>
      <c r="J1899" s="49" t="str">
        <f t="shared" ca="1" si="243"/>
        <v/>
      </c>
      <c r="K1899" s="49"/>
      <c r="L1899" s="49"/>
      <c r="M1899" s="49"/>
      <c r="N1899" s="43" t="str">
        <f t="shared" si="244"/>
        <v/>
      </c>
      <c r="P1899" s="40" t="str">
        <f t="shared" si="245"/>
        <v/>
      </c>
      <c r="Q1899" s="38" t="str">
        <f t="shared" ca="1" si="246"/>
        <v/>
      </c>
    </row>
    <row r="1900" spans="1:28" ht="20.100000000000001" customHeight="1">
      <c r="A1900" s="41" t="str">
        <f t="shared" ca="1" si="247"/>
        <v/>
      </c>
      <c r="B1900" s="33" t="str">
        <f ca="1">IFERROR(IF(AND(N1900-TODAY()&gt;0,N1900-TODAY()&lt;5),"續簽"&amp;ROW(N1900),""),"")</f>
        <v/>
      </c>
      <c r="C1900" s="44" t="str">
        <f t="shared" si="240"/>
        <v/>
      </c>
      <c r="D1900" s="44"/>
      <c r="E1900" s="44" t="str">
        <f t="shared" si="241"/>
        <v/>
      </c>
      <c r="F1900" s="44"/>
      <c r="G1900" s="44"/>
      <c r="H1900" s="44"/>
      <c r="I1900" s="44" t="str">
        <f t="shared" ca="1" si="242"/>
        <v/>
      </c>
      <c r="J1900" s="44" t="str">
        <f t="shared" ca="1" si="243"/>
        <v/>
      </c>
      <c r="K1900" s="44"/>
      <c r="L1900" s="44"/>
      <c r="M1900" s="44"/>
      <c r="N1900" s="45" t="str">
        <f t="shared" si="244"/>
        <v/>
      </c>
      <c r="O1900" s="51"/>
      <c r="P1900" s="52" t="str">
        <f t="shared" si="245"/>
        <v/>
      </c>
      <c r="Q1900" s="44" t="str">
        <f t="shared" ca="1" si="246"/>
        <v/>
      </c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</row>
    <row r="1901" spans="1:28" ht="20.100000000000001" customHeight="1">
      <c r="A1901" s="41" t="str">
        <f t="shared" ca="1" si="247"/>
        <v/>
      </c>
      <c r="B1901" s="33" t="str">
        <f ca="1">IFERROR(IF(AND(N1901-TODAY()&gt;0,N1901-TODAY()&lt;5),"續簽"&amp;ROW(N1901),""),"")</f>
        <v/>
      </c>
      <c r="C1901" s="38" t="str">
        <f t="shared" si="240"/>
        <v/>
      </c>
      <c r="E1901" s="38" t="str">
        <f t="shared" si="241"/>
        <v/>
      </c>
      <c r="I1901" s="49" t="str">
        <f t="shared" ca="1" si="242"/>
        <v/>
      </c>
      <c r="J1901" s="49" t="str">
        <f t="shared" ca="1" si="243"/>
        <v/>
      </c>
      <c r="K1901" s="49"/>
      <c r="L1901" s="49"/>
      <c r="M1901" s="49"/>
      <c r="N1901" s="43" t="str">
        <f t="shared" si="244"/>
        <v/>
      </c>
      <c r="P1901" s="40" t="str">
        <f t="shared" si="245"/>
        <v/>
      </c>
      <c r="Q1901" s="38" t="str">
        <f t="shared" ca="1" si="246"/>
        <v/>
      </c>
    </row>
    <row r="1902" spans="1:28" ht="20.100000000000001" customHeight="1">
      <c r="A1902" s="41" t="str">
        <f t="shared" ca="1" si="247"/>
        <v/>
      </c>
      <c r="B1902" s="33" t="str">
        <f ca="1">IFERROR(IF(AND(N1902-TODAY()&gt;0,N1902-TODAY()&lt;5),"續簽"&amp;ROW(N1902),""),"")</f>
        <v/>
      </c>
      <c r="C1902" s="44" t="str">
        <f t="shared" si="240"/>
        <v/>
      </c>
      <c r="D1902" s="44"/>
      <c r="E1902" s="44" t="str">
        <f t="shared" si="241"/>
        <v/>
      </c>
      <c r="F1902" s="44"/>
      <c r="G1902" s="44"/>
      <c r="H1902" s="44"/>
      <c r="I1902" s="44" t="str">
        <f t="shared" ca="1" si="242"/>
        <v/>
      </c>
      <c r="J1902" s="44" t="str">
        <f t="shared" ca="1" si="243"/>
        <v/>
      </c>
      <c r="K1902" s="44"/>
      <c r="L1902" s="44"/>
      <c r="M1902" s="44"/>
      <c r="N1902" s="45" t="str">
        <f t="shared" si="244"/>
        <v/>
      </c>
      <c r="O1902" s="51"/>
      <c r="P1902" s="52" t="str">
        <f t="shared" si="245"/>
        <v/>
      </c>
      <c r="Q1902" s="44" t="str">
        <f t="shared" ca="1" si="246"/>
        <v/>
      </c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</row>
    <row r="1903" spans="1:28" ht="20.100000000000001" customHeight="1">
      <c r="A1903" s="41" t="str">
        <f t="shared" ca="1" si="247"/>
        <v/>
      </c>
      <c r="B1903" s="33" t="str">
        <f ca="1">IFERROR(IF(AND(N1903-TODAY()&gt;0,N1903-TODAY()&lt;5),"續簽"&amp;ROW(N1903),""),"")</f>
        <v/>
      </c>
      <c r="C1903" s="38" t="str">
        <f t="shared" si="240"/>
        <v/>
      </c>
      <c r="E1903" s="38" t="str">
        <f t="shared" si="241"/>
        <v/>
      </c>
      <c r="I1903" s="49" t="str">
        <f t="shared" ca="1" si="242"/>
        <v/>
      </c>
      <c r="J1903" s="49" t="str">
        <f t="shared" ca="1" si="243"/>
        <v/>
      </c>
      <c r="K1903" s="49"/>
      <c r="L1903" s="49"/>
      <c r="M1903" s="49"/>
      <c r="N1903" s="43" t="str">
        <f t="shared" si="244"/>
        <v/>
      </c>
      <c r="P1903" s="40" t="str">
        <f t="shared" si="245"/>
        <v/>
      </c>
      <c r="Q1903" s="38" t="str">
        <f t="shared" ca="1" si="246"/>
        <v/>
      </c>
    </row>
    <row r="1904" spans="1:28" ht="20.100000000000001" customHeight="1">
      <c r="A1904" s="41" t="str">
        <f t="shared" ca="1" si="247"/>
        <v/>
      </c>
      <c r="B1904" s="33" t="str">
        <f ca="1">IFERROR(IF(AND(N1904-TODAY()&gt;0,N1904-TODAY()&lt;5),"續簽"&amp;ROW(N1904),""),"")</f>
        <v/>
      </c>
      <c r="C1904" s="44" t="str">
        <f t="shared" si="240"/>
        <v/>
      </c>
      <c r="D1904" s="44"/>
      <c r="E1904" s="44" t="str">
        <f t="shared" si="241"/>
        <v/>
      </c>
      <c r="F1904" s="44"/>
      <c r="G1904" s="44"/>
      <c r="H1904" s="44"/>
      <c r="I1904" s="44" t="str">
        <f t="shared" ca="1" si="242"/>
        <v/>
      </c>
      <c r="J1904" s="44" t="str">
        <f t="shared" ca="1" si="243"/>
        <v/>
      </c>
      <c r="K1904" s="44"/>
      <c r="L1904" s="44"/>
      <c r="M1904" s="44"/>
      <c r="N1904" s="45" t="str">
        <f t="shared" si="244"/>
        <v/>
      </c>
      <c r="O1904" s="51"/>
      <c r="P1904" s="52" t="str">
        <f t="shared" si="245"/>
        <v/>
      </c>
      <c r="Q1904" s="44" t="str">
        <f t="shared" ca="1" si="246"/>
        <v/>
      </c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</row>
    <row r="1905" spans="1:28" ht="20.100000000000001" customHeight="1">
      <c r="A1905" s="41" t="str">
        <f t="shared" ca="1" si="247"/>
        <v/>
      </c>
      <c r="B1905" s="33" t="str">
        <f ca="1">IFERROR(IF(AND(N1905-TODAY()&gt;0,N1905-TODAY()&lt;5),"續簽"&amp;ROW(N1905),""),"")</f>
        <v/>
      </c>
      <c r="C1905" s="38" t="str">
        <f t="shared" si="240"/>
        <v/>
      </c>
      <c r="E1905" s="38" t="str">
        <f t="shared" si="241"/>
        <v/>
      </c>
      <c r="I1905" s="49" t="str">
        <f t="shared" ca="1" si="242"/>
        <v/>
      </c>
      <c r="J1905" s="49" t="str">
        <f t="shared" ca="1" si="243"/>
        <v/>
      </c>
      <c r="K1905" s="49"/>
      <c r="L1905" s="49"/>
      <c r="M1905" s="49"/>
      <c r="N1905" s="43" t="str">
        <f t="shared" si="244"/>
        <v/>
      </c>
      <c r="P1905" s="40" t="str">
        <f t="shared" si="245"/>
        <v/>
      </c>
      <c r="Q1905" s="38" t="str">
        <f t="shared" ca="1" si="246"/>
        <v/>
      </c>
    </row>
    <row r="1906" spans="1:28" ht="20.100000000000001" customHeight="1">
      <c r="A1906" s="41" t="str">
        <f t="shared" ca="1" si="247"/>
        <v/>
      </c>
      <c r="B1906" s="33" t="str">
        <f ca="1">IFERROR(IF(AND(N1906-TODAY()&gt;0,N1906-TODAY()&lt;5),"續簽"&amp;ROW(N1906),""),"")</f>
        <v/>
      </c>
      <c r="C1906" s="44" t="str">
        <f t="shared" si="240"/>
        <v/>
      </c>
      <c r="D1906" s="44"/>
      <c r="E1906" s="44" t="str">
        <f t="shared" si="241"/>
        <v/>
      </c>
      <c r="F1906" s="44"/>
      <c r="G1906" s="44"/>
      <c r="H1906" s="44"/>
      <c r="I1906" s="44" t="str">
        <f t="shared" ca="1" si="242"/>
        <v/>
      </c>
      <c r="J1906" s="44" t="str">
        <f t="shared" ca="1" si="243"/>
        <v/>
      </c>
      <c r="K1906" s="44"/>
      <c r="L1906" s="44"/>
      <c r="M1906" s="44"/>
      <c r="N1906" s="45" t="str">
        <f t="shared" si="244"/>
        <v/>
      </c>
      <c r="O1906" s="51"/>
      <c r="P1906" s="52" t="str">
        <f t="shared" si="245"/>
        <v/>
      </c>
      <c r="Q1906" s="44" t="str">
        <f t="shared" ca="1" si="246"/>
        <v/>
      </c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</row>
    <row r="1907" spans="1:28" ht="20.100000000000001" customHeight="1">
      <c r="A1907" s="41" t="str">
        <f t="shared" ca="1" si="247"/>
        <v/>
      </c>
      <c r="B1907" s="33" t="str">
        <f ca="1">IFERROR(IF(AND(N1907-TODAY()&gt;0,N1907-TODAY()&lt;5),"續簽"&amp;ROW(N1907),""),"")</f>
        <v/>
      </c>
      <c r="C1907" s="38" t="str">
        <f t="shared" si="240"/>
        <v/>
      </c>
      <c r="E1907" s="38" t="str">
        <f t="shared" si="241"/>
        <v/>
      </c>
      <c r="I1907" s="49" t="str">
        <f t="shared" ca="1" si="242"/>
        <v/>
      </c>
      <c r="J1907" s="49" t="str">
        <f t="shared" ca="1" si="243"/>
        <v/>
      </c>
      <c r="K1907" s="49"/>
      <c r="L1907" s="49"/>
      <c r="M1907" s="49"/>
      <c r="N1907" s="43" t="str">
        <f t="shared" si="244"/>
        <v/>
      </c>
      <c r="P1907" s="40" t="str">
        <f t="shared" si="245"/>
        <v/>
      </c>
      <c r="Q1907" s="38" t="str">
        <f t="shared" ca="1" si="246"/>
        <v/>
      </c>
    </row>
    <row r="1908" spans="1:28" ht="20.100000000000001" customHeight="1">
      <c r="A1908" s="41" t="str">
        <f t="shared" ca="1" si="247"/>
        <v/>
      </c>
      <c r="B1908" s="33" t="str">
        <f ca="1">IFERROR(IF(AND(N1908-TODAY()&gt;0,N1908-TODAY()&lt;5),"續簽"&amp;ROW(N1908),""),"")</f>
        <v/>
      </c>
      <c r="C1908" s="44" t="str">
        <f t="shared" si="240"/>
        <v/>
      </c>
      <c r="D1908" s="44"/>
      <c r="E1908" s="44" t="str">
        <f t="shared" si="241"/>
        <v/>
      </c>
      <c r="F1908" s="44"/>
      <c r="G1908" s="44"/>
      <c r="H1908" s="44"/>
      <c r="I1908" s="44" t="str">
        <f t="shared" ca="1" si="242"/>
        <v/>
      </c>
      <c r="J1908" s="44" t="str">
        <f t="shared" ca="1" si="243"/>
        <v/>
      </c>
      <c r="K1908" s="44"/>
      <c r="L1908" s="44"/>
      <c r="M1908" s="44"/>
      <c r="N1908" s="45" t="str">
        <f t="shared" si="244"/>
        <v/>
      </c>
      <c r="O1908" s="51"/>
      <c r="P1908" s="52" t="str">
        <f t="shared" si="245"/>
        <v/>
      </c>
      <c r="Q1908" s="44" t="str">
        <f t="shared" ca="1" si="246"/>
        <v/>
      </c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</row>
    <row r="1909" spans="1:28" ht="20.100000000000001" customHeight="1">
      <c r="A1909" s="41" t="str">
        <f t="shared" ca="1" si="247"/>
        <v/>
      </c>
      <c r="B1909" s="33" t="str">
        <f ca="1">IFERROR(IF(AND(N1909-TODAY()&gt;0,N1909-TODAY()&lt;5),"續簽"&amp;ROW(N1909),""),"")</f>
        <v/>
      </c>
      <c r="C1909" s="38" t="str">
        <f t="shared" si="240"/>
        <v/>
      </c>
      <c r="E1909" s="38" t="str">
        <f t="shared" si="241"/>
        <v/>
      </c>
      <c r="I1909" s="49" t="str">
        <f t="shared" ca="1" si="242"/>
        <v/>
      </c>
      <c r="J1909" s="49" t="str">
        <f t="shared" ca="1" si="243"/>
        <v/>
      </c>
      <c r="K1909" s="49"/>
      <c r="L1909" s="49"/>
      <c r="M1909" s="49"/>
      <c r="N1909" s="43" t="str">
        <f t="shared" si="244"/>
        <v/>
      </c>
      <c r="P1909" s="40" t="str">
        <f t="shared" si="245"/>
        <v/>
      </c>
      <c r="Q1909" s="38" t="str">
        <f t="shared" ca="1" si="246"/>
        <v/>
      </c>
    </row>
    <row r="1910" spans="1:28" ht="20.100000000000001" customHeight="1">
      <c r="A1910" s="41" t="str">
        <f t="shared" ca="1" si="247"/>
        <v/>
      </c>
      <c r="B1910" s="33" t="str">
        <f ca="1">IFERROR(IF(AND(N1910-TODAY()&gt;0,N1910-TODAY()&lt;5),"續簽"&amp;ROW(N1910),""),"")</f>
        <v/>
      </c>
      <c r="C1910" s="44" t="str">
        <f t="shared" si="240"/>
        <v/>
      </c>
      <c r="D1910" s="44"/>
      <c r="E1910" s="44" t="str">
        <f t="shared" si="241"/>
        <v/>
      </c>
      <c r="F1910" s="44"/>
      <c r="G1910" s="44"/>
      <c r="H1910" s="44"/>
      <c r="I1910" s="44" t="str">
        <f t="shared" ca="1" si="242"/>
        <v/>
      </c>
      <c r="J1910" s="44" t="str">
        <f t="shared" ca="1" si="243"/>
        <v/>
      </c>
      <c r="K1910" s="44"/>
      <c r="L1910" s="44"/>
      <c r="M1910" s="44"/>
      <c r="N1910" s="45" t="str">
        <f t="shared" si="244"/>
        <v/>
      </c>
      <c r="O1910" s="51"/>
      <c r="P1910" s="52" t="str">
        <f t="shared" si="245"/>
        <v/>
      </c>
      <c r="Q1910" s="44" t="str">
        <f t="shared" ca="1" si="246"/>
        <v/>
      </c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</row>
    <row r="1911" spans="1:28" ht="20.100000000000001" customHeight="1">
      <c r="A1911" s="41" t="str">
        <f t="shared" ca="1" si="247"/>
        <v/>
      </c>
      <c r="B1911" s="33" t="str">
        <f ca="1">IFERROR(IF(AND(N1911-TODAY()&gt;0,N1911-TODAY()&lt;5),"續簽"&amp;ROW(N1911),""),"")</f>
        <v/>
      </c>
      <c r="C1911" s="38" t="str">
        <f t="shared" si="240"/>
        <v/>
      </c>
      <c r="E1911" s="38" t="str">
        <f t="shared" si="241"/>
        <v/>
      </c>
      <c r="I1911" s="49" t="str">
        <f t="shared" ca="1" si="242"/>
        <v/>
      </c>
      <c r="J1911" s="49" t="str">
        <f t="shared" ca="1" si="243"/>
        <v/>
      </c>
      <c r="K1911" s="49"/>
      <c r="L1911" s="49"/>
      <c r="M1911" s="49"/>
      <c r="N1911" s="43" t="str">
        <f t="shared" si="244"/>
        <v/>
      </c>
      <c r="P1911" s="40" t="str">
        <f t="shared" si="245"/>
        <v/>
      </c>
      <c r="Q1911" s="38" t="str">
        <f t="shared" ca="1" si="246"/>
        <v/>
      </c>
    </row>
    <row r="1912" spans="1:28" ht="20.100000000000001" customHeight="1">
      <c r="A1912" s="41" t="str">
        <f t="shared" ca="1" si="247"/>
        <v/>
      </c>
      <c r="B1912" s="33" t="str">
        <f ca="1">IFERROR(IF(AND(N1912-TODAY()&gt;0,N1912-TODAY()&lt;5),"續簽"&amp;ROW(N1912),""),"")</f>
        <v/>
      </c>
      <c r="C1912" s="44" t="str">
        <f t="shared" si="240"/>
        <v/>
      </c>
      <c r="D1912" s="44"/>
      <c r="E1912" s="44" t="str">
        <f t="shared" si="241"/>
        <v/>
      </c>
      <c r="F1912" s="44"/>
      <c r="G1912" s="44"/>
      <c r="H1912" s="44"/>
      <c r="I1912" s="44" t="str">
        <f t="shared" ca="1" si="242"/>
        <v/>
      </c>
      <c r="J1912" s="44" t="str">
        <f t="shared" ca="1" si="243"/>
        <v/>
      </c>
      <c r="K1912" s="44"/>
      <c r="L1912" s="44"/>
      <c r="M1912" s="44"/>
      <c r="N1912" s="45" t="str">
        <f t="shared" si="244"/>
        <v/>
      </c>
      <c r="O1912" s="51"/>
      <c r="P1912" s="52" t="str">
        <f t="shared" si="245"/>
        <v/>
      </c>
      <c r="Q1912" s="44" t="str">
        <f t="shared" ca="1" si="246"/>
        <v/>
      </c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</row>
    <row r="1913" spans="1:28" ht="20.100000000000001" customHeight="1">
      <c r="A1913" s="41" t="str">
        <f t="shared" ca="1" si="247"/>
        <v/>
      </c>
      <c r="B1913" s="33" t="str">
        <f ca="1">IFERROR(IF(AND(N1913-TODAY()&gt;0,N1913-TODAY()&lt;5),"續簽"&amp;ROW(N1913),""),"")</f>
        <v/>
      </c>
      <c r="C1913" s="38" t="str">
        <f t="shared" si="240"/>
        <v/>
      </c>
      <c r="E1913" s="38" t="str">
        <f t="shared" si="241"/>
        <v/>
      </c>
      <c r="I1913" s="49" t="str">
        <f t="shared" ca="1" si="242"/>
        <v/>
      </c>
      <c r="J1913" s="49" t="str">
        <f t="shared" ca="1" si="243"/>
        <v/>
      </c>
      <c r="K1913" s="49"/>
      <c r="L1913" s="49"/>
      <c r="M1913" s="49"/>
      <c r="N1913" s="43" t="str">
        <f t="shared" si="244"/>
        <v/>
      </c>
      <c r="P1913" s="40" t="str">
        <f t="shared" si="245"/>
        <v/>
      </c>
      <c r="Q1913" s="38" t="str">
        <f t="shared" ca="1" si="246"/>
        <v/>
      </c>
    </row>
    <row r="1914" spans="1:28" ht="20.100000000000001" customHeight="1">
      <c r="A1914" s="41" t="str">
        <f t="shared" ca="1" si="247"/>
        <v/>
      </c>
      <c r="B1914" s="33" t="str">
        <f ca="1">IFERROR(IF(AND(N1914-TODAY()&gt;0,N1914-TODAY()&lt;5),"續簽"&amp;ROW(N1914),""),"")</f>
        <v/>
      </c>
      <c r="C1914" s="44" t="str">
        <f t="shared" si="240"/>
        <v/>
      </c>
      <c r="D1914" s="44"/>
      <c r="E1914" s="44" t="str">
        <f t="shared" si="241"/>
        <v/>
      </c>
      <c r="F1914" s="44"/>
      <c r="G1914" s="44"/>
      <c r="H1914" s="44"/>
      <c r="I1914" s="44" t="str">
        <f t="shared" ca="1" si="242"/>
        <v/>
      </c>
      <c r="J1914" s="44" t="str">
        <f t="shared" ca="1" si="243"/>
        <v/>
      </c>
      <c r="K1914" s="44"/>
      <c r="L1914" s="44"/>
      <c r="M1914" s="44"/>
      <c r="N1914" s="45" t="str">
        <f t="shared" si="244"/>
        <v/>
      </c>
      <c r="O1914" s="51"/>
      <c r="P1914" s="52" t="str">
        <f t="shared" si="245"/>
        <v/>
      </c>
      <c r="Q1914" s="44" t="str">
        <f t="shared" ca="1" si="246"/>
        <v/>
      </c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</row>
    <row r="1915" spans="1:28" ht="20.100000000000001" customHeight="1">
      <c r="A1915" s="41" t="str">
        <f t="shared" ca="1" si="247"/>
        <v/>
      </c>
      <c r="B1915" s="33" t="str">
        <f ca="1">IFERROR(IF(AND(N1915-TODAY()&gt;0,N1915-TODAY()&lt;5),"續簽"&amp;ROW(N1915),""),"")</f>
        <v/>
      </c>
      <c r="C1915" s="38" t="str">
        <f t="shared" si="240"/>
        <v/>
      </c>
      <c r="E1915" s="38" t="str">
        <f t="shared" si="241"/>
        <v/>
      </c>
      <c r="I1915" s="49" t="str">
        <f t="shared" ca="1" si="242"/>
        <v/>
      </c>
      <c r="J1915" s="49" t="str">
        <f t="shared" ca="1" si="243"/>
        <v/>
      </c>
      <c r="K1915" s="49"/>
      <c r="L1915" s="49"/>
      <c r="M1915" s="49"/>
      <c r="N1915" s="43" t="str">
        <f t="shared" si="244"/>
        <v/>
      </c>
      <c r="P1915" s="40" t="str">
        <f t="shared" si="245"/>
        <v/>
      </c>
      <c r="Q1915" s="38" t="str">
        <f t="shared" ca="1" si="246"/>
        <v/>
      </c>
    </row>
    <row r="1916" spans="1:28" ht="20.100000000000001" customHeight="1">
      <c r="A1916" s="41" t="str">
        <f t="shared" ca="1" si="247"/>
        <v/>
      </c>
      <c r="B1916" s="33" t="str">
        <f ca="1">IFERROR(IF(AND(N1916-TODAY()&gt;0,N1916-TODAY()&lt;5),"續簽"&amp;ROW(N1916),""),"")</f>
        <v/>
      </c>
      <c r="C1916" s="44" t="str">
        <f t="shared" si="240"/>
        <v/>
      </c>
      <c r="D1916" s="44"/>
      <c r="E1916" s="44" t="str">
        <f t="shared" si="241"/>
        <v/>
      </c>
      <c r="F1916" s="44"/>
      <c r="G1916" s="44"/>
      <c r="H1916" s="44"/>
      <c r="I1916" s="44" t="str">
        <f t="shared" ca="1" si="242"/>
        <v/>
      </c>
      <c r="J1916" s="44" t="str">
        <f t="shared" ca="1" si="243"/>
        <v/>
      </c>
      <c r="K1916" s="44"/>
      <c r="L1916" s="44"/>
      <c r="M1916" s="44"/>
      <c r="N1916" s="45" t="str">
        <f t="shared" si="244"/>
        <v/>
      </c>
      <c r="O1916" s="51"/>
      <c r="P1916" s="52" t="str">
        <f t="shared" si="245"/>
        <v/>
      </c>
      <c r="Q1916" s="44" t="str">
        <f t="shared" ca="1" si="246"/>
        <v/>
      </c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</row>
    <row r="1917" spans="1:28" ht="20.100000000000001" customHeight="1">
      <c r="A1917" s="41" t="str">
        <f t="shared" ca="1" si="247"/>
        <v/>
      </c>
      <c r="B1917" s="33" t="str">
        <f ca="1">IFERROR(IF(AND(N1917-TODAY()&gt;0,N1917-TODAY()&lt;5),"續簽"&amp;ROW(N1917),""),"")</f>
        <v/>
      </c>
      <c r="C1917" s="38" t="str">
        <f t="shared" si="240"/>
        <v/>
      </c>
      <c r="E1917" s="38" t="str">
        <f t="shared" si="241"/>
        <v/>
      </c>
      <c r="I1917" s="49" t="str">
        <f t="shared" ca="1" si="242"/>
        <v/>
      </c>
      <c r="J1917" s="49" t="str">
        <f t="shared" ca="1" si="243"/>
        <v/>
      </c>
      <c r="K1917" s="49"/>
      <c r="L1917" s="49"/>
      <c r="M1917" s="49"/>
      <c r="N1917" s="43" t="str">
        <f t="shared" si="244"/>
        <v/>
      </c>
      <c r="P1917" s="40" t="str">
        <f t="shared" si="245"/>
        <v/>
      </c>
      <c r="Q1917" s="38" t="str">
        <f t="shared" ca="1" si="246"/>
        <v/>
      </c>
    </row>
    <row r="1918" spans="1:28" ht="20.100000000000001" customHeight="1">
      <c r="A1918" s="41" t="str">
        <f t="shared" ca="1" si="247"/>
        <v/>
      </c>
      <c r="B1918" s="33" t="str">
        <f ca="1">IFERROR(IF(AND(N1918-TODAY()&gt;0,N1918-TODAY()&lt;5),"續簽"&amp;ROW(N1918),""),"")</f>
        <v/>
      </c>
      <c r="C1918" s="44" t="str">
        <f t="shared" si="240"/>
        <v/>
      </c>
      <c r="D1918" s="44"/>
      <c r="E1918" s="44" t="str">
        <f t="shared" si="241"/>
        <v/>
      </c>
      <c r="F1918" s="44"/>
      <c r="G1918" s="44"/>
      <c r="H1918" s="44"/>
      <c r="I1918" s="44" t="str">
        <f t="shared" ca="1" si="242"/>
        <v/>
      </c>
      <c r="J1918" s="44" t="str">
        <f t="shared" ca="1" si="243"/>
        <v/>
      </c>
      <c r="K1918" s="44"/>
      <c r="L1918" s="44"/>
      <c r="M1918" s="44"/>
      <c r="N1918" s="45" t="str">
        <f t="shared" si="244"/>
        <v/>
      </c>
      <c r="O1918" s="51"/>
      <c r="P1918" s="52" t="str">
        <f t="shared" si="245"/>
        <v/>
      </c>
      <c r="Q1918" s="44" t="str">
        <f t="shared" ca="1" si="246"/>
        <v/>
      </c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</row>
    <row r="1919" spans="1:28" ht="20.100000000000001" customHeight="1">
      <c r="A1919" s="41" t="str">
        <f t="shared" ca="1" si="247"/>
        <v/>
      </c>
      <c r="B1919" s="33" t="str">
        <f ca="1">IFERROR(IF(AND(N1919-TODAY()&gt;0,N1919-TODAY()&lt;5),"續簽"&amp;ROW(N1919),""),"")</f>
        <v/>
      </c>
      <c r="C1919" s="38" t="str">
        <f t="shared" si="240"/>
        <v/>
      </c>
      <c r="E1919" s="38" t="str">
        <f t="shared" si="241"/>
        <v/>
      </c>
      <c r="I1919" s="49" t="str">
        <f t="shared" ca="1" si="242"/>
        <v/>
      </c>
      <c r="J1919" s="49" t="str">
        <f t="shared" ca="1" si="243"/>
        <v/>
      </c>
      <c r="K1919" s="49"/>
      <c r="L1919" s="49"/>
      <c r="M1919" s="49"/>
      <c r="N1919" s="43" t="str">
        <f t="shared" si="244"/>
        <v/>
      </c>
      <c r="P1919" s="40" t="str">
        <f t="shared" si="245"/>
        <v/>
      </c>
      <c r="Q1919" s="38" t="str">
        <f t="shared" ca="1" si="246"/>
        <v/>
      </c>
    </row>
    <row r="1920" spans="1:28" ht="20.100000000000001" customHeight="1">
      <c r="A1920" s="41" t="str">
        <f t="shared" ca="1" si="247"/>
        <v/>
      </c>
      <c r="B1920" s="33" t="str">
        <f ca="1">IFERROR(IF(AND(N1920-TODAY()&gt;0,N1920-TODAY()&lt;5),"續簽"&amp;ROW(N1920),""),"")</f>
        <v/>
      </c>
      <c r="C1920" s="44" t="str">
        <f t="shared" si="240"/>
        <v/>
      </c>
      <c r="D1920" s="44"/>
      <c r="E1920" s="44" t="str">
        <f t="shared" si="241"/>
        <v/>
      </c>
      <c r="F1920" s="44"/>
      <c r="G1920" s="44"/>
      <c r="H1920" s="44"/>
      <c r="I1920" s="44" t="str">
        <f t="shared" ca="1" si="242"/>
        <v/>
      </c>
      <c r="J1920" s="44" t="str">
        <f t="shared" ca="1" si="243"/>
        <v/>
      </c>
      <c r="K1920" s="44"/>
      <c r="L1920" s="44"/>
      <c r="M1920" s="44"/>
      <c r="N1920" s="45" t="str">
        <f t="shared" si="244"/>
        <v/>
      </c>
      <c r="O1920" s="51"/>
      <c r="P1920" s="52" t="str">
        <f t="shared" si="245"/>
        <v/>
      </c>
      <c r="Q1920" s="44" t="str">
        <f t="shared" ca="1" si="246"/>
        <v/>
      </c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</row>
    <row r="1921" spans="1:28" ht="20.100000000000001" customHeight="1">
      <c r="A1921" s="41" t="str">
        <f t="shared" ca="1" si="247"/>
        <v/>
      </c>
      <c r="B1921" s="33" t="str">
        <f ca="1">IFERROR(IF(AND(N1921-TODAY()&gt;0,N1921-TODAY()&lt;5),"續簽"&amp;ROW(N1921),""),"")</f>
        <v/>
      </c>
      <c r="C1921" s="38" t="str">
        <f t="shared" si="240"/>
        <v/>
      </c>
      <c r="E1921" s="38" t="str">
        <f t="shared" si="241"/>
        <v/>
      </c>
      <c r="I1921" s="49" t="str">
        <f t="shared" ca="1" si="242"/>
        <v/>
      </c>
      <c r="J1921" s="49" t="str">
        <f t="shared" ca="1" si="243"/>
        <v/>
      </c>
      <c r="K1921" s="49"/>
      <c r="L1921" s="49"/>
      <c r="M1921" s="49"/>
      <c r="N1921" s="43" t="str">
        <f t="shared" si="244"/>
        <v/>
      </c>
      <c r="P1921" s="40" t="str">
        <f t="shared" si="245"/>
        <v/>
      </c>
      <c r="Q1921" s="38" t="str">
        <f t="shared" ca="1" si="246"/>
        <v/>
      </c>
    </row>
    <row r="1922" spans="1:28" ht="20.100000000000001" customHeight="1">
      <c r="A1922" s="41" t="str">
        <f t="shared" ca="1" si="247"/>
        <v/>
      </c>
      <c r="B1922" s="33" t="str">
        <f ca="1">IFERROR(IF(AND(N1922-TODAY()&gt;0,N1922-TODAY()&lt;5),"續簽"&amp;ROW(N1922),""),"")</f>
        <v/>
      </c>
      <c r="C1922" s="44" t="str">
        <f t="shared" si="240"/>
        <v/>
      </c>
      <c r="D1922" s="44"/>
      <c r="E1922" s="44" t="str">
        <f t="shared" si="241"/>
        <v/>
      </c>
      <c r="F1922" s="44"/>
      <c r="G1922" s="44"/>
      <c r="H1922" s="44"/>
      <c r="I1922" s="44" t="str">
        <f t="shared" ca="1" si="242"/>
        <v/>
      </c>
      <c r="J1922" s="44" t="str">
        <f t="shared" ca="1" si="243"/>
        <v/>
      </c>
      <c r="K1922" s="44"/>
      <c r="L1922" s="44"/>
      <c r="M1922" s="44"/>
      <c r="N1922" s="45" t="str">
        <f t="shared" si="244"/>
        <v/>
      </c>
      <c r="O1922" s="51"/>
      <c r="P1922" s="52" t="str">
        <f t="shared" si="245"/>
        <v/>
      </c>
      <c r="Q1922" s="44" t="str">
        <f t="shared" ca="1" si="246"/>
        <v/>
      </c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</row>
    <row r="1923" spans="1:28" ht="20.100000000000001" customHeight="1">
      <c r="A1923" s="41" t="str">
        <f t="shared" ca="1" si="247"/>
        <v/>
      </c>
      <c r="B1923" s="33" t="str">
        <f ca="1">IFERROR(IF(AND(N1923-TODAY()&gt;0,N1923-TODAY()&lt;5),"續簽"&amp;ROW(N1923),""),"")</f>
        <v/>
      </c>
      <c r="C1923" s="38" t="str">
        <f t="shared" si="240"/>
        <v/>
      </c>
      <c r="E1923" s="38" t="str">
        <f t="shared" si="241"/>
        <v/>
      </c>
      <c r="I1923" s="49" t="str">
        <f t="shared" ca="1" si="242"/>
        <v/>
      </c>
      <c r="J1923" s="49" t="str">
        <f t="shared" ca="1" si="243"/>
        <v/>
      </c>
      <c r="K1923" s="49"/>
      <c r="L1923" s="49"/>
      <c r="M1923" s="49"/>
      <c r="N1923" s="43" t="str">
        <f t="shared" si="244"/>
        <v/>
      </c>
      <c r="P1923" s="40" t="str">
        <f t="shared" si="245"/>
        <v/>
      </c>
      <c r="Q1923" s="38" t="str">
        <f t="shared" ca="1" si="246"/>
        <v/>
      </c>
    </row>
    <row r="1924" spans="1:28" ht="20.100000000000001" customHeight="1">
      <c r="A1924" s="41" t="str">
        <f t="shared" ca="1" si="247"/>
        <v/>
      </c>
      <c r="B1924" s="33" t="str">
        <f ca="1">IFERROR(IF(AND(N1924-TODAY()&gt;0,N1924-TODAY()&lt;5),"續簽"&amp;ROW(N1924),""),"")</f>
        <v/>
      </c>
      <c r="C1924" s="44" t="str">
        <f t="shared" si="240"/>
        <v/>
      </c>
      <c r="D1924" s="44"/>
      <c r="E1924" s="44" t="str">
        <f t="shared" si="241"/>
        <v/>
      </c>
      <c r="F1924" s="44"/>
      <c r="G1924" s="44"/>
      <c r="H1924" s="44"/>
      <c r="I1924" s="44" t="str">
        <f t="shared" ca="1" si="242"/>
        <v/>
      </c>
      <c r="J1924" s="44" t="str">
        <f t="shared" ca="1" si="243"/>
        <v/>
      </c>
      <c r="K1924" s="44"/>
      <c r="L1924" s="44"/>
      <c r="M1924" s="44"/>
      <c r="N1924" s="45" t="str">
        <f t="shared" si="244"/>
        <v/>
      </c>
      <c r="O1924" s="51"/>
      <c r="P1924" s="52" t="str">
        <f t="shared" si="245"/>
        <v/>
      </c>
      <c r="Q1924" s="44" t="str">
        <f t="shared" ca="1" si="246"/>
        <v/>
      </c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</row>
    <row r="1925" spans="1:28" ht="20.100000000000001" customHeight="1">
      <c r="A1925" s="41" t="str">
        <f t="shared" ca="1" si="247"/>
        <v/>
      </c>
      <c r="B1925" s="33" t="str">
        <f ca="1">IFERROR(IF(AND(N1925-TODAY()&gt;0,N1925-TODAY()&lt;5),"續簽"&amp;ROW(N1925),""),"")</f>
        <v/>
      </c>
      <c r="C1925" s="38" t="str">
        <f t="shared" si="240"/>
        <v/>
      </c>
      <c r="E1925" s="38" t="str">
        <f t="shared" si="241"/>
        <v/>
      </c>
      <c r="I1925" s="49" t="str">
        <f t="shared" ca="1" si="242"/>
        <v/>
      </c>
      <c r="J1925" s="49" t="str">
        <f t="shared" ca="1" si="243"/>
        <v/>
      </c>
      <c r="K1925" s="49"/>
      <c r="L1925" s="49"/>
      <c r="M1925" s="49"/>
      <c r="N1925" s="43" t="str">
        <f t="shared" si="244"/>
        <v/>
      </c>
      <c r="P1925" s="40" t="str">
        <f t="shared" si="245"/>
        <v/>
      </c>
      <c r="Q1925" s="38" t="str">
        <f t="shared" ca="1" si="246"/>
        <v/>
      </c>
    </row>
    <row r="1926" spans="1:28" ht="20.100000000000001" customHeight="1">
      <c r="A1926" s="41" t="str">
        <f t="shared" ca="1" si="247"/>
        <v/>
      </c>
      <c r="B1926" s="33" t="str">
        <f ca="1">IFERROR(IF(AND(N1926-TODAY()&gt;0,N1926-TODAY()&lt;5),"續簽"&amp;ROW(N1926),""),"")</f>
        <v/>
      </c>
      <c r="C1926" s="44" t="str">
        <f t="shared" si="240"/>
        <v/>
      </c>
      <c r="D1926" s="44"/>
      <c r="E1926" s="44" t="str">
        <f t="shared" si="241"/>
        <v/>
      </c>
      <c r="F1926" s="44"/>
      <c r="G1926" s="44"/>
      <c r="H1926" s="44"/>
      <c r="I1926" s="44" t="str">
        <f t="shared" ca="1" si="242"/>
        <v/>
      </c>
      <c r="J1926" s="44" t="str">
        <f t="shared" ca="1" si="243"/>
        <v/>
      </c>
      <c r="K1926" s="44"/>
      <c r="L1926" s="44"/>
      <c r="M1926" s="44"/>
      <c r="N1926" s="45" t="str">
        <f t="shared" si="244"/>
        <v/>
      </c>
      <c r="O1926" s="51"/>
      <c r="P1926" s="52" t="str">
        <f t="shared" si="245"/>
        <v/>
      </c>
      <c r="Q1926" s="44" t="str">
        <f t="shared" ca="1" si="246"/>
        <v/>
      </c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</row>
    <row r="1927" spans="1:28" ht="20.100000000000001" customHeight="1">
      <c r="A1927" s="41" t="str">
        <f t="shared" ca="1" si="247"/>
        <v/>
      </c>
      <c r="B1927" s="33" t="str">
        <f ca="1">IFERROR(IF(AND(N1927-TODAY()&gt;0,N1927-TODAY()&lt;5),"續簽"&amp;ROW(N1927),""),"")</f>
        <v/>
      </c>
      <c r="C1927" s="38" t="str">
        <f t="shared" si="240"/>
        <v/>
      </c>
      <c r="E1927" s="38" t="str">
        <f t="shared" si="241"/>
        <v/>
      </c>
      <c r="I1927" s="49" t="str">
        <f t="shared" ca="1" si="242"/>
        <v/>
      </c>
      <c r="J1927" s="49" t="str">
        <f t="shared" ca="1" si="243"/>
        <v/>
      </c>
      <c r="K1927" s="49"/>
      <c r="L1927" s="49"/>
      <c r="M1927" s="49"/>
      <c r="N1927" s="43" t="str">
        <f t="shared" si="244"/>
        <v/>
      </c>
      <c r="P1927" s="40" t="str">
        <f t="shared" si="245"/>
        <v/>
      </c>
      <c r="Q1927" s="38" t="str">
        <f t="shared" ca="1" si="246"/>
        <v/>
      </c>
    </row>
    <row r="1928" spans="1:28" ht="20.100000000000001" customHeight="1">
      <c r="A1928" s="41" t="str">
        <f t="shared" ca="1" si="247"/>
        <v/>
      </c>
      <c r="B1928" s="33" t="str">
        <f ca="1">IFERROR(IF(AND(N1928-TODAY()&gt;0,N1928-TODAY()&lt;5),"續簽"&amp;ROW(N1928),""),"")</f>
        <v/>
      </c>
      <c r="C1928" s="44" t="str">
        <f t="shared" ref="C1928:C1991" si="248">IF(D1928="","",ROW(D1928)-2)</f>
        <v/>
      </c>
      <c r="D1928" s="44"/>
      <c r="E1928" s="44" t="str">
        <f t="shared" ref="E1928:E1991" si="249">IF(O1928="","",IF(MOD(RIGHT(LEFT(O1928,17)),2),"男","女"))</f>
        <v/>
      </c>
      <c r="F1928" s="44"/>
      <c r="G1928" s="44"/>
      <c r="H1928" s="44"/>
      <c r="I1928" s="44" t="str">
        <f t="shared" ref="I1928:I1991" ca="1" si="250">IF(H1928="","",DATEDIF(H1928,TODAY(),"Y"))</f>
        <v/>
      </c>
      <c r="J1928" s="44" t="str">
        <f t="shared" ref="J1928:J1991" ca="1" si="251">IF(H1928="","",DATEDIF(H1928,TODAY(),"m"))</f>
        <v/>
      </c>
      <c r="K1928" s="44"/>
      <c r="L1928" s="44"/>
      <c r="M1928" s="44"/>
      <c r="N1928" s="45" t="str">
        <f t="shared" ref="N1928:N1991" si="252">IFERROR(IF(M1928="无固定期限","",DATE(YEAR(L1928)+M1928,MONTH(L1928),DAY(L1928)-1)),"")</f>
        <v/>
      </c>
      <c r="O1928" s="51"/>
      <c r="P1928" s="52" t="str">
        <f t="shared" ref="P1928:P1991" si="253">IF(O1928="","",VALUE(MID(O1928,7,4)&amp;"/"&amp;MID(O1928,11,2)&amp;"/"&amp;MID(O1928,13,2)))</f>
        <v/>
      </c>
      <c r="Q1928" s="44" t="str">
        <f t="shared" ref="Q1928:Q1991" ca="1" si="254">IF(O1928="","",YEAR(TODAY())-MID(O1928,7,4))</f>
        <v/>
      </c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</row>
    <row r="1929" spans="1:28" ht="20.100000000000001" customHeight="1">
      <c r="A1929" s="41" t="str">
        <f t="shared" ca="1" si="247"/>
        <v/>
      </c>
      <c r="B1929" s="33" t="str">
        <f ca="1">IFERROR(IF(AND(N1929-TODAY()&gt;0,N1929-TODAY()&lt;5),"續簽"&amp;ROW(N1929),""),"")</f>
        <v/>
      </c>
      <c r="C1929" s="38" t="str">
        <f t="shared" si="248"/>
        <v/>
      </c>
      <c r="E1929" s="38" t="str">
        <f t="shared" si="249"/>
        <v/>
      </c>
      <c r="I1929" s="49" t="str">
        <f t="shared" ca="1" si="250"/>
        <v/>
      </c>
      <c r="J1929" s="49" t="str">
        <f t="shared" ca="1" si="251"/>
        <v/>
      </c>
      <c r="K1929" s="49"/>
      <c r="L1929" s="49"/>
      <c r="M1929" s="49"/>
      <c r="N1929" s="43" t="str">
        <f t="shared" si="252"/>
        <v/>
      </c>
      <c r="P1929" s="40" t="str">
        <f t="shared" si="253"/>
        <v/>
      </c>
      <c r="Q1929" s="38" t="str">
        <f t="shared" ca="1" si="254"/>
        <v/>
      </c>
    </row>
    <row r="1930" spans="1:28" ht="20.100000000000001" customHeight="1">
      <c r="A1930" s="41" t="str">
        <f t="shared" ca="1" si="247"/>
        <v/>
      </c>
      <c r="B1930" s="33" t="str">
        <f ca="1">IFERROR(IF(AND(N1930-TODAY()&gt;0,N1930-TODAY()&lt;5),"續簽"&amp;ROW(N1930),""),"")</f>
        <v/>
      </c>
      <c r="C1930" s="44" t="str">
        <f t="shared" si="248"/>
        <v/>
      </c>
      <c r="D1930" s="44"/>
      <c r="E1930" s="44" t="str">
        <f t="shared" si="249"/>
        <v/>
      </c>
      <c r="F1930" s="44"/>
      <c r="G1930" s="44"/>
      <c r="H1930" s="44"/>
      <c r="I1930" s="44" t="str">
        <f t="shared" ca="1" si="250"/>
        <v/>
      </c>
      <c r="J1930" s="44" t="str">
        <f t="shared" ca="1" si="251"/>
        <v/>
      </c>
      <c r="K1930" s="44"/>
      <c r="L1930" s="44"/>
      <c r="M1930" s="44"/>
      <c r="N1930" s="45" t="str">
        <f t="shared" si="252"/>
        <v/>
      </c>
      <c r="O1930" s="51"/>
      <c r="P1930" s="52" t="str">
        <f t="shared" si="253"/>
        <v/>
      </c>
      <c r="Q1930" s="44" t="str">
        <f t="shared" ca="1" si="254"/>
        <v/>
      </c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</row>
    <row r="1931" spans="1:28" ht="20.100000000000001" customHeight="1">
      <c r="A1931" s="41" t="str">
        <f t="shared" ca="1" si="247"/>
        <v/>
      </c>
      <c r="B1931" s="33" t="str">
        <f ca="1">IFERROR(IF(AND(N1931-TODAY()&gt;0,N1931-TODAY()&lt;5),"續簽"&amp;ROW(N1931),""),"")</f>
        <v/>
      </c>
      <c r="C1931" s="38" t="str">
        <f t="shared" si="248"/>
        <v/>
      </c>
      <c r="E1931" s="38" t="str">
        <f t="shared" si="249"/>
        <v/>
      </c>
      <c r="I1931" s="49" t="str">
        <f t="shared" ca="1" si="250"/>
        <v/>
      </c>
      <c r="J1931" s="49" t="str">
        <f t="shared" ca="1" si="251"/>
        <v/>
      </c>
      <c r="K1931" s="49"/>
      <c r="L1931" s="49"/>
      <c r="M1931" s="49"/>
      <c r="N1931" s="43" t="str">
        <f t="shared" si="252"/>
        <v/>
      </c>
      <c r="P1931" s="40" t="str">
        <f t="shared" si="253"/>
        <v/>
      </c>
      <c r="Q1931" s="38" t="str">
        <f t="shared" ca="1" si="254"/>
        <v/>
      </c>
    </row>
    <row r="1932" spans="1:28" ht="20.100000000000001" customHeight="1">
      <c r="A1932" s="41" t="str">
        <f t="shared" ca="1" si="247"/>
        <v/>
      </c>
      <c r="B1932" s="33" t="str">
        <f ca="1">IFERROR(IF(AND(N1932-TODAY()&gt;0,N1932-TODAY()&lt;5),"續簽"&amp;ROW(N1932),""),"")</f>
        <v/>
      </c>
      <c r="C1932" s="44" t="str">
        <f t="shared" si="248"/>
        <v/>
      </c>
      <c r="D1932" s="44"/>
      <c r="E1932" s="44" t="str">
        <f t="shared" si="249"/>
        <v/>
      </c>
      <c r="F1932" s="44"/>
      <c r="G1932" s="44"/>
      <c r="H1932" s="44"/>
      <c r="I1932" s="44" t="str">
        <f t="shared" ca="1" si="250"/>
        <v/>
      </c>
      <c r="J1932" s="44" t="str">
        <f t="shared" ca="1" si="251"/>
        <v/>
      </c>
      <c r="K1932" s="44"/>
      <c r="L1932" s="44"/>
      <c r="M1932" s="44"/>
      <c r="N1932" s="45" t="str">
        <f t="shared" si="252"/>
        <v/>
      </c>
      <c r="O1932" s="51"/>
      <c r="P1932" s="52" t="str">
        <f t="shared" si="253"/>
        <v/>
      </c>
      <c r="Q1932" s="44" t="str">
        <f t="shared" ca="1" si="254"/>
        <v/>
      </c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</row>
    <row r="1933" spans="1:28" ht="20.100000000000001" customHeight="1">
      <c r="A1933" s="41" t="str">
        <f t="shared" ref="A1933:A1954" ca="1" si="255">IFERROR(IF(MONTH(P1933)=MONTH(TODAY()),"生日"&amp;ROW(P1933),""),"")</f>
        <v/>
      </c>
      <c r="B1933" s="33" t="str">
        <f ca="1">IFERROR(IF(AND(N1933-TODAY()&gt;0,N1933-TODAY()&lt;5),"續簽"&amp;ROW(N1933),""),"")</f>
        <v/>
      </c>
      <c r="C1933" s="38" t="str">
        <f t="shared" si="248"/>
        <v/>
      </c>
      <c r="E1933" s="38" t="str">
        <f t="shared" si="249"/>
        <v/>
      </c>
      <c r="I1933" s="49" t="str">
        <f t="shared" ca="1" si="250"/>
        <v/>
      </c>
      <c r="J1933" s="49" t="str">
        <f t="shared" ca="1" si="251"/>
        <v/>
      </c>
      <c r="K1933" s="49"/>
      <c r="L1933" s="49"/>
      <c r="M1933" s="49"/>
      <c r="N1933" s="43" t="str">
        <f t="shared" si="252"/>
        <v/>
      </c>
      <c r="P1933" s="40" t="str">
        <f t="shared" si="253"/>
        <v/>
      </c>
      <c r="Q1933" s="38" t="str">
        <f t="shared" ca="1" si="254"/>
        <v/>
      </c>
    </row>
    <row r="1934" spans="1:28" ht="20.100000000000001" customHeight="1">
      <c r="A1934" s="41" t="str">
        <f t="shared" ca="1" si="255"/>
        <v/>
      </c>
      <c r="B1934" s="33" t="str">
        <f ca="1">IFERROR(IF(AND(N1934-TODAY()&gt;0,N1934-TODAY()&lt;5),"續簽"&amp;ROW(N1934),""),"")</f>
        <v/>
      </c>
      <c r="C1934" s="44" t="str">
        <f t="shared" si="248"/>
        <v/>
      </c>
      <c r="D1934" s="44"/>
      <c r="E1934" s="44" t="str">
        <f t="shared" si="249"/>
        <v/>
      </c>
      <c r="F1934" s="44"/>
      <c r="G1934" s="44"/>
      <c r="H1934" s="44"/>
      <c r="I1934" s="44" t="str">
        <f t="shared" ca="1" si="250"/>
        <v/>
      </c>
      <c r="J1934" s="44" t="str">
        <f t="shared" ca="1" si="251"/>
        <v/>
      </c>
      <c r="K1934" s="44"/>
      <c r="L1934" s="44"/>
      <c r="M1934" s="44"/>
      <c r="N1934" s="45" t="str">
        <f t="shared" si="252"/>
        <v/>
      </c>
      <c r="O1934" s="51"/>
      <c r="P1934" s="52" t="str">
        <f t="shared" si="253"/>
        <v/>
      </c>
      <c r="Q1934" s="44" t="str">
        <f t="shared" ca="1" si="254"/>
        <v/>
      </c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</row>
    <row r="1935" spans="1:28" ht="20.100000000000001" customHeight="1">
      <c r="A1935" s="41" t="str">
        <f t="shared" ca="1" si="255"/>
        <v/>
      </c>
      <c r="B1935" s="33" t="str">
        <f ca="1">IFERROR(IF(AND(N1935-TODAY()&gt;0,N1935-TODAY()&lt;5),"續簽"&amp;ROW(N1935),""),"")</f>
        <v/>
      </c>
      <c r="C1935" s="38" t="str">
        <f t="shared" si="248"/>
        <v/>
      </c>
      <c r="E1935" s="38" t="str">
        <f t="shared" si="249"/>
        <v/>
      </c>
      <c r="I1935" s="49" t="str">
        <f t="shared" ca="1" si="250"/>
        <v/>
      </c>
      <c r="J1935" s="49" t="str">
        <f t="shared" ca="1" si="251"/>
        <v/>
      </c>
      <c r="K1935" s="49"/>
      <c r="L1935" s="49"/>
      <c r="M1935" s="49"/>
      <c r="N1935" s="43" t="str">
        <f t="shared" si="252"/>
        <v/>
      </c>
      <c r="P1935" s="40" t="str">
        <f t="shared" si="253"/>
        <v/>
      </c>
      <c r="Q1935" s="38" t="str">
        <f t="shared" ca="1" si="254"/>
        <v/>
      </c>
    </row>
    <row r="1936" spans="1:28" ht="20.100000000000001" customHeight="1">
      <c r="A1936" s="41" t="str">
        <f t="shared" ca="1" si="255"/>
        <v/>
      </c>
      <c r="B1936" s="33" t="str">
        <f ca="1">IFERROR(IF(AND(N1936-TODAY()&gt;0,N1936-TODAY()&lt;5),"續簽"&amp;ROW(N1936),""),"")</f>
        <v/>
      </c>
      <c r="C1936" s="44" t="str">
        <f t="shared" si="248"/>
        <v/>
      </c>
      <c r="D1936" s="44"/>
      <c r="E1936" s="44" t="str">
        <f t="shared" si="249"/>
        <v/>
      </c>
      <c r="F1936" s="44"/>
      <c r="G1936" s="44"/>
      <c r="H1936" s="44"/>
      <c r="I1936" s="44" t="str">
        <f t="shared" ca="1" si="250"/>
        <v/>
      </c>
      <c r="J1936" s="44" t="str">
        <f t="shared" ca="1" si="251"/>
        <v/>
      </c>
      <c r="K1936" s="44"/>
      <c r="L1936" s="44"/>
      <c r="M1936" s="44"/>
      <c r="N1936" s="45" t="str">
        <f t="shared" si="252"/>
        <v/>
      </c>
      <c r="O1936" s="51"/>
      <c r="P1936" s="52" t="str">
        <f t="shared" si="253"/>
        <v/>
      </c>
      <c r="Q1936" s="44" t="str">
        <f t="shared" ca="1" si="254"/>
        <v/>
      </c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</row>
    <row r="1937" spans="1:28" ht="20.100000000000001" customHeight="1">
      <c r="A1937" s="41" t="str">
        <f t="shared" ca="1" si="255"/>
        <v/>
      </c>
      <c r="B1937" s="33" t="str">
        <f ca="1">IFERROR(IF(AND(N1937-TODAY()&gt;0,N1937-TODAY()&lt;5),"續簽"&amp;ROW(N1937),""),"")</f>
        <v/>
      </c>
      <c r="C1937" s="38" t="str">
        <f t="shared" si="248"/>
        <v/>
      </c>
      <c r="E1937" s="38" t="str">
        <f t="shared" si="249"/>
        <v/>
      </c>
      <c r="I1937" s="49" t="str">
        <f t="shared" ca="1" si="250"/>
        <v/>
      </c>
      <c r="J1937" s="49" t="str">
        <f t="shared" ca="1" si="251"/>
        <v/>
      </c>
      <c r="K1937" s="49"/>
      <c r="L1937" s="49"/>
      <c r="M1937" s="49"/>
      <c r="N1937" s="43" t="str">
        <f t="shared" si="252"/>
        <v/>
      </c>
      <c r="P1937" s="40" t="str">
        <f t="shared" si="253"/>
        <v/>
      </c>
      <c r="Q1937" s="38" t="str">
        <f t="shared" ca="1" si="254"/>
        <v/>
      </c>
    </row>
    <row r="1938" spans="1:28" ht="20.100000000000001" customHeight="1">
      <c r="A1938" s="41" t="str">
        <f t="shared" ca="1" si="255"/>
        <v/>
      </c>
      <c r="B1938" s="33" t="str">
        <f ca="1">IFERROR(IF(AND(N1938-TODAY()&gt;0,N1938-TODAY()&lt;5),"續簽"&amp;ROW(N1938),""),"")</f>
        <v/>
      </c>
      <c r="C1938" s="44" t="str">
        <f t="shared" si="248"/>
        <v/>
      </c>
      <c r="D1938" s="44"/>
      <c r="E1938" s="44" t="str">
        <f t="shared" si="249"/>
        <v/>
      </c>
      <c r="F1938" s="44"/>
      <c r="G1938" s="44"/>
      <c r="H1938" s="44"/>
      <c r="I1938" s="44" t="str">
        <f t="shared" ca="1" si="250"/>
        <v/>
      </c>
      <c r="J1938" s="44" t="str">
        <f t="shared" ca="1" si="251"/>
        <v/>
      </c>
      <c r="K1938" s="44"/>
      <c r="L1938" s="44"/>
      <c r="M1938" s="44"/>
      <c r="N1938" s="45" t="str">
        <f t="shared" si="252"/>
        <v/>
      </c>
      <c r="O1938" s="51"/>
      <c r="P1938" s="52" t="str">
        <f t="shared" si="253"/>
        <v/>
      </c>
      <c r="Q1938" s="44" t="str">
        <f t="shared" ca="1" si="254"/>
        <v/>
      </c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</row>
    <row r="1939" spans="1:28" ht="20.100000000000001" customHeight="1">
      <c r="A1939" s="41" t="str">
        <f t="shared" ca="1" si="255"/>
        <v/>
      </c>
      <c r="B1939" s="33" t="str">
        <f ca="1">IFERROR(IF(AND(N1939-TODAY()&gt;0,N1939-TODAY()&lt;5),"續簽"&amp;ROW(N1939),""),"")</f>
        <v/>
      </c>
      <c r="C1939" s="38" t="str">
        <f t="shared" si="248"/>
        <v/>
      </c>
      <c r="E1939" s="38" t="str">
        <f t="shared" si="249"/>
        <v/>
      </c>
      <c r="I1939" s="49" t="str">
        <f t="shared" ca="1" si="250"/>
        <v/>
      </c>
      <c r="J1939" s="49" t="str">
        <f t="shared" ca="1" si="251"/>
        <v/>
      </c>
      <c r="K1939" s="49"/>
      <c r="L1939" s="49"/>
      <c r="M1939" s="49"/>
      <c r="N1939" s="43" t="str">
        <f t="shared" si="252"/>
        <v/>
      </c>
      <c r="P1939" s="40" t="str">
        <f t="shared" si="253"/>
        <v/>
      </c>
      <c r="Q1939" s="38" t="str">
        <f t="shared" ca="1" si="254"/>
        <v/>
      </c>
    </row>
    <row r="1940" spans="1:28" ht="20.100000000000001" customHeight="1">
      <c r="A1940" s="41" t="str">
        <f t="shared" ca="1" si="255"/>
        <v/>
      </c>
      <c r="B1940" s="33" t="str">
        <f ca="1">IFERROR(IF(AND(N1940-TODAY()&gt;0,N1940-TODAY()&lt;5),"續簽"&amp;ROW(N1940),""),"")</f>
        <v/>
      </c>
      <c r="C1940" s="44" t="str">
        <f t="shared" si="248"/>
        <v/>
      </c>
      <c r="D1940" s="44"/>
      <c r="E1940" s="44" t="str">
        <f t="shared" si="249"/>
        <v/>
      </c>
      <c r="F1940" s="44"/>
      <c r="G1940" s="44"/>
      <c r="H1940" s="44"/>
      <c r="I1940" s="44" t="str">
        <f t="shared" ca="1" si="250"/>
        <v/>
      </c>
      <c r="J1940" s="44" t="str">
        <f t="shared" ca="1" si="251"/>
        <v/>
      </c>
      <c r="K1940" s="44"/>
      <c r="L1940" s="44"/>
      <c r="M1940" s="44"/>
      <c r="N1940" s="45" t="str">
        <f t="shared" si="252"/>
        <v/>
      </c>
      <c r="O1940" s="51"/>
      <c r="P1940" s="52" t="str">
        <f t="shared" si="253"/>
        <v/>
      </c>
      <c r="Q1940" s="44" t="str">
        <f t="shared" ca="1" si="254"/>
        <v/>
      </c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</row>
    <row r="1941" spans="1:28" ht="20.100000000000001" customHeight="1">
      <c r="A1941" s="41" t="str">
        <f t="shared" ca="1" si="255"/>
        <v/>
      </c>
      <c r="B1941" s="33" t="str">
        <f ca="1">IFERROR(IF(AND(N1941-TODAY()&gt;0,N1941-TODAY()&lt;5),"續簽"&amp;ROW(N1941),""),"")</f>
        <v/>
      </c>
      <c r="C1941" s="38" t="str">
        <f t="shared" si="248"/>
        <v/>
      </c>
      <c r="E1941" s="38" t="str">
        <f t="shared" si="249"/>
        <v/>
      </c>
      <c r="I1941" s="49" t="str">
        <f t="shared" ca="1" si="250"/>
        <v/>
      </c>
      <c r="J1941" s="49" t="str">
        <f t="shared" ca="1" si="251"/>
        <v/>
      </c>
      <c r="K1941" s="49"/>
      <c r="L1941" s="49"/>
      <c r="M1941" s="49"/>
      <c r="N1941" s="43" t="str">
        <f t="shared" si="252"/>
        <v/>
      </c>
      <c r="P1941" s="40" t="str">
        <f t="shared" si="253"/>
        <v/>
      </c>
      <c r="Q1941" s="38" t="str">
        <f t="shared" ca="1" si="254"/>
        <v/>
      </c>
    </row>
    <row r="1942" spans="1:28" ht="20.100000000000001" customHeight="1">
      <c r="A1942" s="41" t="str">
        <f t="shared" ca="1" si="255"/>
        <v/>
      </c>
      <c r="B1942" s="33" t="str">
        <f ca="1">IFERROR(IF(AND(N1942-TODAY()&gt;0,N1942-TODAY()&lt;5),"續簽"&amp;ROW(N1942),""),"")</f>
        <v/>
      </c>
      <c r="C1942" s="44" t="str">
        <f t="shared" si="248"/>
        <v/>
      </c>
      <c r="D1942" s="44"/>
      <c r="E1942" s="44" t="str">
        <f t="shared" si="249"/>
        <v/>
      </c>
      <c r="F1942" s="44"/>
      <c r="G1942" s="44"/>
      <c r="H1942" s="44"/>
      <c r="I1942" s="44" t="str">
        <f t="shared" ca="1" si="250"/>
        <v/>
      </c>
      <c r="J1942" s="44" t="str">
        <f t="shared" ca="1" si="251"/>
        <v/>
      </c>
      <c r="K1942" s="44"/>
      <c r="L1942" s="44"/>
      <c r="M1942" s="44"/>
      <c r="N1942" s="45" t="str">
        <f t="shared" si="252"/>
        <v/>
      </c>
      <c r="O1942" s="51"/>
      <c r="P1942" s="52" t="str">
        <f t="shared" si="253"/>
        <v/>
      </c>
      <c r="Q1942" s="44" t="str">
        <f t="shared" ca="1" si="254"/>
        <v/>
      </c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</row>
    <row r="1943" spans="1:28" ht="20.100000000000001" customHeight="1">
      <c r="A1943" s="41" t="str">
        <f t="shared" ca="1" si="255"/>
        <v/>
      </c>
      <c r="B1943" s="33" t="str">
        <f ca="1">IFERROR(IF(AND(N1943-TODAY()&gt;0,N1943-TODAY()&lt;5),"續簽"&amp;ROW(N1943),""),"")</f>
        <v/>
      </c>
      <c r="C1943" s="38" t="str">
        <f t="shared" si="248"/>
        <v/>
      </c>
      <c r="E1943" s="38" t="str">
        <f t="shared" si="249"/>
        <v/>
      </c>
      <c r="I1943" s="49" t="str">
        <f t="shared" ca="1" si="250"/>
        <v/>
      </c>
      <c r="J1943" s="49" t="str">
        <f t="shared" ca="1" si="251"/>
        <v/>
      </c>
      <c r="K1943" s="49"/>
      <c r="L1943" s="49"/>
      <c r="M1943" s="49"/>
      <c r="N1943" s="43" t="str">
        <f t="shared" si="252"/>
        <v/>
      </c>
      <c r="P1943" s="40" t="str">
        <f t="shared" si="253"/>
        <v/>
      </c>
      <c r="Q1943" s="38" t="str">
        <f t="shared" ca="1" si="254"/>
        <v/>
      </c>
    </row>
    <row r="1944" spans="1:28" ht="20.100000000000001" customHeight="1">
      <c r="A1944" s="41" t="str">
        <f t="shared" ca="1" si="255"/>
        <v/>
      </c>
      <c r="B1944" s="33" t="str">
        <f ca="1">IFERROR(IF(AND(N1944-TODAY()&gt;0,N1944-TODAY()&lt;5),"續簽"&amp;ROW(N1944),""),"")</f>
        <v/>
      </c>
      <c r="C1944" s="44" t="str">
        <f t="shared" si="248"/>
        <v/>
      </c>
      <c r="D1944" s="44"/>
      <c r="E1944" s="44" t="str">
        <f t="shared" si="249"/>
        <v/>
      </c>
      <c r="F1944" s="44"/>
      <c r="G1944" s="44"/>
      <c r="H1944" s="44"/>
      <c r="I1944" s="44" t="str">
        <f t="shared" ca="1" si="250"/>
        <v/>
      </c>
      <c r="J1944" s="44" t="str">
        <f t="shared" ca="1" si="251"/>
        <v/>
      </c>
      <c r="K1944" s="44"/>
      <c r="L1944" s="44"/>
      <c r="M1944" s="44"/>
      <c r="N1944" s="45" t="str">
        <f t="shared" si="252"/>
        <v/>
      </c>
      <c r="O1944" s="51"/>
      <c r="P1944" s="52" t="str">
        <f t="shared" si="253"/>
        <v/>
      </c>
      <c r="Q1944" s="44" t="str">
        <f t="shared" ca="1" si="254"/>
        <v/>
      </c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</row>
    <row r="1945" spans="1:28" ht="20.100000000000001" customHeight="1">
      <c r="A1945" s="41" t="str">
        <f t="shared" ca="1" si="255"/>
        <v/>
      </c>
      <c r="B1945" s="33" t="str">
        <f ca="1">IFERROR(IF(AND(N1945-TODAY()&gt;0,N1945-TODAY()&lt;5),"續簽"&amp;ROW(N1945),""),"")</f>
        <v/>
      </c>
      <c r="C1945" s="38" t="str">
        <f t="shared" si="248"/>
        <v/>
      </c>
      <c r="E1945" s="38" t="str">
        <f t="shared" si="249"/>
        <v/>
      </c>
      <c r="I1945" s="49" t="str">
        <f t="shared" ca="1" si="250"/>
        <v/>
      </c>
      <c r="J1945" s="49" t="str">
        <f t="shared" ca="1" si="251"/>
        <v/>
      </c>
      <c r="K1945" s="49"/>
      <c r="L1945" s="49"/>
      <c r="M1945" s="49"/>
      <c r="N1945" s="43" t="str">
        <f t="shared" si="252"/>
        <v/>
      </c>
      <c r="P1945" s="40" t="str">
        <f t="shared" si="253"/>
        <v/>
      </c>
      <c r="Q1945" s="38" t="str">
        <f t="shared" ca="1" si="254"/>
        <v/>
      </c>
    </row>
    <row r="1946" spans="1:28" ht="20.100000000000001" customHeight="1">
      <c r="A1946" s="41" t="str">
        <f t="shared" ca="1" si="255"/>
        <v/>
      </c>
      <c r="B1946" s="33" t="str">
        <f ca="1">IFERROR(IF(AND(N1946-TODAY()&gt;0,N1946-TODAY()&lt;5),"續簽"&amp;ROW(N1946),""),"")</f>
        <v/>
      </c>
      <c r="C1946" s="44" t="str">
        <f t="shared" si="248"/>
        <v/>
      </c>
      <c r="D1946" s="44"/>
      <c r="E1946" s="44" t="str">
        <f t="shared" si="249"/>
        <v/>
      </c>
      <c r="F1946" s="44"/>
      <c r="G1946" s="44"/>
      <c r="H1946" s="44"/>
      <c r="I1946" s="44" t="str">
        <f t="shared" ca="1" si="250"/>
        <v/>
      </c>
      <c r="J1946" s="44" t="str">
        <f t="shared" ca="1" si="251"/>
        <v/>
      </c>
      <c r="K1946" s="44"/>
      <c r="L1946" s="44"/>
      <c r="M1946" s="44"/>
      <c r="N1946" s="45" t="str">
        <f t="shared" si="252"/>
        <v/>
      </c>
      <c r="O1946" s="51"/>
      <c r="P1946" s="52" t="str">
        <f t="shared" si="253"/>
        <v/>
      </c>
      <c r="Q1946" s="44" t="str">
        <f t="shared" ca="1" si="254"/>
        <v/>
      </c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</row>
    <row r="1947" spans="1:28" ht="20.100000000000001" customHeight="1">
      <c r="A1947" s="41" t="str">
        <f t="shared" ca="1" si="255"/>
        <v/>
      </c>
      <c r="B1947" s="33" t="str">
        <f ca="1">IFERROR(IF(AND(N1947-TODAY()&gt;0,N1947-TODAY()&lt;5),"續簽"&amp;ROW(N1947),""),"")</f>
        <v/>
      </c>
      <c r="C1947" s="38" t="str">
        <f t="shared" si="248"/>
        <v/>
      </c>
      <c r="E1947" s="38" t="str">
        <f t="shared" si="249"/>
        <v/>
      </c>
      <c r="I1947" s="49" t="str">
        <f t="shared" ca="1" si="250"/>
        <v/>
      </c>
      <c r="J1947" s="49" t="str">
        <f t="shared" ca="1" si="251"/>
        <v/>
      </c>
      <c r="K1947" s="49"/>
      <c r="L1947" s="49"/>
      <c r="M1947" s="49"/>
      <c r="N1947" s="43" t="str">
        <f t="shared" si="252"/>
        <v/>
      </c>
      <c r="P1947" s="40" t="str">
        <f t="shared" si="253"/>
        <v/>
      </c>
      <c r="Q1947" s="38" t="str">
        <f t="shared" ca="1" si="254"/>
        <v/>
      </c>
    </row>
    <row r="1948" spans="1:28" ht="20.100000000000001" customHeight="1">
      <c r="A1948" s="41" t="str">
        <f t="shared" ca="1" si="255"/>
        <v/>
      </c>
      <c r="B1948" s="33" t="str">
        <f ca="1">IFERROR(IF(AND(N1948-TODAY()&gt;0,N1948-TODAY()&lt;5),"續簽"&amp;ROW(N1948),""),"")</f>
        <v/>
      </c>
      <c r="C1948" s="44" t="str">
        <f t="shared" si="248"/>
        <v/>
      </c>
      <c r="D1948" s="44"/>
      <c r="E1948" s="44" t="str">
        <f t="shared" si="249"/>
        <v/>
      </c>
      <c r="F1948" s="44"/>
      <c r="G1948" s="44"/>
      <c r="H1948" s="44"/>
      <c r="I1948" s="44" t="str">
        <f t="shared" ca="1" si="250"/>
        <v/>
      </c>
      <c r="J1948" s="44" t="str">
        <f t="shared" ca="1" si="251"/>
        <v/>
      </c>
      <c r="K1948" s="44"/>
      <c r="L1948" s="44"/>
      <c r="M1948" s="44"/>
      <c r="N1948" s="45" t="str">
        <f t="shared" si="252"/>
        <v/>
      </c>
      <c r="O1948" s="51"/>
      <c r="P1948" s="52" t="str">
        <f t="shared" si="253"/>
        <v/>
      </c>
      <c r="Q1948" s="44" t="str">
        <f t="shared" ca="1" si="254"/>
        <v/>
      </c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</row>
    <row r="1949" spans="1:28" ht="20.100000000000001" customHeight="1">
      <c r="A1949" s="41" t="str">
        <f t="shared" ca="1" si="255"/>
        <v/>
      </c>
      <c r="B1949" s="33" t="str">
        <f ca="1">IFERROR(IF(AND(N1949-TODAY()&gt;0,N1949-TODAY()&lt;5),"續簽"&amp;ROW(N1949),""),"")</f>
        <v/>
      </c>
      <c r="C1949" s="38" t="str">
        <f t="shared" si="248"/>
        <v/>
      </c>
      <c r="E1949" s="38" t="str">
        <f t="shared" si="249"/>
        <v/>
      </c>
      <c r="I1949" s="49" t="str">
        <f t="shared" ca="1" si="250"/>
        <v/>
      </c>
      <c r="J1949" s="49" t="str">
        <f t="shared" ca="1" si="251"/>
        <v/>
      </c>
      <c r="K1949" s="49"/>
      <c r="L1949" s="49"/>
      <c r="M1949" s="49"/>
      <c r="N1949" s="43" t="str">
        <f t="shared" si="252"/>
        <v/>
      </c>
      <c r="P1949" s="40" t="str">
        <f t="shared" si="253"/>
        <v/>
      </c>
      <c r="Q1949" s="38" t="str">
        <f t="shared" ca="1" si="254"/>
        <v/>
      </c>
    </row>
    <row r="1950" spans="1:28" ht="20.100000000000001" customHeight="1">
      <c r="A1950" s="41" t="str">
        <f t="shared" ca="1" si="255"/>
        <v/>
      </c>
      <c r="B1950" s="33" t="str">
        <f ca="1">IFERROR(IF(AND(N1950-TODAY()&gt;0,N1950-TODAY()&lt;5),"續簽"&amp;ROW(N1950),""),"")</f>
        <v/>
      </c>
      <c r="C1950" s="44" t="str">
        <f t="shared" si="248"/>
        <v/>
      </c>
      <c r="D1950" s="44"/>
      <c r="E1950" s="44" t="str">
        <f t="shared" si="249"/>
        <v/>
      </c>
      <c r="F1950" s="44"/>
      <c r="G1950" s="44"/>
      <c r="H1950" s="44"/>
      <c r="I1950" s="44" t="str">
        <f t="shared" ca="1" si="250"/>
        <v/>
      </c>
      <c r="J1950" s="44" t="str">
        <f t="shared" ca="1" si="251"/>
        <v/>
      </c>
      <c r="K1950" s="44"/>
      <c r="L1950" s="44"/>
      <c r="M1950" s="44"/>
      <c r="N1950" s="45" t="str">
        <f t="shared" si="252"/>
        <v/>
      </c>
      <c r="O1950" s="51"/>
      <c r="P1950" s="52" t="str">
        <f t="shared" si="253"/>
        <v/>
      </c>
      <c r="Q1950" s="44" t="str">
        <f t="shared" ca="1" si="254"/>
        <v/>
      </c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</row>
    <row r="1951" spans="1:28" ht="20.100000000000001" customHeight="1">
      <c r="A1951" s="41" t="str">
        <f t="shared" ca="1" si="255"/>
        <v/>
      </c>
      <c r="B1951" s="33" t="str">
        <f ca="1">IFERROR(IF(AND(N1951-TODAY()&gt;0,N1951-TODAY()&lt;5),"續簽"&amp;ROW(N1951),""),"")</f>
        <v/>
      </c>
      <c r="C1951" s="38" t="str">
        <f t="shared" si="248"/>
        <v/>
      </c>
      <c r="E1951" s="38" t="str">
        <f t="shared" si="249"/>
        <v/>
      </c>
      <c r="I1951" s="49" t="str">
        <f t="shared" ca="1" si="250"/>
        <v/>
      </c>
      <c r="J1951" s="49" t="str">
        <f t="shared" ca="1" si="251"/>
        <v/>
      </c>
      <c r="K1951" s="49"/>
      <c r="L1951" s="49"/>
      <c r="M1951" s="49"/>
      <c r="N1951" s="43" t="str">
        <f t="shared" si="252"/>
        <v/>
      </c>
      <c r="P1951" s="40" t="str">
        <f t="shared" si="253"/>
        <v/>
      </c>
      <c r="Q1951" s="38" t="str">
        <f t="shared" ca="1" si="254"/>
        <v/>
      </c>
    </row>
    <row r="1952" spans="1:28" ht="20.100000000000001" customHeight="1">
      <c r="A1952" s="41" t="str">
        <f t="shared" ca="1" si="255"/>
        <v/>
      </c>
      <c r="B1952" s="33" t="str">
        <f ca="1">IFERROR(IF(AND(N1952-TODAY()&gt;0,N1952-TODAY()&lt;5),"續簽"&amp;ROW(N1952),""),"")</f>
        <v/>
      </c>
      <c r="C1952" s="44" t="str">
        <f t="shared" si="248"/>
        <v/>
      </c>
      <c r="D1952" s="44"/>
      <c r="E1952" s="44" t="str">
        <f t="shared" si="249"/>
        <v/>
      </c>
      <c r="F1952" s="44"/>
      <c r="G1952" s="44"/>
      <c r="H1952" s="44"/>
      <c r="I1952" s="44" t="str">
        <f t="shared" ca="1" si="250"/>
        <v/>
      </c>
      <c r="J1952" s="44" t="str">
        <f t="shared" ca="1" si="251"/>
        <v/>
      </c>
      <c r="K1952" s="44"/>
      <c r="L1952" s="44"/>
      <c r="M1952" s="44"/>
      <c r="N1952" s="45" t="str">
        <f t="shared" si="252"/>
        <v/>
      </c>
      <c r="O1952" s="51"/>
      <c r="P1952" s="52" t="str">
        <f t="shared" si="253"/>
        <v/>
      </c>
      <c r="Q1952" s="44" t="str">
        <f t="shared" ca="1" si="254"/>
        <v/>
      </c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</row>
    <row r="1953" spans="1:28" ht="20.100000000000001" customHeight="1">
      <c r="A1953" s="41" t="str">
        <f t="shared" ca="1" si="255"/>
        <v/>
      </c>
      <c r="B1953" s="33" t="str">
        <f ca="1">IFERROR(IF(AND(N1953-TODAY()&gt;0,N1953-TODAY()&lt;5),"續簽"&amp;ROW(N1953),""),"")</f>
        <v/>
      </c>
      <c r="C1953" s="38" t="str">
        <f t="shared" si="248"/>
        <v/>
      </c>
      <c r="E1953" s="38" t="str">
        <f t="shared" si="249"/>
        <v/>
      </c>
      <c r="I1953" s="49" t="str">
        <f t="shared" ca="1" si="250"/>
        <v/>
      </c>
      <c r="J1953" s="49" t="str">
        <f t="shared" ca="1" si="251"/>
        <v/>
      </c>
      <c r="K1953" s="49"/>
      <c r="L1953" s="49"/>
      <c r="M1953" s="49"/>
      <c r="N1953" s="43" t="str">
        <f t="shared" si="252"/>
        <v/>
      </c>
      <c r="P1953" s="40" t="str">
        <f t="shared" si="253"/>
        <v/>
      </c>
      <c r="Q1953" s="38" t="str">
        <f t="shared" ca="1" si="254"/>
        <v/>
      </c>
    </row>
    <row r="1954" spans="1:28" ht="20.100000000000001" customHeight="1">
      <c r="A1954" s="41" t="str">
        <f t="shared" ca="1" si="255"/>
        <v/>
      </c>
      <c r="B1954" s="33" t="str">
        <f ca="1">IFERROR(IF(AND(N1954-TODAY()&gt;0,N1954-TODAY()&lt;5),"續簽"&amp;ROW(N1954),""),"")</f>
        <v/>
      </c>
      <c r="C1954" s="44" t="str">
        <f t="shared" si="248"/>
        <v/>
      </c>
      <c r="D1954" s="44"/>
      <c r="E1954" s="44" t="str">
        <f t="shared" si="249"/>
        <v/>
      </c>
      <c r="F1954" s="44"/>
      <c r="G1954" s="44"/>
      <c r="H1954" s="44"/>
      <c r="I1954" s="44" t="str">
        <f t="shared" ca="1" si="250"/>
        <v/>
      </c>
      <c r="J1954" s="44" t="str">
        <f t="shared" ca="1" si="251"/>
        <v/>
      </c>
      <c r="K1954" s="44"/>
      <c r="L1954" s="44"/>
      <c r="M1954" s="44"/>
      <c r="N1954" s="45" t="str">
        <f t="shared" si="252"/>
        <v/>
      </c>
      <c r="O1954" s="51"/>
      <c r="P1954" s="52" t="str">
        <f t="shared" si="253"/>
        <v/>
      </c>
      <c r="Q1954" s="44" t="str">
        <f t="shared" ca="1" si="254"/>
        <v/>
      </c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</row>
    <row r="1955" spans="1:28" ht="20.100000000000001" customHeight="1">
      <c r="C1955" s="38" t="str">
        <f t="shared" si="248"/>
        <v/>
      </c>
      <c r="E1955" s="38" t="str">
        <f t="shared" si="249"/>
        <v/>
      </c>
      <c r="I1955" s="49" t="str">
        <f t="shared" ca="1" si="250"/>
        <v/>
      </c>
      <c r="J1955" s="49" t="str">
        <f t="shared" ca="1" si="251"/>
        <v/>
      </c>
      <c r="K1955" s="49"/>
      <c r="L1955" s="49"/>
      <c r="M1955" s="49"/>
      <c r="N1955" s="43" t="str">
        <f t="shared" si="252"/>
        <v/>
      </c>
      <c r="P1955" s="40" t="str">
        <f t="shared" si="253"/>
        <v/>
      </c>
      <c r="Q1955" s="38" t="str">
        <f t="shared" ca="1" si="254"/>
        <v/>
      </c>
    </row>
    <row r="1956" spans="1:28" ht="20.100000000000001" customHeight="1">
      <c r="C1956" s="44" t="str">
        <f t="shared" si="248"/>
        <v/>
      </c>
      <c r="D1956" s="44"/>
      <c r="E1956" s="44" t="str">
        <f t="shared" si="249"/>
        <v/>
      </c>
      <c r="F1956" s="44"/>
      <c r="G1956" s="44"/>
      <c r="H1956" s="44"/>
      <c r="I1956" s="44" t="str">
        <f t="shared" ca="1" si="250"/>
        <v/>
      </c>
      <c r="J1956" s="44" t="str">
        <f t="shared" ca="1" si="251"/>
        <v/>
      </c>
      <c r="K1956" s="44"/>
      <c r="L1956" s="44"/>
      <c r="M1956" s="44"/>
      <c r="N1956" s="45" t="str">
        <f t="shared" si="252"/>
        <v/>
      </c>
      <c r="O1956" s="51"/>
      <c r="P1956" s="52" t="str">
        <f t="shared" si="253"/>
        <v/>
      </c>
      <c r="Q1956" s="44" t="str">
        <f t="shared" ca="1" si="254"/>
        <v/>
      </c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</row>
    <row r="1957" spans="1:28" ht="20.100000000000001" customHeight="1">
      <c r="C1957" s="38" t="str">
        <f t="shared" si="248"/>
        <v/>
      </c>
      <c r="E1957" s="38" t="str">
        <f t="shared" si="249"/>
        <v/>
      </c>
      <c r="I1957" s="49" t="str">
        <f t="shared" ca="1" si="250"/>
        <v/>
      </c>
      <c r="J1957" s="49" t="str">
        <f t="shared" ca="1" si="251"/>
        <v/>
      </c>
      <c r="K1957" s="49"/>
      <c r="L1957" s="49"/>
      <c r="M1957" s="49"/>
      <c r="N1957" s="43" t="str">
        <f t="shared" si="252"/>
        <v/>
      </c>
      <c r="P1957" s="40" t="str">
        <f t="shared" si="253"/>
        <v/>
      </c>
      <c r="Q1957" s="38" t="str">
        <f t="shared" ca="1" si="254"/>
        <v/>
      </c>
    </row>
    <row r="1958" spans="1:28" ht="20.100000000000001" customHeight="1">
      <c r="C1958" s="44" t="str">
        <f t="shared" si="248"/>
        <v/>
      </c>
      <c r="D1958" s="44"/>
      <c r="E1958" s="44" t="str">
        <f t="shared" si="249"/>
        <v/>
      </c>
      <c r="F1958" s="44"/>
      <c r="G1958" s="44"/>
      <c r="H1958" s="44"/>
      <c r="I1958" s="44" t="str">
        <f t="shared" ca="1" si="250"/>
        <v/>
      </c>
      <c r="J1958" s="44" t="str">
        <f t="shared" ca="1" si="251"/>
        <v/>
      </c>
      <c r="K1958" s="44"/>
      <c r="L1958" s="44"/>
      <c r="M1958" s="44"/>
      <c r="N1958" s="45" t="str">
        <f t="shared" si="252"/>
        <v/>
      </c>
      <c r="O1958" s="51"/>
      <c r="P1958" s="52" t="str">
        <f t="shared" si="253"/>
        <v/>
      </c>
      <c r="Q1958" s="44" t="str">
        <f t="shared" ca="1" si="254"/>
        <v/>
      </c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</row>
    <row r="1959" spans="1:28" ht="20.100000000000001" customHeight="1">
      <c r="C1959" s="38" t="str">
        <f t="shared" si="248"/>
        <v/>
      </c>
      <c r="E1959" s="38" t="str">
        <f t="shared" si="249"/>
        <v/>
      </c>
      <c r="I1959" s="49" t="str">
        <f t="shared" ca="1" si="250"/>
        <v/>
      </c>
      <c r="J1959" s="49" t="str">
        <f t="shared" ca="1" si="251"/>
        <v/>
      </c>
      <c r="K1959" s="49"/>
      <c r="L1959" s="49"/>
      <c r="M1959" s="49"/>
      <c r="N1959" s="43" t="str">
        <f t="shared" si="252"/>
        <v/>
      </c>
      <c r="P1959" s="40" t="str">
        <f t="shared" si="253"/>
        <v/>
      </c>
      <c r="Q1959" s="38" t="str">
        <f t="shared" ca="1" si="254"/>
        <v/>
      </c>
    </row>
    <row r="1960" spans="1:28" ht="20.100000000000001" customHeight="1">
      <c r="C1960" s="44" t="str">
        <f t="shared" si="248"/>
        <v/>
      </c>
      <c r="D1960" s="44"/>
      <c r="E1960" s="44" t="str">
        <f t="shared" si="249"/>
        <v/>
      </c>
      <c r="F1960" s="44"/>
      <c r="G1960" s="44"/>
      <c r="H1960" s="44"/>
      <c r="I1960" s="44" t="str">
        <f t="shared" ca="1" si="250"/>
        <v/>
      </c>
      <c r="J1960" s="44" t="str">
        <f t="shared" ca="1" si="251"/>
        <v/>
      </c>
      <c r="K1960" s="44"/>
      <c r="L1960" s="44"/>
      <c r="M1960" s="44"/>
      <c r="N1960" s="45" t="str">
        <f t="shared" si="252"/>
        <v/>
      </c>
      <c r="O1960" s="51"/>
      <c r="P1960" s="52" t="str">
        <f t="shared" si="253"/>
        <v/>
      </c>
      <c r="Q1960" s="44" t="str">
        <f t="shared" ca="1" si="254"/>
        <v/>
      </c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</row>
    <row r="1961" spans="1:28" ht="20.100000000000001" customHeight="1">
      <c r="C1961" s="38" t="str">
        <f t="shared" si="248"/>
        <v/>
      </c>
      <c r="E1961" s="38" t="str">
        <f t="shared" si="249"/>
        <v/>
      </c>
      <c r="I1961" s="49" t="str">
        <f t="shared" ca="1" si="250"/>
        <v/>
      </c>
      <c r="J1961" s="49" t="str">
        <f t="shared" ca="1" si="251"/>
        <v/>
      </c>
      <c r="K1961" s="49"/>
      <c r="L1961" s="49"/>
      <c r="M1961" s="49"/>
      <c r="N1961" s="43" t="str">
        <f t="shared" si="252"/>
        <v/>
      </c>
      <c r="P1961" s="40" t="str">
        <f t="shared" si="253"/>
        <v/>
      </c>
      <c r="Q1961" s="38" t="str">
        <f t="shared" ca="1" si="254"/>
        <v/>
      </c>
    </row>
    <row r="1962" spans="1:28" ht="20.100000000000001" customHeight="1">
      <c r="C1962" s="44" t="str">
        <f t="shared" si="248"/>
        <v/>
      </c>
      <c r="D1962" s="44"/>
      <c r="E1962" s="44" t="str">
        <f t="shared" si="249"/>
        <v/>
      </c>
      <c r="F1962" s="44"/>
      <c r="G1962" s="44"/>
      <c r="H1962" s="44"/>
      <c r="I1962" s="44" t="str">
        <f t="shared" ca="1" si="250"/>
        <v/>
      </c>
      <c r="J1962" s="44" t="str">
        <f t="shared" ca="1" si="251"/>
        <v/>
      </c>
      <c r="K1962" s="44"/>
      <c r="L1962" s="44"/>
      <c r="M1962" s="44"/>
      <c r="N1962" s="45" t="str">
        <f t="shared" si="252"/>
        <v/>
      </c>
      <c r="O1962" s="51"/>
      <c r="P1962" s="52" t="str">
        <f t="shared" si="253"/>
        <v/>
      </c>
      <c r="Q1962" s="44" t="str">
        <f t="shared" ca="1" si="254"/>
        <v/>
      </c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</row>
    <row r="1963" spans="1:28" ht="20.100000000000001" customHeight="1">
      <c r="C1963" s="38" t="str">
        <f t="shared" si="248"/>
        <v/>
      </c>
      <c r="E1963" s="38" t="str">
        <f t="shared" si="249"/>
        <v/>
      </c>
      <c r="I1963" s="49" t="str">
        <f t="shared" ca="1" si="250"/>
        <v/>
      </c>
      <c r="J1963" s="49" t="str">
        <f t="shared" ca="1" si="251"/>
        <v/>
      </c>
      <c r="K1963" s="49"/>
      <c r="L1963" s="49"/>
      <c r="M1963" s="49"/>
      <c r="N1963" s="43" t="str">
        <f t="shared" si="252"/>
        <v/>
      </c>
      <c r="P1963" s="40" t="str">
        <f t="shared" si="253"/>
        <v/>
      </c>
      <c r="Q1963" s="38" t="str">
        <f t="shared" ca="1" si="254"/>
        <v/>
      </c>
    </row>
    <row r="1964" spans="1:28" ht="20.100000000000001" customHeight="1">
      <c r="C1964" s="44" t="str">
        <f t="shared" si="248"/>
        <v/>
      </c>
      <c r="D1964" s="44"/>
      <c r="E1964" s="44" t="str">
        <f t="shared" si="249"/>
        <v/>
      </c>
      <c r="F1964" s="44"/>
      <c r="G1964" s="44"/>
      <c r="H1964" s="44"/>
      <c r="I1964" s="44" t="str">
        <f t="shared" ca="1" si="250"/>
        <v/>
      </c>
      <c r="J1964" s="44" t="str">
        <f t="shared" ca="1" si="251"/>
        <v/>
      </c>
      <c r="K1964" s="44"/>
      <c r="L1964" s="44"/>
      <c r="M1964" s="44"/>
      <c r="N1964" s="45" t="str">
        <f t="shared" si="252"/>
        <v/>
      </c>
      <c r="O1964" s="51"/>
      <c r="P1964" s="52" t="str">
        <f t="shared" si="253"/>
        <v/>
      </c>
      <c r="Q1964" s="44" t="str">
        <f t="shared" ca="1" si="254"/>
        <v/>
      </c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</row>
    <row r="1965" spans="1:28" ht="20.100000000000001" customHeight="1">
      <c r="C1965" s="38" t="str">
        <f t="shared" si="248"/>
        <v/>
      </c>
      <c r="E1965" s="38" t="str">
        <f t="shared" si="249"/>
        <v/>
      </c>
      <c r="I1965" s="49" t="str">
        <f t="shared" ca="1" si="250"/>
        <v/>
      </c>
      <c r="J1965" s="49" t="str">
        <f t="shared" ca="1" si="251"/>
        <v/>
      </c>
      <c r="K1965" s="49"/>
      <c r="L1965" s="49"/>
      <c r="M1965" s="49"/>
      <c r="N1965" s="43" t="str">
        <f t="shared" si="252"/>
        <v/>
      </c>
      <c r="P1965" s="40" t="str">
        <f t="shared" si="253"/>
        <v/>
      </c>
      <c r="Q1965" s="38" t="str">
        <f t="shared" ca="1" si="254"/>
        <v/>
      </c>
    </row>
    <row r="1966" spans="1:28" ht="20.100000000000001" customHeight="1">
      <c r="C1966" s="44" t="str">
        <f t="shared" si="248"/>
        <v/>
      </c>
      <c r="D1966" s="44"/>
      <c r="E1966" s="44" t="str">
        <f t="shared" si="249"/>
        <v/>
      </c>
      <c r="F1966" s="44"/>
      <c r="G1966" s="44"/>
      <c r="H1966" s="44"/>
      <c r="I1966" s="44" t="str">
        <f t="shared" ca="1" si="250"/>
        <v/>
      </c>
      <c r="J1966" s="44" t="str">
        <f t="shared" ca="1" si="251"/>
        <v/>
      </c>
      <c r="K1966" s="44"/>
      <c r="L1966" s="44"/>
      <c r="M1966" s="44"/>
      <c r="N1966" s="45" t="str">
        <f t="shared" si="252"/>
        <v/>
      </c>
      <c r="O1966" s="51"/>
      <c r="P1966" s="52" t="str">
        <f t="shared" si="253"/>
        <v/>
      </c>
      <c r="Q1966" s="44" t="str">
        <f t="shared" ca="1" si="254"/>
        <v/>
      </c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</row>
    <row r="1967" spans="1:28" ht="20.100000000000001" customHeight="1">
      <c r="C1967" s="38" t="str">
        <f t="shared" si="248"/>
        <v/>
      </c>
      <c r="E1967" s="38" t="str">
        <f t="shared" si="249"/>
        <v/>
      </c>
      <c r="I1967" s="49" t="str">
        <f t="shared" ca="1" si="250"/>
        <v/>
      </c>
      <c r="J1967" s="49" t="str">
        <f t="shared" ca="1" si="251"/>
        <v/>
      </c>
      <c r="K1967" s="49"/>
      <c r="L1967" s="49"/>
      <c r="M1967" s="49"/>
      <c r="N1967" s="43" t="str">
        <f t="shared" si="252"/>
        <v/>
      </c>
      <c r="P1967" s="40" t="str">
        <f t="shared" si="253"/>
        <v/>
      </c>
      <c r="Q1967" s="38" t="str">
        <f t="shared" ca="1" si="254"/>
        <v/>
      </c>
    </row>
    <row r="1968" spans="1:28" ht="20.100000000000001" customHeight="1">
      <c r="C1968" s="44" t="str">
        <f t="shared" si="248"/>
        <v/>
      </c>
      <c r="D1968" s="44"/>
      <c r="E1968" s="44" t="str">
        <f t="shared" si="249"/>
        <v/>
      </c>
      <c r="F1968" s="44"/>
      <c r="G1968" s="44"/>
      <c r="H1968" s="44"/>
      <c r="I1968" s="44" t="str">
        <f t="shared" ca="1" si="250"/>
        <v/>
      </c>
      <c r="J1968" s="44" t="str">
        <f t="shared" ca="1" si="251"/>
        <v/>
      </c>
      <c r="K1968" s="44"/>
      <c r="L1968" s="44"/>
      <c r="M1968" s="44"/>
      <c r="N1968" s="45" t="str">
        <f t="shared" si="252"/>
        <v/>
      </c>
      <c r="O1968" s="51"/>
      <c r="P1968" s="52" t="str">
        <f t="shared" si="253"/>
        <v/>
      </c>
      <c r="Q1968" s="44" t="str">
        <f t="shared" ca="1" si="254"/>
        <v/>
      </c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</row>
    <row r="1969" spans="3:28" ht="20.100000000000001" customHeight="1">
      <c r="C1969" s="38" t="str">
        <f t="shared" si="248"/>
        <v/>
      </c>
      <c r="E1969" s="38" t="str">
        <f t="shared" si="249"/>
        <v/>
      </c>
      <c r="I1969" s="49" t="str">
        <f t="shared" ca="1" si="250"/>
        <v/>
      </c>
      <c r="J1969" s="49" t="str">
        <f t="shared" ca="1" si="251"/>
        <v/>
      </c>
      <c r="K1969" s="49"/>
      <c r="L1969" s="49"/>
      <c r="M1969" s="49"/>
      <c r="N1969" s="43" t="str">
        <f t="shared" si="252"/>
        <v/>
      </c>
      <c r="P1969" s="40" t="str">
        <f t="shared" si="253"/>
        <v/>
      </c>
      <c r="Q1969" s="38" t="str">
        <f t="shared" ca="1" si="254"/>
        <v/>
      </c>
    </row>
    <row r="1970" spans="3:28" ht="20.100000000000001" customHeight="1">
      <c r="C1970" s="44" t="str">
        <f t="shared" si="248"/>
        <v/>
      </c>
      <c r="D1970" s="44"/>
      <c r="E1970" s="44" t="str">
        <f t="shared" si="249"/>
        <v/>
      </c>
      <c r="F1970" s="44"/>
      <c r="G1970" s="44"/>
      <c r="H1970" s="44"/>
      <c r="I1970" s="44" t="str">
        <f t="shared" ca="1" si="250"/>
        <v/>
      </c>
      <c r="J1970" s="44" t="str">
        <f t="shared" ca="1" si="251"/>
        <v/>
      </c>
      <c r="K1970" s="44"/>
      <c r="L1970" s="44"/>
      <c r="M1970" s="44"/>
      <c r="N1970" s="45" t="str">
        <f t="shared" si="252"/>
        <v/>
      </c>
      <c r="O1970" s="51"/>
      <c r="P1970" s="52" t="str">
        <f t="shared" si="253"/>
        <v/>
      </c>
      <c r="Q1970" s="44" t="str">
        <f t="shared" ca="1" si="254"/>
        <v/>
      </c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</row>
    <row r="1971" spans="3:28" ht="20.100000000000001" customHeight="1">
      <c r="C1971" s="38" t="str">
        <f t="shared" si="248"/>
        <v/>
      </c>
      <c r="E1971" s="38" t="str">
        <f t="shared" si="249"/>
        <v/>
      </c>
      <c r="I1971" s="49" t="str">
        <f t="shared" ca="1" si="250"/>
        <v/>
      </c>
      <c r="J1971" s="49" t="str">
        <f t="shared" ca="1" si="251"/>
        <v/>
      </c>
      <c r="K1971" s="49"/>
      <c r="L1971" s="49"/>
      <c r="M1971" s="49"/>
      <c r="N1971" s="43" t="str">
        <f t="shared" si="252"/>
        <v/>
      </c>
      <c r="P1971" s="40" t="str">
        <f t="shared" si="253"/>
        <v/>
      </c>
      <c r="Q1971" s="38" t="str">
        <f t="shared" ca="1" si="254"/>
        <v/>
      </c>
    </row>
    <row r="1972" spans="3:28" ht="20.100000000000001" customHeight="1">
      <c r="C1972" s="44" t="str">
        <f t="shared" si="248"/>
        <v/>
      </c>
      <c r="D1972" s="44"/>
      <c r="E1972" s="44" t="str">
        <f t="shared" si="249"/>
        <v/>
      </c>
      <c r="F1972" s="44"/>
      <c r="G1972" s="44"/>
      <c r="H1972" s="44"/>
      <c r="I1972" s="44" t="str">
        <f t="shared" ca="1" si="250"/>
        <v/>
      </c>
      <c r="J1972" s="44" t="str">
        <f t="shared" ca="1" si="251"/>
        <v/>
      </c>
      <c r="K1972" s="44"/>
      <c r="L1972" s="44"/>
      <c r="M1972" s="44"/>
      <c r="N1972" s="45" t="str">
        <f t="shared" si="252"/>
        <v/>
      </c>
      <c r="O1972" s="51"/>
      <c r="P1972" s="52" t="str">
        <f t="shared" si="253"/>
        <v/>
      </c>
      <c r="Q1972" s="44" t="str">
        <f t="shared" ca="1" si="254"/>
        <v/>
      </c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</row>
    <row r="1973" spans="3:28" ht="20.100000000000001" customHeight="1">
      <c r="C1973" s="38" t="str">
        <f t="shared" si="248"/>
        <v/>
      </c>
      <c r="E1973" s="38" t="str">
        <f t="shared" si="249"/>
        <v/>
      </c>
      <c r="I1973" s="49" t="str">
        <f t="shared" ca="1" si="250"/>
        <v/>
      </c>
      <c r="J1973" s="49" t="str">
        <f t="shared" ca="1" si="251"/>
        <v/>
      </c>
      <c r="K1973" s="49"/>
      <c r="L1973" s="49"/>
      <c r="M1973" s="49"/>
      <c r="N1973" s="43" t="str">
        <f t="shared" si="252"/>
        <v/>
      </c>
      <c r="P1973" s="40" t="str">
        <f t="shared" si="253"/>
        <v/>
      </c>
      <c r="Q1973" s="38" t="str">
        <f t="shared" ca="1" si="254"/>
        <v/>
      </c>
    </row>
    <row r="1974" spans="3:28" ht="20.100000000000001" customHeight="1">
      <c r="C1974" s="44" t="str">
        <f t="shared" si="248"/>
        <v/>
      </c>
      <c r="D1974" s="44"/>
      <c r="E1974" s="44" t="str">
        <f t="shared" si="249"/>
        <v/>
      </c>
      <c r="F1974" s="44"/>
      <c r="G1974" s="44"/>
      <c r="H1974" s="44"/>
      <c r="I1974" s="44" t="str">
        <f t="shared" ca="1" si="250"/>
        <v/>
      </c>
      <c r="J1974" s="44" t="str">
        <f t="shared" ca="1" si="251"/>
        <v/>
      </c>
      <c r="K1974" s="44"/>
      <c r="L1974" s="44"/>
      <c r="M1974" s="44"/>
      <c r="N1974" s="45" t="str">
        <f t="shared" si="252"/>
        <v/>
      </c>
      <c r="O1974" s="51"/>
      <c r="P1974" s="52" t="str">
        <f t="shared" si="253"/>
        <v/>
      </c>
      <c r="Q1974" s="44" t="str">
        <f t="shared" ca="1" si="254"/>
        <v/>
      </c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</row>
    <row r="1975" spans="3:28" ht="20.100000000000001" customHeight="1">
      <c r="C1975" s="38" t="str">
        <f t="shared" si="248"/>
        <v/>
      </c>
      <c r="E1975" s="38" t="str">
        <f t="shared" si="249"/>
        <v/>
      </c>
      <c r="I1975" s="49" t="str">
        <f t="shared" ca="1" si="250"/>
        <v/>
      </c>
      <c r="J1975" s="49" t="str">
        <f t="shared" ca="1" si="251"/>
        <v/>
      </c>
      <c r="K1975" s="49"/>
      <c r="L1975" s="49"/>
      <c r="M1975" s="49"/>
      <c r="N1975" s="43" t="str">
        <f t="shared" si="252"/>
        <v/>
      </c>
      <c r="P1975" s="40" t="str">
        <f t="shared" si="253"/>
        <v/>
      </c>
      <c r="Q1975" s="38" t="str">
        <f t="shared" ca="1" si="254"/>
        <v/>
      </c>
    </row>
    <row r="1976" spans="3:28" ht="20.100000000000001" customHeight="1">
      <c r="C1976" s="44" t="str">
        <f t="shared" si="248"/>
        <v/>
      </c>
      <c r="D1976" s="44"/>
      <c r="E1976" s="44" t="str">
        <f t="shared" si="249"/>
        <v/>
      </c>
      <c r="F1976" s="44"/>
      <c r="G1976" s="44"/>
      <c r="H1976" s="44"/>
      <c r="I1976" s="44" t="str">
        <f t="shared" ca="1" si="250"/>
        <v/>
      </c>
      <c r="J1976" s="44" t="str">
        <f t="shared" ca="1" si="251"/>
        <v/>
      </c>
      <c r="K1976" s="44"/>
      <c r="L1976" s="44"/>
      <c r="M1976" s="44"/>
      <c r="N1976" s="45" t="str">
        <f t="shared" si="252"/>
        <v/>
      </c>
      <c r="O1976" s="51"/>
      <c r="P1976" s="52" t="str">
        <f t="shared" si="253"/>
        <v/>
      </c>
      <c r="Q1976" s="44" t="str">
        <f t="shared" ca="1" si="254"/>
        <v/>
      </c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</row>
    <row r="1977" spans="3:28" ht="20.100000000000001" customHeight="1">
      <c r="C1977" s="38" t="str">
        <f t="shared" si="248"/>
        <v/>
      </c>
      <c r="E1977" s="38" t="str">
        <f t="shared" si="249"/>
        <v/>
      </c>
      <c r="I1977" s="49" t="str">
        <f t="shared" ca="1" si="250"/>
        <v/>
      </c>
      <c r="J1977" s="49" t="str">
        <f t="shared" ca="1" si="251"/>
        <v/>
      </c>
      <c r="K1977" s="49"/>
      <c r="L1977" s="49"/>
      <c r="M1977" s="49"/>
      <c r="N1977" s="43" t="str">
        <f t="shared" si="252"/>
        <v/>
      </c>
      <c r="P1977" s="40" t="str">
        <f t="shared" si="253"/>
        <v/>
      </c>
      <c r="Q1977" s="38" t="str">
        <f t="shared" ca="1" si="254"/>
        <v/>
      </c>
    </row>
    <row r="1978" spans="3:28" ht="20.100000000000001" customHeight="1">
      <c r="C1978" s="44" t="str">
        <f t="shared" si="248"/>
        <v/>
      </c>
      <c r="D1978" s="44"/>
      <c r="E1978" s="44" t="str">
        <f t="shared" si="249"/>
        <v/>
      </c>
      <c r="F1978" s="44"/>
      <c r="G1978" s="44"/>
      <c r="H1978" s="44"/>
      <c r="I1978" s="44" t="str">
        <f t="shared" ca="1" si="250"/>
        <v/>
      </c>
      <c r="J1978" s="44" t="str">
        <f t="shared" ca="1" si="251"/>
        <v/>
      </c>
      <c r="K1978" s="44"/>
      <c r="L1978" s="44"/>
      <c r="M1978" s="44"/>
      <c r="N1978" s="45" t="str">
        <f t="shared" si="252"/>
        <v/>
      </c>
      <c r="O1978" s="51"/>
      <c r="P1978" s="52" t="str">
        <f t="shared" si="253"/>
        <v/>
      </c>
      <c r="Q1978" s="44" t="str">
        <f t="shared" ca="1" si="254"/>
        <v/>
      </c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</row>
    <row r="1979" spans="3:28" ht="20.100000000000001" customHeight="1">
      <c r="C1979" s="38" t="str">
        <f t="shared" si="248"/>
        <v/>
      </c>
      <c r="E1979" s="38" t="str">
        <f t="shared" si="249"/>
        <v/>
      </c>
      <c r="I1979" s="49" t="str">
        <f t="shared" ca="1" si="250"/>
        <v/>
      </c>
      <c r="J1979" s="49" t="str">
        <f t="shared" ca="1" si="251"/>
        <v/>
      </c>
      <c r="K1979" s="49"/>
      <c r="L1979" s="49"/>
      <c r="M1979" s="49"/>
      <c r="N1979" s="43" t="str">
        <f t="shared" si="252"/>
        <v/>
      </c>
      <c r="P1979" s="40" t="str">
        <f t="shared" si="253"/>
        <v/>
      </c>
      <c r="Q1979" s="38" t="str">
        <f t="shared" ca="1" si="254"/>
        <v/>
      </c>
    </row>
    <row r="1980" spans="3:28" ht="20.100000000000001" customHeight="1">
      <c r="C1980" s="44" t="str">
        <f t="shared" si="248"/>
        <v/>
      </c>
      <c r="D1980" s="44"/>
      <c r="E1980" s="44" t="str">
        <f t="shared" si="249"/>
        <v/>
      </c>
      <c r="F1980" s="44"/>
      <c r="G1980" s="44"/>
      <c r="H1980" s="44"/>
      <c r="I1980" s="44" t="str">
        <f t="shared" ca="1" si="250"/>
        <v/>
      </c>
      <c r="J1980" s="44" t="str">
        <f t="shared" ca="1" si="251"/>
        <v/>
      </c>
      <c r="K1980" s="44"/>
      <c r="L1980" s="44"/>
      <c r="M1980" s="44"/>
      <c r="N1980" s="45" t="str">
        <f t="shared" si="252"/>
        <v/>
      </c>
      <c r="O1980" s="51"/>
      <c r="P1980" s="52" t="str">
        <f t="shared" si="253"/>
        <v/>
      </c>
      <c r="Q1980" s="44" t="str">
        <f t="shared" ca="1" si="254"/>
        <v/>
      </c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</row>
    <row r="1981" spans="3:28" ht="20.100000000000001" customHeight="1">
      <c r="C1981" s="38" t="str">
        <f t="shared" si="248"/>
        <v/>
      </c>
      <c r="E1981" s="38" t="str">
        <f t="shared" si="249"/>
        <v/>
      </c>
      <c r="I1981" s="49" t="str">
        <f t="shared" ca="1" si="250"/>
        <v/>
      </c>
      <c r="J1981" s="49" t="str">
        <f t="shared" ca="1" si="251"/>
        <v/>
      </c>
      <c r="K1981" s="49"/>
      <c r="L1981" s="49"/>
      <c r="M1981" s="49"/>
      <c r="N1981" s="43" t="str">
        <f t="shared" si="252"/>
        <v/>
      </c>
      <c r="P1981" s="40" t="str">
        <f t="shared" si="253"/>
        <v/>
      </c>
      <c r="Q1981" s="38" t="str">
        <f t="shared" ca="1" si="254"/>
        <v/>
      </c>
    </row>
    <row r="1982" spans="3:28" ht="20.100000000000001" customHeight="1">
      <c r="C1982" s="44" t="str">
        <f t="shared" si="248"/>
        <v/>
      </c>
      <c r="D1982" s="44"/>
      <c r="E1982" s="44" t="str">
        <f t="shared" si="249"/>
        <v/>
      </c>
      <c r="F1982" s="44"/>
      <c r="G1982" s="44"/>
      <c r="H1982" s="44"/>
      <c r="I1982" s="44" t="str">
        <f t="shared" ca="1" si="250"/>
        <v/>
      </c>
      <c r="J1982" s="44" t="str">
        <f t="shared" ca="1" si="251"/>
        <v/>
      </c>
      <c r="K1982" s="44"/>
      <c r="L1982" s="44"/>
      <c r="M1982" s="44"/>
      <c r="N1982" s="45" t="str">
        <f t="shared" si="252"/>
        <v/>
      </c>
      <c r="O1982" s="51"/>
      <c r="P1982" s="52" t="str">
        <f t="shared" si="253"/>
        <v/>
      </c>
      <c r="Q1982" s="44" t="str">
        <f t="shared" ca="1" si="254"/>
        <v/>
      </c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</row>
    <row r="1983" spans="3:28" ht="20.100000000000001" customHeight="1">
      <c r="C1983" s="38" t="str">
        <f t="shared" si="248"/>
        <v/>
      </c>
      <c r="E1983" s="38" t="str">
        <f t="shared" si="249"/>
        <v/>
      </c>
      <c r="I1983" s="49" t="str">
        <f t="shared" ca="1" si="250"/>
        <v/>
      </c>
      <c r="J1983" s="49" t="str">
        <f t="shared" ca="1" si="251"/>
        <v/>
      </c>
      <c r="K1983" s="49"/>
      <c r="L1983" s="49"/>
      <c r="M1983" s="49"/>
      <c r="N1983" s="43" t="str">
        <f t="shared" si="252"/>
        <v/>
      </c>
      <c r="P1983" s="40" t="str">
        <f t="shared" si="253"/>
        <v/>
      </c>
      <c r="Q1983" s="38" t="str">
        <f t="shared" ca="1" si="254"/>
        <v/>
      </c>
    </row>
    <row r="1984" spans="3:28" ht="20.100000000000001" customHeight="1">
      <c r="C1984" s="44" t="str">
        <f t="shared" si="248"/>
        <v/>
      </c>
      <c r="D1984" s="44"/>
      <c r="E1984" s="44" t="str">
        <f t="shared" si="249"/>
        <v/>
      </c>
      <c r="F1984" s="44"/>
      <c r="G1984" s="44"/>
      <c r="H1984" s="44"/>
      <c r="I1984" s="44" t="str">
        <f t="shared" ca="1" si="250"/>
        <v/>
      </c>
      <c r="J1984" s="44" t="str">
        <f t="shared" ca="1" si="251"/>
        <v/>
      </c>
      <c r="K1984" s="44"/>
      <c r="L1984" s="44"/>
      <c r="M1984" s="44"/>
      <c r="N1984" s="45" t="str">
        <f t="shared" si="252"/>
        <v/>
      </c>
      <c r="O1984" s="51"/>
      <c r="P1984" s="52" t="str">
        <f t="shared" si="253"/>
        <v/>
      </c>
      <c r="Q1984" s="44" t="str">
        <f t="shared" ca="1" si="254"/>
        <v/>
      </c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</row>
    <row r="1985" spans="3:28" ht="20.100000000000001" customHeight="1">
      <c r="C1985" s="38" t="str">
        <f t="shared" si="248"/>
        <v/>
      </c>
      <c r="E1985" s="38" t="str">
        <f t="shared" si="249"/>
        <v/>
      </c>
      <c r="I1985" s="49" t="str">
        <f t="shared" ca="1" si="250"/>
        <v/>
      </c>
      <c r="J1985" s="49" t="str">
        <f t="shared" ca="1" si="251"/>
        <v/>
      </c>
      <c r="K1985" s="49"/>
      <c r="L1985" s="49"/>
      <c r="M1985" s="49"/>
      <c r="N1985" s="43" t="str">
        <f t="shared" si="252"/>
        <v/>
      </c>
      <c r="P1985" s="40" t="str">
        <f t="shared" si="253"/>
        <v/>
      </c>
      <c r="Q1985" s="38" t="str">
        <f t="shared" ca="1" si="254"/>
        <v/>
      </c>
    </row>
    <row r="1986" spans="3:28" ht="20.100000000000001" customHeight="1">
      <c r="C1986" s="44" t="str">
        <f t="shared" si="248"/>
        <v/>
      </c>
      <c r="D1986" s="44"/>
      <c r="E1986" s="44" t="str">
        <f t="shared" si="249"/>
        <v/>
      </c>
      <c r="F1986" s="44"/>
      <c r="G1986" s="44"/>
      <c r="H1986" s="44"/>
      <c r="I1986" s="44" t="str">
        <f t="shared" ca="1" si="250"/>
        <v/>
      </c>
      <c r="J1986" s="44" t="str">
        <f t="shared" ca="1" si="251"/>
        <v/>
      </c>
      <c r="K1986" s="44"/>
      <c r="L1986" s="44"/>
      <c r="M1986" s="44"/>
      <c r="N1986" s="45" t="str">
        <f t="shared" si="252"/>
        <v/>
      </c>
      <c r="O1986" s="51"/>
      <c r="P1986" s="52" t="str">
        <f t="shared" si="253"/>
        <v/>
      </c>
      <c r="Q1986" s="44" t="str">
        <f t="shared" ca="1" si="254"/>
        <v/>
      </c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</row>
    <row r="1987" spans="3:28" ht="20.100000000000001" customHeight="1">
      <c r="C1987" s="38" t="str">
        <f t="shared" si="248"/>
        <v/>
      </c>
      <c r="E1987" s="38" t="str">
        <f t="shared" si="249"/>
        <v/>
      </c>
      <c r="I1987" s="49" t="str">
        <f t="shared" ca="1" si="250"/>
        <v/>
      </c>
      <c r="J1987" s="49" t="str">
        <f t="shared" ca="1" si="251"/>
        <v/>
      </c>
      <c r="K1987" s="49"/>
      <c r="L1987" s="49"/>
      <c r="M1987" s="49"/>
      <c r="N1987" s="43" t="str">
        <f t="shared" si="252"/>
        <v/>
      </c>
      <c r="P1987" s="40" t="str">
        <f t="shared" si="253"/>
        <v/>
      </c>
      <c r="Q1987" s="38" t="str">
        <f t="shared" ca="1" si="254"/>
        <v/>
      </c>
    </row>
    <row r="1988" spans="3:28" ht="20.100000000000001" customHeight="1">
      <c r="C1988" s="44" t="str">
        <f t="shared" si="248"/>
        <v/>
      </c>
      <c r="D1988" s="44"/>
      <c r="E1988" s="44" t="str">
        <f t="shared" si="249"/>
        <v/>
      </c>
      <c r="F1988" s="44"/>
      <c r="G1988" s="44"/>
      <c r="H1988" s="44"/>
      <c r="I1988" s="44" t="str">
        <f t="shared" ca="1" si="250"/>
        <v/>
      </c>
      <c r="J1988" s="44" t="str">
        <f t="shared" ca="1" si="251"/>
        <v/>
      </c>
      <c r="K1988" s="44"/>
      <c r="L1988" s="44"/>
      <c r="M1988" s="44"/>
      <c r="N1988" s="45" t="str">
        <f t="shared" si="252"/>
        <v/>
      </c>
      <c r="O1988" s="51"/>
      <c r="P1988" s="52" t="str">
        <f t="shared" si="253"/>
        <v/>
      </c>
      <c r="Q1988" s="44" t="str">
        <f t="shared" ca="1" si="254"/>
        <v/>
      </c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</row>
    <row r="1989" spans="3:28" ht="20.100000000000001" customHeight="1">
      <c r="C1989" s="38" t="str">
        <f t="shared" si="248"/>
        <v/>
      </c>
      <c r="E1989" s="38" t="str">
        <f t="shared" si="249"/>
        <v/>
      </c>
      <c r="I1989" s="49" t="str">
        <f t="shared" ca="1" si="250"/>
        <v/>
      </c>
      <c r="J1989" s="49" t="str">
        <f t="shared" ca="1" si="251"/>
        <v/>
      </c>
      <c r="K1989" s="49"/>
      <c r="L1989" s="49"/>
      <c r="M1989" s="49"/>
      <c r="N1989" s="43" t="str">
        <f t="shared" si="252"/>
        <v/>
      </c>
      <c r="P1989" s="40" t="str">
        <f t="shared" si="253"/>
        <v/>
      </c>
      <c r="Q1989" s="38" t="str">
        <f t="shared" ca="1" si="254"/>
        <v/>
      </c>
    </row>
    <row r="1990" spans="3:28" ht="20.100000000000001" customHeight="1">
      <c r="C1990" s="44" t="str">
        <f t="shared" si="248"/>
        <v/>
      </c>
      <c r="D1990" s="44"/>
      <c r="E1990" s="44" t="str">
        <f t="shared" si="249"/>
        <v/>
      </c>
      <c r="F1990" s="44"/>
      <c r="G1990" s="44"/>
      <c r="H1990" s="44"/>
      <c r="I1990" s="44" t="str">
        <f t="shared" ca="1" si="250"/>
        <v/>
      </c>
      <c r="J1990" s="44" t="str">
        <f t="shared" ca="1" si="251"/>
        <v/>
      </c>
      <c r="K1990" s="44"/>
      <c r="L1990" s="44"/>
      <c r="M1990" s="44"/>
      <c r="N1990" s="45" t="str">
        <f t="shared" si="252"/>
        <v/>
      </c>
      <c r="O1990" s="51"/>
      <c r="P1990" s="52" t="str">
        <f t="shared" si="253"/>
        <v/>
      </c>
      <c r="Q1990" s="44" t="str">
        <f t="shared" ca="1" si="254"/>
        <v/>
      </c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</row>
    <row r="1991" spans="3:28" ht="20.100000000000001" customHeight="1">
      <c r="C1991" s="38" t="str">
        <f t="shared" si="248"/>
        <v/>
      </c>
      <c r="E1991" s="38" t="str">
        <f t="shared" si="249"/>
        <v/>
      </c>
      <c r="I1991" s="49" t="str">
        <f t="shared" ca="1" si="250"/>
        <v/>
      </c>
      <c r="J1991" s="49" t="str">
        <f t="shared" ca="1" si="251"/>
        <v/>
      </c>
      <c r="K1991" s="49"/>
      <c r="L1991" s="49"/>
      <c r="M1991" s="49"/>
      <c r="N1991" s="43" t="str">
        <f t="shared" si="252"/>
        <v/>
      </c>
      <c r="P1991" s="40" t="str">
        <f t="shared" si="253"/>
        <v/>
      </c>
      <c r="Q1991" s="38" t="str">
        <f t="shared" ca="1" si="254"/>
        <v/>
      </c>
    </row>
    <row r="1992" spans="3:28" ht="20.100000000000001" customHeight="1">
      <c r="C1992" s="44" t="str">
        <f t="shared" ref="C1992:C2008" si="256">IF(D1992="","",ROW(D1992)-2)</f>
        <v/>
      </c>
      <c r="D1992" s="44"/>
      <c r="E1992" s="44" t="str">
        <f t="shared" ref="E1992:E2008" si="257">IF(O1992="","",IF(MOD(RIGHT(LEFT(O1992,17)),2),"男","女"))</f>
        <v/>
      </c>
      <c r="F1992" s="44"/>
      <c r="G1992" s="44"/>
      <c r="H1992" s="44"/>
      <c r="I1992" s="44" t="str">
        <f t="shared" ref="I1992:I2008" ca="1" si="258">IF(H1992="","",DATEDIF(H1992,TODAY(),"Y"))</f>
        <v/>
      </c>
      <c r="J1992" s="44" t="str">
        <f t="shared" ref="J1992:J2008" ca="1" si="259">IF(H1992="","",DATEDIF(H1992,TODAY(),"m"))</f>
        <v/>
      </c>
      <c r="K1992" s="44"/>
      <c r="L1992" s="44"/>
      <c r="M1992" s="44"/>
      <c r="N1992" s="45" t="str">
        <f t="shared" ref="N1992:N2008" si="260">IFERROR(IF(M1992="无固定期限","",DATE(YEAR(L1992)+M1992,MONTH(L1992),DAY(L1992)-1)),"")</f>
        <v/>
      </c>
      <c r="O1992" s="51"/>
      <c r="P1992" s="52" t="str">
        <f t="shared" ref="P1992:P2008" si="261">IF(O1992="","",VALUE(MID(O1992,7,4)&amp;"/"&amp;MID(O1992,11,2)&amp;"/"&amp;MID(O1992,13,2)))</f>
        <v/>
      </c>
      <c r="Q1992" s="44" t="str">
        <f t="shared" ref="Q1992:Q2008" ca="1" si="262">IF(O1992="","",YEAR(TODAY())-MID(O1992,7,4))</f>
        <v/>
      </c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</row>
    <row r="1993" spans="3:28" ht="20.100000000000001" customHeight="1">
      <c r="C1993" s="38" t="str">
        <f t="shared" si="256"/>
        <v/>
      </c>
      <c r="E1993" s="38" t="str">
        <f t="shared" si="257"/>
        <v/>
      </c>
      <c r="I1993" s="49" t="str">
        <f t="shared" ca="1" si="258"/>
        <v/>
      </c>
      <c r="J1993" s="49" t="str">
        <f t="shared" ca="1" si="259"/>
        <v/>
      </c>
      <c r="K1993" s="49"/>
      <c r="L1993" s="49"/>
      <c r="M1993" s="49"/>
      <c r="N1993" s="43" t="str">
        <f t="shared" si="260"/>
        <v/>
      </c>
      <c r="P1993" s="40" t="str">
        <f t="shared" si="261"/>
        <v/>
      </c>
      <c r="Q1993" s="38" t="str">
        <f t="shared" ca="1" si="262"/>
        <v/>
      </c>
    </row>
    <row r="1994" spans="3:28" ht="20.100000000000001" customHeight="1">
      <c r="C1994" s="44" t="str">
        <f t="shared" si="256"/>
        <v/>
      </c>
      <c r="D1994" s="44"/>
      <c r="E1994" s="44" t="str">
        <f t="shared" si="257"/>
        <v/>
      </c>
      <c r="F1994" s="44"/>
      <c r="G1994" s="44"/>
      <c r="H1994" s="44"/>
      <c r="I1994" s="44" t="str">
        <f t="shared" ca="1" si="258"/>
        <v/>
      </c>
      <c r="J1994" s="44" t="str">
        <f t="shared" ca="1" si="259"/>
        <v/>
      </c>
      <c r="K1994" s="44"/>
      <c r="L1994" s="44"/>
      <c r="M1994" s="44"/>
      <c r="N1994" s="45" t="str">
        <f t="shared" si="260"/>
        <v/>
      </c>
      <c r="O1994" s="51"/>
      <c r="P1994" s="52" t="str">
        <f t="shared" si="261"/>
        <v/>
      </c>
      <c r="Q1994" s="44" t="str">
        <f t="shared" ca="1" si="262"/>
        <v/>
      </c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</row>
    <row r="1995" spans="3:28" ht="20.100000000000001" customHeight="1">
      <c r="C1995" s="38" t="str">
        <f t="shared" si="256"/>
        <v/>
      </c>
      <c r="E1995" s="38" t="str">
        <f t="shared" si="257"/>
        <v/>
      </c>
      <c r="I1995" s="49" t="str">
        <f t="shared" ca="1" si="258"/>
        <v/>
      </c>
      <c r="J1995" s="49" t="str">
        <f t="shared" ca="1" si="259"/>
        <v/>
      </c>
      <c r="K1995" s="49"/>
      <c r="L1995" s="49"/>
      <c r="M1995" s="49"/>
      <c r="N1995" s="43" t="str">
        <f t="shared" si="260"/>
        <v/>
      </c>
      <c r="P1995" s="40" t="str">
        <f t="shared" si="261"/>
        <v/>
      </c>
      <c r="Q1995" s="38" t="str">
        <f t="shared" ca="1" si="262"/>
        <v/>
      </c>
    </row>
    <row r="1996" spans="3:28" ht="20.100000000000001" customHeight="1">
      <c r="C1996" s="44" t="str">
        <f t="shared" si="256"/>
        <v/>
      </c>
      <c r="D1996" s="44"/>
      <c r="E1996" s="44" t="str">
        <f t="shared" si="257"/>
        <v/>
      </c>
      <c r="F1996" s="44"/>
      <c r="G1996" s="44"/>
      <c r="H1996" s="44"/>
      <c r="I1996" s="44" t="str">
        <f t="shared" ca="1" si="258"/>
        <v/>
      </c>
      <c r="J1996" s="44" t="str">
        <f t="shared" ca="1" si="259"/>
        <v/>
      </c>
      <c r="K1996" s="44"/>
      <c r="L1996" s="44"/>
      <c r="M1996" s="44"/>
      <c r="N1996" s="45" t="str">
        <f t="shared" si="260"/>
        <v/>
      </c>
      <c r="O1996" s="51"/>
      <c r="P1996" s="52" t="str">
        <f t="shared" si="261"/>
        <v/>
      </c>
      <c r="Q1996" s="44" t="str">
        <f t="shared" ca="1" si="262"/>
        <v/>
      </c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</row>
    <row r="1997" spans="3:28" ht="20.100000000000001" customHeight="1">
      <c r="C1997" s="38" t="str">
        <f t="shared" si="256"/>
        <v/>
      </c>
      <c r="E1997" s="38" t="str">
        <f t="shared" si="257"/>
        <v/>
      </c>
      <c r="I1997" s="49" t="str">
        <f t="shared" ca="1" si="258"/>
        <v/>
      </c>
      <c r="J1997" s="49" t="str">
        <f t="shared" ca="1" si="259"/>
        <v/>
      </c>
      <c r="K1997" s="49"/>
      <c r="L1997" s="49"/>
      <c r="M1997" s="49"/>
      <c r="N1997" s="43" t="str">
        <f t="shared" si="260"/>
        <v/>
      </c>
      <c r="P1997" s="40" t="str">
        <f t="shared" si="261"/>
        <v/>
      </c>
      <c r="Q1997" s="38" t="str">
        <f t="shared" ca="1" si="262"/>
        <v/>
      </c>
    </row>
    <row r="1998" spans="3:28" ht="20.100000000000001" customHeight="1">
      <c r="C1998" s="44" t="str">
        <f t="shared" si="256"/>
        <v/>
      </c>
      <c r="D1998" s="44"/>
      <c r="E1998" s="44" t="str">
        <f t="shared" si="257"/>
        <v/>
      </c>
      <c r="F1998" s="44"/>
      <c r="G1998" s="44"/>
      <c r="H1998" s="44"/>
      <c r="I1998" s="44" t="str">
        <f t="shared" ca="1" si="258"/>
        <v/>
      </c>
      <c r="J1998" s="44" t="str">
        <f t="shared" ca="1" si="259"/>
        <v/>
      </c>
      <c r="K1998" s="44"/>
      <c r="L1998" s="44"/>
      <c r="M1998" s="44"/>
      <c r="N1998" s="45" t="str">
        <f t="shared" si="260"/>
        <v/>
      </c>
      <c r="O1998" s="51"/>
      <c r="P1998" s="52" t="str">
        <f t="shared" si="261"/>
        <v/>
      </c>
      <c r="Q1998" s="44" t="str">
        <f t="shared" ca="1" si="262"/>
        <v/>
      </c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</row>
    <row r="1999" spans="3:28" ht="20.100000000000001" customHeight="1">
      <c r="C1999" s="38" t="str">
        <f t="shared" si="256"/>
        <v/>
      </c>
      <c r="E1999" s="38" t="str">
        <f t="shared" si="257"/>
        <v/>
      </c>
      <c r="I1999" s="49" t="str">
        <f t="shared" ca="1" si="258"/>
        <v/>
      </c>
      <c r="J1999" s="49" t="str">
        <f t="shared" ca="1" si="259"/>
        <v/>
      </c>
      <c r="K1999" s="49"/>
      <c r="L1999" s="49"/>
      <c r="M1999" s="49"/>
      <c r="N1999" s="43" t="str">
        <f t="shared" si="260"/>
        <v/>
      </c>
      <c r="P1999" s="40" t="str">
        <f t="shared" si="261"/>
        <v/>
      </c>
      <c r="Q1999" s="38" t="str">
        <f t="shared" ca="1" si="262"/>
        <v/>
      </c>
    </row>
    <row r="2000" spans="3:28" ht="20.100000000000001" customHeight="1">
      <c r="C2000" s="44" t="str">
        <f t="shared" si="256"/>
        <v/>
      </c>
      <c r="D2000" s="44"/>
      <c r="E2000" s="44" t="str">
        <f t="shared" si="257"/>
        <v/>
      </c>
      <c r="F2000" s="44"/>
      <c r="G2000" s="44"/>
      <c r="H2000" s="44"/>
      <c r="I2000" s="44" t="str">
        <f t="shared" ca="1" si="258"/>
        <v/>
      </c>
      <c r="J2000" s="44" t="str">
        <f t="shared" ca="1" si="259"/>
        <v/>
      </c>
      <c r="K2000" s="44"/>
      <c r="L2000" s="44"/>
      <c r="M2000" s="44"/>
      <c r="N2000" s="45" t="str">
        <f t="shared" si="260"/>
        <v/>
      </c>
      <c r="O2000" s="51"/>
      <c r="P2000" s="52" t="str">
        <f t="shared" si="261"/>
        <v/>
      </c>
      <c r="Q2000" s="44" t="str">
        <f t="shared" ca="1" si="262"/>
        <v/>
      </c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</row>
    <row r="2001" spans="3:28" ht="20.100000000000001" customHeight="1">
      <c r="C2001" s="38" t="str">
        <f t="shared" si="256"/>
        <v/>
      </c>
      <c r="E2001" s="38" t="str">
        <f t="shared" si="257"/>
        <v/>
      </c>
      <c r="I2001" s="49" t="str">
        <f t="shared" ca="1" si="258"/>
        <v/>
      </c>
      <c r="J2001" s="49" t="str">
        <f t="shared" ca="1" si="259"/>
        <v/>
      </c>
      <c r="K2001" s="49"/>
      <c r="L2001" s="49"/>
      <c r="M2001" s="49"/>
      <c r="N2001" s="43" t="str">
        <f t="shared" si="260"/>
        <v/>
      </c>
      <c r="P2001" s="40" t="str">
        <f t="shared" si="261"/>
        <v/>
      </c>
      <c r="Q2001" s="38" t="str">
        <f t="shared" ca="1" si="262"/>
        <v/>
      </c>
    </row>
    <row r="2002" spans="3:28" ht="20.100000000000001" customHeight="1">
      <c r="C2002" s="44" t="str">
        <f t="shared" si="256"/>
        <v/>
      </c>
      <c r="D2002" s="44"/>
      <c r="E2002" s="44" t="str">
        <f t="shared" si="257"/>
        <v/>
      </c>
      <c r="F2002" s="44"/>
      <c r="G2002" s="44"/>
      <c r="H2002" s="44"/>
      <c r="I2002" s="44" t="str">
        <f t="shared" ca="1" si="258"/>
        <v/>
      </c>
      <c r="J2002" s="44" t="str">
        <f t="shared" ca="1" si="259"/>
        <v/>
      </c>
      <c r="K2002" s="44"/>
      <c r="L2002" s="44"/>
      <c r="M2002" s="44"/>
      <c r="N2002" s="45" t="str">
        <f t="shared" si="260"/>
        <v/>
      </c>
      <c r="O2002" s="51"/>
      <c r="P2002" s="52" t="str">
        <f t="shared" si="261"/>
        <v/>
      </c>
      <c r="Q2002" s="44" t="str">
        <f t="shared" ca="1" si="262"/>
        <v/>
      </c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</row>
    <row r="2003" spans="3:28" ht="20.100000000000001" customHeight="1">
      <c r="C2003" s="38" t="str">
        <f t="shared" si="256"/>
        <v/>
      </c>
      <c r="E2003" s="38" t="str">
        <f t="shared" si="257"/>
        <v/>
      </c>
      <c r="I2003" s="49" t="str">
        <f t="shared" ca="1" si="258"/>
        <v/>
      </c>
      <c r="J2003" s="49" t="str">
        <f t="shared" ca="1" si="259"/>
        <v/>
      </c>
      <c r="K2003" s="49"/>
      <c r="L2003" s="49"/>
      <c r="M2003" s="49"/>
      <c r="N2003" s="43" t="str">
        <f t="shared" si="260"/>
        <v/>
      </c>
      <c r="P2003" s="40" t="str">
        <f t="shared" si="261"/>
        <v/>
      </c>
      <c r="Q2003" s="38" t="str">
        <f t="shared" ca="1" si="262"/>
        <v/>
      </c>
    </row>
    <row r="2004" spans="3:28" ht="20.100000000000001" customHeight="1">
      <c r="C2004" s="44" t="str">
        <f t="shared" si="256"/>
        <v/>
      </c>
      <c r="D2004" s="44"/>
      <c r="E2004" s="44" t="str">
        <f t="shared" si="257"/>
        <v/>
      </c>
      <c r="F2004" s="44"/>
      <c r="G2004" s="44"/>
      <c r="H2004" s="44"/>
      <c r="I2004" s="44" t="str">
        <f t="shared" ca="1" si="258"/>
        <v/>
      </c>
      <c r="J2004" s="44" t="str">
        <f t="shared" ca="1" si="259"/>
        <v/>
      </c>
      <c r="K2004" s="44"/>
      <c r="L2004" s="44"/>
      <c r="M2004" s="44"/>
      <c r="N2004" s="45" t="str">
        <f t="shared" si="260"/>
        <v/>
      </c>
      <c r="O2004" s="51"/>
      <c r="P2004" s="52" t="str">
        <f t="shared" si="261"/>
        <v/>
      </c>
      <c r="Q2004" s="44" t="str">
        <f t="shared" ca="1" si="262"/>
        <v/>
      </c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</row>
    <row r="2005" spans="3:28" ht="20.100000000000001" customHeight="1">
      <c r="C2005" s="38" t="str">
        <f t="shared" si="256"/>
        <v/>
      </c>
      <c r="E2005" s="38" t="str">
        <f t="shared" si="257"/>
        <v/>
      </c>
      <c r="I2005" s="49" t="str">
        <f t="shared" ca="1" si="258"/>
        <v/>
      </c>
      <c r="J2005" s="49" t="str">
        <f t="shared" ca="1" si="259"/>
        <v/>
      </c>
      <c r="K2005" s="49"/>
      <c r="L2005" s="49"/>
      <c r="M2005" s="49"/>
      <c r="N2005" s="43" t="str">
        <f t="shared" si="260"/>
        <v/>
      </c>
      <c r="P2005" s="40" t="str">
        <f t="shared" si="261"/>
        <v/>
      </c>
      <c r="Q2005" s="38" t="str">
        <f t="shared" ca="1" si="262"/>
        <v/>
      </c>
    </row>
    <row r="2006" spans="3:28" ht="20.100000000000001" customHeight="1">
      <c r="C2006" s="44" t="str">
        <f t="shared" si="256"/>
        <v/>
      </c>
      <c r="D2006" s="44"/>
      <c r="E2006" s="44" t="str">
        <f t="shared" si="257"/>
        <v/>
      </c>
      <c r="F2006" s="44"/>
      <c r="G2006" s="44"/>
      <c r="H2006" s="44"/>
      <c r="I2006" s="44" t="str">
        <f t="shared" ca="1" si="258"/>
        <v/>
      </c>
      <c r="J2006" s="44" t="str">
        <f t="shared" ca="1" si="259"/>
        <v/>
      </c>
      <c r="K2006" s="44"/>
      <c r="L2006" s="44"/>
      <c r="M2006" s="44"/>
      <c r="N2006" s="45" t="str">
        <f t="shared" si="260"/>
        <v/>
      </c>
      <c r="O2006" s="51"/>
      <c r="P2006" s="52" t="str">
        <f t="shared" si="261"/>
        <v/>
      </c>
      <c r="Q2006" s="44" t="str">
        <f t="shared" ca="1" si="262"/>
        <v/>
      </c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</row>
    <row r="2007" spans="3:28" ht="20.100000000000001" customHeight="1">
      <c r="C2007" s="38" t="str">
        <f t="shared" si="256"/>
        <v/>
      </c>
      <c r="E2007" s="38" t="str">
        <f t="shared" si="257"/>
        <v/>
      </c>
      <c r="I2007" s="49" t="str">
        <f t="shared" ca="1" si="258"/>
        <v/>
      </c>
      <c r="J2007" s="49" t="str">
        <f t="shared" ca="1" si="259"/>
        <v/>
      </c>
      <c r="K2007" s="49"/>
      <c r="L2007" s="49"/>
      <c r="M2007" s="49"/>
      <c r="N2007" s="43" t="str">
        <f t="shared" si="260"/>
        <v/>
      </c>
      <c r="P2007" s="40" t="str">
        <f t="shared" si="261"/>
        <v/>
      </c>
      <c r="Q2007" s="38" t="str">
        <f t="shared" ca="1" si="262"/>
        <v/>
      </c>
    </row>
    <row r="2008" spans="3:28" ht="20.100000000000001" customHeight="1">
      <c r="C2008" s="44" t="str">
        <f t="shared" si="256"/>
        <v/>
      </c>
      <c r="D2008" s="44"/>
      <c r="E2008" s="44" t="str">
        <f t="shared" si="257"/>
        <v/>
      </c>
      <c r="F2008" s="44"/>
      <c r="G2008" s="44"/>
      <c r="H2008" s="44"/>
      <c r="I2008" s="44" t="str">
        <f t="shared" ca="1" si="258"/>
        <v/>
      </c>
      <c r="J2008" s="44" t="str">
        <f t="shared" ca="1" si="259"/>
        <v/>
      </c>
      <c r="K2008" s="44"/>
      <c r="L2008" s="44"/>
      <c r="M2008" s="44"/>
      <c r="N2008" s="45" t="str">
        <f t="shared" si="260"/>
        <v/>
      </c>
      <c r="O2008" s="51"/>
      <c r="P2008" s="52" t="str">
        <f t="shared" si="261"/>
        <v/>
      </c>
      <c r="Q2008" s="44" t="str">
        <f t="shared" ca="1" si="262"/>
        <v/>
      </c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</row>
  </sheetData>
  <mergeCells count="1">
    <mergeCell ref="C1:AB1"/>
  </mergeCells>
  <phoneticPr fontId="14" type="noConversion"/>
  <dataValidations count="1">
    <dataValidation allowBlank="1" showInputMessage="1" showErrorMessage="1" sqref="D1 F1:AB1" xr:uid="{00000000-0002-0000-0100-000000000000}"/>
  </dataValidations>
  <pageMargins left="0.69930555555555596" right="0.69930555555555596" top="0.75" bottom="0.75" header="0.3" footer="0.3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xr:uid="{00000000-0002-0000-0100-000001000000}">
          <x14:formula1>
            <xm:f>基礎資訊表!$A$3:$A$9</xm:f>
          </x14:formula1>
          <xm:sqref>E1:E1048576</xm:sqref>
        </x14:dataValidation>
        <x14:dataValidation type="list" allowBlank="1" showInputMessage="1" showErrorMessage="1" xr:uid="{00000000-0002-0000-0100-000002000000}">
          <x14:formula1>
            <xm:f>基礎資訊表!$B$3:$B$52</xm:f>
          </x14:formula1>
          <xm:sqref>F2:F1048576</xm:sqref>
        </x14:dataValidation>
        <x14:dataValidation type="list" allowBlank="1" showInputMessage="1" showErrorMessage="1" xr:uid="{00000000-0002-0000-0100-000003000000}">
          <x14:formula1>
            <xm:f>基礎資訊表!$C$3:$C$58</xm:f>
          </x14:formula1>
          <xm:sqref>G2:G1048576</xm:sqref>
        </x14:dataValidation>
        <x14:dataValidation type="list" allowBlank="1" showInputMessage="1" showErrorMessage="1" xr:uid="{00000000-0002-0000-0100-000004000000}">
          <x14:formula1>
            <xm:f>基礎資訊表!$D$3:$D$106</xm:f>
          </x14:formula1>
          <xm:sqref>T2:T1048576</xm:sqref>
        </x14:dataValidation>
        <x14:dataValidation type="list" allowBlank="1" showInputMessage="1" showErrorMessage="1" xr:uid="{00000000-0002-0000-0100-000005000000}">
          <x14:formula1>
            <xm:f>基礎資訊表!$E$3:$E$545</xm:f>
          </x14:formula1>
          <xm:sqref>V2:V1048576</xm:sqref>
        </x14:dataValidation>
        <x14:dataValidation type="list" allowBlank="1" showInputMessage="1" showErrorMessage="1" xr:uid="{00000000-0002-0000-0100-000006000000}">
          <x14:formula1>
            <xm:f>基礎資訊表!$F$3:$F$79</xm:f>
          </x14:formula1>
          <xm:sqref>W2:W1048576</xm:sqref>
        </x14:dataValidation>
        <x14:dataValidation type="list" allowBlank="1" showInputMessage="1" showErrorMessage="1" xr:uid="{00000000-0002-0000-0100-000007000000}">
          <x14:formula1>
            <xm:f>基礎資訊表!$G$3:$G$55</xm:f>
          </x14:formula1>
          <xm:sqref>X2:X1048576</xm:sqref>
        </x14:dataValidation>
        <x14:dataValidation type="list" allowBlank="1" showInputMessage="1" showErrorMessage="1" xr:uid="{00000000-0002-0000-0100-000008000000}">
          <x14:formula1>
            <xm:f>基礎資訊表!$H$3:$H$49</xm:f>
          </x14:formula1>
          <xm:sqref>Y2:Y1048576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05"/>
  <sheetViews>
    <sheetView showGridLines="0" workbookViewId="0">
      <selection activeCell="C4" sqref="C4"/>
    </sheetView>
  </sheetViews>
  <sheetFormatPr defaultColWidth="9" defaultRowHeight="15.75"/>
  <cols>
    <col min="1" max="3" width="15.28515625" style="1" customWidth="1"/>
    <col min="4" max="4" width="9" style="1"/>
    <col min="5" max="5" width="15.42578125" style="1" customWidth="1"/>
    <col min="6" max="6" width="9" style="1"/>
    <col min="7" max="7" width="9" style="32"/>
    <col min="8" max="8" width="9" style="1"/>
    <col min="9" max="9" width="21" style="1" customWidth="1"/>
    <col min="10" max="10" width="9" style="1"/>
    <col min="11" max="11" width="13" style="1" customWidth="1"/>
    <col min="12" max="12" width="9" style="33"/>
    <col min="13" max="13" width="12.42578125" style="33" customWidth="1"/>
    <col min="14" max="14" width="9" style="33"/>
    <col min="15" max="15" width="9" style="34"/>
  </cols>
  <sheetData>
    <row r="2" spans="1:11" ht="20.100000000000001" customHeight="1">
      <c r="A2" s="59" t="s">
        <v>77</v>
      </c>
      <c r="B2" s="60"/>
      <c r="C2" s="61"/>
      <c r="D2" s="35"/>
      <c r="E2" s="59" t="s">
        <v>78</v>
      </c>
      <c r="F2" s="60"/>
      <c r="G2" s="61"/>
      <c r="H2" s="35"/>
      <c r="I2" s="59" t="s">
        <v>79</v>
      </c>
      <c r="J2" s="60"/>
      <c r="K2" s="61"/>
    </row>
    <row r="3" spans="1:11" ht="20.100000000000001" customHeight="1">
      <c r="A3" s="3" t="s">
        <v>38</v>
      </c>
      <c r="B3" s="3" t="s">
        <v>80</v>
      </c>
      <c r="C3" s="3" t="s">
        <v>19</v>
      </c>
      <c r="E3" s="3" t="s">
        <v>39</v>
      </c>
      <c r="F3" s="3" t="s">
        <v>80</v>
      </c>
      <c r="G3" s="36" t="s">
        <v>19</v>
      </c>
      <c r="I3" s="3" t="s">
        <v>81</v>
      </c>
      <c r="J3" s="3" t="s">
        <v>80</v>
      </c>
      <c r="K3" s="36" t="s">
        <v>19</v>
      </c>
    </row>
    <row r="4" spans="1:11" ht="20.100000000000001" customHeight="1">
      <c r="A4" s="26" t="str">
        <f>IF(基礎資訊表!A3="","",基礎資訊表!A3)</f>
        <v>男</v>
      </c>
      <c r="B4" s="26">
        <f>COUNTIF(員工資訊表!$E$3:$E$10000,人員結構分析表!A4)</f>
        <v>2</v>
      </c>
      <c r="C4" s="37">
        <f>B4/SUM($B$4:$B$5)</f>
        <v>0.66666666666666663</v>
      </c>
      <c r="E4" s="26" t="str">
        <f>IF(基礎資訊表!B3="","",基礎資訊表!B3)</f>
        <v>行政人事部</v>
      </c>
      <c r="F4" s="26">
        <f>IF(E4="","",COUNTIF(員工資訊表!$F$3:$F$10000,人員結構分析表!E4))</f>
        <v>0</v>
      </c>
      <c r="G4" s="37">
        <f>IFERROR(F4/(SUM($F$4:$F$11)),"")</f>
        <v>0</v>
      </c>
      <c r="I4" s="26" t="s">
        <v>20</v>
      </c>
      <c r="J4" s="26">
        <f>IF(I4="","",COUNTIF(員工資訊表!$F$3:$F$10000,人員結構分析表!I4))</f>
        <v>0</v>
      </c>
      <c r="K4" s="37">
        <f>IFERROR(J4/(SUM($F$4:$F$11)),"")</f>
        <v>0</v>
      </c>
    </row>
    <row r="5" spans="1:11" ht="20.100000000000001" customHeight="1">
      <c r="A5" s="3" t="str">
        <f>IF(基礎資訊表!A4="","",基礎資訊表!A4)</f>
        <v>女</v>
      </c>
      <c r="B5" s="3">
        <f>COUNTIF(員工資訊表!$E$3:$E$10000,人員結構分析表!A5)</f>
        <v>1</v>
      </c>
      <c r="C5" s="36">
        <f>B5/SUM($B$4:$B$5)</f>
        <v>0.33333333333333331</v>
      </c>
      <c r="E5" s="3" t="s">
        <v>58</v>
      </c>
      <c r="F5" s="3">
        <f>IF(E5="","",COUNTIF(員工資訊表!$F$3:$F$10000,人員結構分析表!E5))</f>
        <v>1</v>
      </c>
      <c r="G5" s="36">
        <f t="shared" ref="G5:G11" si="0">IFERROR(F5/(SUM($F$4:$F$11)),"")</f>
        <v>0.33333333333333331</v>
      </c>
      <c r="I5" s="3" t="s">
        <v>21</v>
      </c>
      <c r="J5" s="3">
        <f>IF(I5="","",COUNTIF(員工資訊表!$F$3:$F$10000,人員結構分析表!I5))</f>
        <v>0</v>
      </c>
      <c r="K5" s="36">
        <f t="shared" ref="K5:K13" si="1">IFERROR(J5/(SUM($F$4:$F$11)),"")</f>
        <v>0</v>
      </c>
    </row>
    <row r="6" spans="1:11" ht="20.100000000000001" customHeight="1">
      <c r="E6" s="26" t="s">
        <v>74</v>
      </c>
      <c r="F6" s="26">
        <f>IF(E6="","",COUNTIF(員工資訊表!$F$3:$F$10000,人員結構分析表!E6))</f>
        <v>1</v>
      </c>
      <c r="G6" s="37">
        <f t="shared" si="0"/>
        <v>0.33333333333333331</v>
      </c>
      <c r="I6" s="26" t="s">
        <v>22</v>
      </c>
      <c r="J6" s="26">
        <f>IF(I6="","",COUNTIF(員工資訊表!$F$3:$F$10000,人員結構分析表!I6))</f>
        <v>0</v>
      </c>
      <c r="K6" s="37">
        <f t="shared" si="1"/>
        <v>0</v>
      </c>
    </row>
    <row r="7" spans="1:11" ht="20.100000000000001" customHeight="1">
      <c r="A7" s="59" t="s">
        <v>82</v>
      </c>
      <c r="B7" s="60"/>
      <c r="C7" s="61"/>
      <c r="E7" s="3" t="s">
        <v>68</v>
      </c>
      <c r="F7" s="3">
        <f>IF(E7="","",COUNTIF(員工資訊表!$F$3:$F$10000,人員結構分析表!E7))</f>
        <v>1</v>
      </c>
      <c r="G7" s="36">
        <f t="shared" si="0"/>
        <v>0.33333333333333331</v>
      </c>
      <c r="I7" s="3" t="s">
        <v>23</v>
      </c>
      <c r="J7" s="3">
        <f>IF(I7="","",COUNTIF(員工資訊表!$F$3:$F$10000,人員結構分析表!I7))</f>
        <v>0</v>
      </c>
      <c r="K7" s="36">
        <f t="shared" si="1"/>
        <v>0</v>
      </c>
    </row>
    <row r="8" spans="1:11" ht="20.100000000000001" customHeight="1">
      <c r="A8" s="3" t="s">
        <v>83</v>
      </c>
      <c r="B8" s="3" t="s">
        <v>80</v>
      </c>
      <c r="C8" s="36" t="s">
        <v>19</v>
      </c>
      <c r="E8" s="26" t="str">
        <f>IF(基礎資訊表!B7="","",基礎資訊表!B7)</f>
        <v/>
      </c>
      <c r="F8" s="26" t="str">
        <f>IF(E8="","",COUNTIF(員工資訊表!$F$3:$F$10000,人員結構分析表!E8))</f>
        <v/>
      </c>
      <c r="G8" s="37" t="str">
        <f t="shared" si="0"/>
        <v/>
      </c>
      <c r="I8" s="26" t="s">
        <v>24</v>
      </c>
      <c r="J8" s="26">
        <f>IF(I8="","",COUNTIF(員工資訊表!$F$3:$F$10000,人員結構分析表!I8))</f>
        <v>0</v>
      </c>
      <c r="K8" s="37">
        <f t="shared" ref="K8" si="2">IFERROR(J8/(SUM($F$4:$F$11)),"")</f>
        <v>0</v>
      </c>
    </row>
    <row r="9" spans="1:11" ht="20.100000000000001" customHeight="1">
      <c r="A9" s="26" t="s">
        <v>25</v>
      </c>
      <c r="B9" s="26">
        <f ca="1">COUNTIFS(員工資訊表!$J$3:$J$10000,"&lt;=12")</f>
        <v>0</v>
      </c>
      <c r="C9" s="37">
        <f ca="1">B9/SUM($B$9:$B$13)</f>
        <v>0</v>
      </c>
      <c r="E9" s="3" t="str">
        <f>IF(基礎資訊表!B8="","",基礎資訊表!B8)</f>
        <v/>
      </c>
      <c r="F9" s="3" t="str">
        <f>IF(E9="","",COUNTIF(員工資訊表!$F$3:$F$10000,人員結構分析表!E9))</f>
        <v/>
      </c>
      <c r="G9" s="36" t="str">
        <f t="shared" si="0"/>
        <v/>
      </c>
      <c r="I9" s="3"/>
      <c r="J9" s="3"/>
      <c r="K9" s="36"/>
    </row>
    <row r="10" spans="1:11" ht="20.100000000000001" customHeight="1">
      <c r="A10" s="3" t="s">
        <v>26</v>
      </c>
      <c r="B10" s="3">
        <f ca="1">COUNTIFS(員工資訊表!$J$3:$J$10000,"&lt;=36",員工資訊表!$J$3:$J$10000,"&gt;12")</f>
        <v>0</v>
      </c>
      <c r="C10" s="36">
        <f ca="1">B10/SUM($B$9:$B$13)</f>
        <v>0</v>
      </c>
      <c r="E10" s="26" t="str">
        <f>IF(基礎資訊表!B9="","",基礎資訊表!B9)</f>
        <v/>
      </c>
      <c r="F10" s="26" t="str">
        <f>IF(E10="","",COUNTIF(員工資訊表!$F$3:$F$10000,人員結構分析表!E10))</f>
        <v/>
      </c>
      <c r="G10" s="37" t="str">
        <f t="shared" si="0"/>
        <v/>
      </c>
      <c r="I10" s="26"/>
      <c r="J10" s="26"/>
      <c r="K10" s="37"/>
    </row>
    <row r="11" spans="1:11" ht="20.100000000000001" customHeight="1">
      <c r="A11" s="26" t="s">
        <v>27</v>
      </c>
      <c r="B11" s="26">
        <f ca="1">COUNTIFS(員工資訊表!$J$3:$J$10000,"&lt;=60",員工資訊表!$J$3:$J$10000,"&gt;37")</f>
        <v>0</v>
      </c>
      <c r="C11" s="37">
        <f ca="1">B11/SUM($B$9:$B$13)</f>
        <v>0</v>
      </c>
      <c r="E11" s="3" t="str">
        <f>IF(基礎資訊表!B10="","",基礎資訊表!B10)</f>
        <v/>
      </c>
      <c r="F11" s="3" t="str">
        <f>IF(E11="","",COUNTIF(員工資訊表!$F$3:$F$10000,人員結構分析表!E11))</f>
        <v/>
      </c>
      <c r="G11" s="36" t="str">
        <f t="shared" si="0"/>
        <v/>
      </c>
      <c r="I11" s="3" t="str">
        <f>IF(基礎資訊表!F10="","",基礎資訊表!F10)</f>
        <v/>
      </c>
      <c r="J11" s="3" t="str">
        <f>IF(I11="","",COUNTIF(員工資訊表!$F$3:$F$10000,人員結構分析表!I11))</f>
        <v/>
      </c>
      <c r="K11" s="36" t="str">
        <f t="shared" si="1"/>
        <v/>
      </c>
    </row>
    <row r="12" spans="1:11" ht="20.100000000000001" customHeight="1">
      <c r="A12" s="3" t="s">
        <v>28</v>
      </c>
      <c r="B12" s="3">
        <f ca="1">COUNTIFS(員工資訊表!$J$3:$J$10000,"&lt;=120",員工資訊表!$J$3:$J$10000,"&gt;60")</f>
        <v>1</v>
      </c>
      <c r="C12" s="36">
        <f ca="1">B12/SUM($B$9:$B$13)</f>
        <v>1</v>
      </c>
      <c r="E12" s="26" t="str">
        <f>IF(基礎資訊表!B11="","",基礎資訊表!B11)</f>
        <v/>
      </c>
      <c r="F12" s="26" t="str">
        <f>IF(E12="","",COUNTIF(員工資訊表!$F$3:$F$10000,人員結構分析表!E12))</f>
        <v/>
      </c>
      <c r="G12" s="37" t="str">
        <f t="shared" ref="G12:G13" si="3">IFERROR(F12/(SUM($F$4:$F$11)),"")</f>
        <v/>
      </c>
      <c r="I12" s="26" t="str">
        <f>IF(基礎資訊表!F11="","",基礎資訊表!F11)</f>
        <v/>
      </c>
      <c r="J12" s="26" t="str">
        <f>IF(I12="","",COUNTIF(員工資訊表!$F$3:$F$10000,人員結構分析表!I12))</f>
        <v/>
      </c>
      <c r="K12" s="37" t="str">
        <f t="shared" si="1"/>
        <v/>
      </c>
    </row>
    <row r="13" spans="1:11" ht="20.100000000000001" customHeight="1">
      <c r="A13" s="26" t="s">
        <v>29</v>
      </c>
      <c r="B13" s="26">
        <f ca="1">COUNTIFS(員工資訊表!$I$3:$I$10000,"&gt;120")</f>
        <v>0</v>
      </c>
      <c r="C13" s="37">
        <f ca="1">B13/SUM($B$9:$B$13)</f>
        <v>0</v>
      </c>
      <c r="E13" s="3" t="str">
        <f>IF(基礎資訊表!B12="","",基礎資訊表!B12)</f>
        <v/>
      </c>
      <c r="F13" s="3" t="str">
        <f>IF(E13="","",COUNTIF(員工資訊表!$F$3:$F$10000,人員結構分析表!E13))</f>
        <v/>
      </c>
      <c r="G13" s="36" t="str">
        <f t="shared" si="3"/>
        <v/>
      </c>
      <c r="I13" s="3" t="str">
        <f>IF(基礎資訊表!F12="","",基礎資訊表!F12)</f>
        <v/>
      </c>
      <c r="J13" s="3" t="str">
        <f>IF(I13="","",COUNTIF(員工資訊表!$F$3:$F$10000,人員結構分析表!I13))</f>
        <v/>
      </c>
      <c r="K13" s="36" t="str">
        <f t="shared" si="1"/>
        <v/>
      </c>
    </row>
    <row r="14" spans="1:11" ht="20.100000000000001" customHeight="1"/>
    <row r="15" spans="1:11" ht="20.100000000000001" customHeight="1">
      <c r="A15" s="59" t="s">
        <v>84</v>
      </c>
      <c r="B15" s="60"/>
      <c r="C15" s="61"/>
      <c r="E15" s="59" t="s">
        <v>85</v>
      </c>
      <c r="F15" s="60"/>
      <c r="G15" s="61"/>
      <c r="I15" s="59" t="s">
        <v>86</v>
      </c>
      <c r="J15" s="60"/>
      <c r="K15" s="61"/>
    </row>
    <row r="16" spans="1:11" ht="20.100000000000001" customHeight="1">
      <c r="A16" s="3" t="s">
        <v>40</v>
      </c>
      <c r="B16" s="3" t="s">
        <v>80</v>
      </c>
      <c r="C16" s="36" t="s">
        <v>19</v>
      </c>
      <c r="E16" s="3" t="s">
        <v>52</v>
      </c>
      <c r="F16" s="3" t="s">
        <v>80</v>
      </c>
      <c r="G16" s="36" t="s">
        <v>19</v>
      </c>
      <c r="I16" s="3" t="s">
        <v>6</v>
      </c>
      <c r="J16" s="3" t="s">
        <v>80</v>
      </c>
      <c r="K16" s="36" t="s">
        <v>19</v>
      </c>
    </row>
    <row r="17" spans="1:11" ht="20.100000000000001" customHeight="1">
      <c r="A17" s="26" t="s">
        <v>87</v>
      </c>
      <c r="B17" s="26">
        <f>IF(A17="","",COUNTIF(員工資訊表!$G$3:$G$10000,人員結構分析表!A17))</f>
        <v>0</v>
      </c>
      <c r="C17" s="37">
        <f t="shared" ref="C17:C24" si="4">IFERROR(B17/SUM($B$17:$B$24),"")</f>
        <v>0</v>
      </c>
      <c r="E17" s="26" t="str">
        <f>IF(基礎資訊表!F3="","",基礎資訊表!F3)</f>
        <v>博士</v>
      </c>
      <c r="F17" s="26">
        <f>IF(E17="","",COUNTIF(員工資訊表!$W$3:$W$10000,E17))</f>
        <v>2</v>
      </c>
      <c r="G17" s="37"/>
      <c r="I17" s="26" t="s">
        <v>66</v>
      </c>
      <c r="J17" s="26">
        <f>IF(I17="","",COUNTIF(員工資訊表!$Y$3:$Y$10000,I17))</f>
        <v>3</v>
      </c>
      <c r="K17" s="37">
        <f>IFERROR(J17/SUM($J$17:$J$24),"")</f>
        <v>1</v>
      </c>
    </row>
    <row r="18" spans="1:11" ht="20.100000000000001" customHeight="1">
      <c r="A18" s="3" t="s">
        <v>70</v>
      </c>
      <c r="B18" s="3">
        <f>IF(A18="","",COUNTIF(員工資訊表!$G$3:$G$10000,人員結構分析表!A18))</f>
        <v>2</v>
      </c>
      <c r="C18" s="36">
        <f t="shared" si="4"/>
        <v>0.66666666666666663</v>
      </c>
      <c r="E18" s="3" t="s">
        <v>88</v>
      </c>
      <c r="F18" s="3">
        <f>IF(E18="","",COUNTIF(員工資訊表!$W$3:$W$10000,E18))</f>
        <v>0</v>
      </c>
      <c r="G18" s="36"/>
      <c r="I18" s="3" t="s">
        <v>89</v>
      </c>
      <c r="J18" s="3">
        <f>IF(I18="","",COUNTIF(員工資訊表!$Y$3:$Y$10000,I18))</f>
        <v>0</v>
      </c>
      <c r="K18" s="36">
        <f t="shared" ref="K18:K24" si="5">IFERROR(J18/SUM($J$17:$J$24),"")</f>
        <v>0</v>
      </c>
    </row>
    <row r="19" spans="1:11" ht="20.100000000000001" customHeight="1">
      <c r="A19" s="26" t="s">
        <v>60</v>
      </c>
      <c r="B19" s="26">
        <f>IF(A19="","",COUNTIF(員工資訊表!$G$3:$G$10000,人員結構分析表!A19))</f>
        <v>1</v>
      </c>
      <c r="C19" s="37">
        <f t="shared" si="4"/>
        <v>0.33333333333333331</v>
      </c>
      <c r="E19" s="26" t="str">
        <f>IF(基礎資訊表!F5="","",基礎資訊表!F5)</f>
        <v>本科</v>
      </c>
      <c r="F19" s="26">
        <f>IF(E19="","",COUNTIF(員工資訊表!$W$3:$W$10000,E19))</f>
        <v>1</v>
      </c>
      <c r="G19" s="37"/>
      <c r="I19" s="26" t="s">
        <v>90</v>
      </c>
      <c r="J19" s="26">
        <f>IF(I19="","",COUNTIF(員工資訊表!$Y$3:$Y$10000,I19))</f>
        <v>0</v>
      </c>
      <c r="K19" s="37">
        <f t="shared" si="5"/>
        <v>0</v>
      </c>
    </row>
    <row r="20" spans="1:11" ht="20.100000000000001" customHeight="1">
      <c r="A20" s="3" t="s">
        <v>91</v>
      </c>
      <c r="B20" s="3">
        <f>IF(A20="","",COUNTIF(員工資訊表!$G$3:$G$10000,人員結構分析表!A20))</f>
        <v>0</v>
      </c>
      <c r="C20" s="36">
        <f t="shared" si="4"/>
        <v>0</v>
      </c>
      <c r="E20" s="3" t="s">
        <v>92</v>
      </c>
      <c r="F20" s="3">
        <f>IF(E20="","",COUNTIF(員工資訊表!$W$3:$W$10000,E20))</f>
        <v>0</v>
      </c>
      <c r="G20" s="36"/>
      <c r="I20" s="3" t="str">
        <f>IF(基礎資訊表!H6="","",基礎資訊表!H6)</f>
        <v/>
      </c>
      <c r="J20" s="3" t="str">
        <f>IF(I20="","",COUNTIF(員工資訊表!$Y$3:$Y$10000,I20))</f>
        <v/>
      </c>
      <c r="K20" s="36" t="str">
        <f t="shared" si="5"/>
        <v/>
      </c>
    </row>
    <row r="21" spans="1:11" ht="20.100000000000001" customHeight="1">
      <c r="A21" s="26" t="str">
        <f>IF(基礎資訊表!C7="","",基礎資訊表!C7)</f>
        <v/>
      </c>
      <c r="B21" s="26" t="str">
        <f>IF(A21="","",COUNTIF(員工資訊表!$G$3:$G$10000,人員結構分析表!A21))</f>
        <v/>
      </c>
      <c r="C21" s="37" t="str">
        <f t="shared" si="4"/>
        <v/>
      </c>
      <c r="E21" s="26" t="str">
        <f>IF(基礎資訊表!F7="","",基礎資訊表!F7)</f>
        <v>高中</v>
      </c>
      <c r="F21" s="26">
        <f>IF(E21="","",COUNTIF(員工資訊表!$W$3:$W$10000,E21))</f>
        <v>0</v>
      </c>
      <c r="G21" s="37"/>
      <c r="I21" s="26" t="str">
        <f>IF(基礎資訊表!H7="","",基礎資訊表!H7)</f>
        <v/>
      </c>
      <c r="J21" s="26" t="str">
        <f>IF(I21="","",COUNTIF(員工資訊表!$Y$3:$Y$10000,I21))</f>
        <v/>
      </c>
      <c r="K21" s="37" t="str">
        <f t="shared" si="5"/>
        <v/>
      </c>
    </row>
    <row r="22" spans="1:11" ht="20.100000000000001" customHeight="1">
      <c r="A22" s="3" t="str">
        <f>IF(基礎資訊表!C8="","",基礎資訊表!C8)</f>
        <v/>
      </c>
      <c r="B22" s="3" t="str">
        <f>IF(A22="","",COUNTIF(員工資訊表!$G$3:$G$10000,人員結構分析表!A22))</f>
        <v/>
      </c>
      <c r="C22" s="36" t="str">
        <f t="shared" si="4"/>
        <v/>
      </c>
      <c r="E22" s="3" t="s">
        <v>93</v>
      </c>
      <c r="F22" s="3">
        <f>IF(E22="","",COUNTIF(員工資訊表!$W$3:$W$10000,E22))</f>
        <v>0</v>
      </c>
      <c r="G22" s="36"/>
      <c r="I22" s="3" t="str">
        <f>IF(基礎資訊表!H8="","",基礎資訊表!H8)</f>
        <v/>
      </c>
      <c r="J22" s="3" t="str">
        <f>IF(I22="","",COUNTIF(員工資訊表!$Y$3:$Y$10000,I22))</f>
        <v/>
      </c>
      <c r="K22" s="36" t="str">
        <f t="shared" si="5"/>
        <v/>
      </c>
    </row>
    <row r="23" spans="1:11" ht="20.100000000000001" customHeight="1">
      <c r="A23" s="26" t="str">
        <f>IF(基礎資訊表!C9="","",基礎資訊表!C9)</f>
        <v/>
      </c>
      <c r="B23" s="26" t="str">
        <f>IF(A23="","",COUNTIF(員工資訊表!$G$3:$G$10000,人員結構分析表!A23))</f>
        <v/>
      </c>
      <c r="C23" s="37" t="str">
        <f t="shared" si="4"/>
        <v/>
      </c>
      <c r="E23" s="26" t="str">
        <f>IF(基礎資訊表!F9="","",基礎資訊表!F9)</f>
        <v>初中</v>
      </c>
      <c r="F23" s="26">
        <f>IF(E23="","",COUNTIF(員工資訊表!$W$3:$W$10000,E23))</f>
        <v>0</v>
      </c>
      <c r="G23" s="37"/>
      <c r="I23" s="26" t="str">
        <f>IF(基礎資訊表!H9="","",基礎資訊表!H9)</f>
        <v/>
      </c>
      <c r="J23" s="26" t="str">
        <f>IF(I23="","",COUNTIF(員工資訊表!$Y$3:$Y$10000,I23))</f>
        <v/>
      </c>
      <c r="K23" s="37" t="str">
        <f t="shared" si="5"/>
        <v/>
      </c>
    </row>
    <row r="24" spans="1:11" ht="20.100000000000001" customHeight="1">
      <c r="A24" s="3" t="str">
        <f>IF(基礎資訊表!C10="","",基礎資訊表!C10)</f>
        <v/>
      </c>
      <c r="B24" s="3" t="str">
        <f>IF(A24="","",COUNTIF(員工資訊表!$G$3:$G$10000,人員結構分析表!A24))</f>
        <v/>
      </c>
      <c r="C24" s="36" t="str">
        <f t="shared" si="4"/>
        <v/>
      </c>
      <c r="E24" s="3" t="str">
        <f>IF(基礎資訊表!F10="","",基礎資訊表!F10)</f>
        <v/>
      </c>
      <c r="F24" s="3" t="str">
        <f>IF(E24="","",COUNTIF(員工資訊表!$W$3:$W$10000,E24))</f>
        <v/>
      </c>
      <c r="G24" s="36"/>
      <c r="I24" s="3" t="str">
        <f>IF(基礎資訊表!H10="","",基礎資訊表!H10)</f>
        <v/>
      </c>
      <c r="J24" s="3" t="str">
        <f>IF(I24="","",COUNTIF(員工資訊表!$Y$3:$Y$10000,I24))</f>
        <v/>
      </c>
      <c r="K24" s="36" t="str">
        <f t="shared" si="5"/>
        <v/>
      </c>
    </row>
    <row r="25" spans="1:11" ht="20.100000000000001" customHeight="1"/>
    <row r="26" spans="1:11" ht="20.100000000000001" customHeight="1"/>
    <row r="27" spans="1:11" ht="20.100000000000001" customHeight="1"/>
    <row r="28" spans="1:11" ht="20.100000000000001" customHeight="1"/>
    <row r="29" spans="1:11" ht="20.100000000000001" customHeight="1"/>
    <row r="30" spans="1:11" ht="20.100000000000001" customHeight="1"/>
    <row r="31" spans="1:11" ht="20.100000000000001" customHeight="1"/>
    <row r="32" spans="1:1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</sheetData>
  <mergeCells count="7">
    <mergeCell ref="A2:C2"/>
    <mergeCell ref="E2:G2"/>
    <mergeCell ref="I2:K2"/>
    <mergeCell ref="A7:C7"/>
    <mergeCell ref="A15:C15"/>
    <mergeCell ref="E15:G15"/>
    <mergeCell ref="I15:K15"/>
  </mergeCells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5"/>
  <sheetViews>
    <sheetView showGridLines="0" workbookViewId="0">
      <selection activeCell="A4" sqref="A4"/>
    </sheetView>
  </sheetViews>
  <sheetFormatPr defaultColWidth="9" defaultRowHeight="13.5"/>
  <cols>
    <col min="1" max="1" width="7.7109375" style="1" customWidth="1"/>
    <col min="2" max="4" width="6" style="1" customWidth="1"/>
    <col min="5" max="5" width="7.140625" style="1" customWidth="1"/>
    <col min="6" max="6" width="9" style="1" customWidth="1"/>
    <col min="7" max="7" width="20.28515625" style="1" customWidth="1"/>
    <col min="8" max="8" width="17.42578125" style="21" customWidth="1"/>
    <col min="9" max="9" width="20.42578125" style="1" customWidth="1"/>
    <col min="10" max="10" width="11.85546875" style="21" customWidth="1"/>
    <col min="11" max="11" width="6.7109375" style="1" customWidth="1"/>
    <col min="12" max="12" width="11.85546875" style="1" customWidth="1"/>
    <col min="13" max="13" width="9" style="1" customWidth="1"/>
    <col min="14" max="14" width="6" style="1" customWidth="1"/>
    <col min="15" max="17" width="11.85546875" style="1" customWidth="1"/>
    <col min="18" max="18" width="17.42578125" style="1" customWidth="1"/>
    <col min="19" max="16384" width="9" style="28"/>
  </cols>
  <sheetData>
    <row r="1" spans="1:18" ht="30" customHeight="1">
      <c r="B1" s="28"/>
      <c r="G1" s="29" t="s">
        <v>94</v>
      </c>
    </row>
    <row r="2" spans="1:18" ht="20.100000000000001" customHeight="1">
      <c r="B2" s="2" t="s">
        <v>37</v>
      </c>
      <c r="C2" s="2" t="s">
        <v>1</v>
      </c>
      <c r="D2" s="2" t="s">
        <v>38</v>
      </c>
      <c r="E2" s="2" t="s">
        <v>39</v>
      </c>
      <c r="F2" s="2" t="s">
        <v>40</v>
      </c>
      <c r="G2" s="2" t="s">
        <v>44</v>
      </c>
      <c r="H2" s="30" t="s">
        <v>3</v>
      </c>
      <c r="I2" s="31" t="s">
        <v>46</v>
      </c>
      <c r="J2" s="30" t="s">
        <v>4</v>
      </c>
      <c r="K2" s="2" t="s">
        <v>47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6</v>
      </c>
      <c r="Q2" s="2" t="s">
        <v>54</v>
      </c>
      <c r="R2" s="2" t="s">
        <v>55</v>
      </c>
    </row>
    <row r="3" spans="1:18" ht="20.100000000000001" customHeight="1">
      <c r="A3" s="1" t="str">
        <f t="array" aca="1" ref="A3" ca="1">INDEX(員工資訊表!B:B,LARGE(IF(員工資訊表!$B$3:$B$10000&lt;&gt;"",ROW($3:$10000),0),ROW(A1)))</f>
        <v>續簽4</v>
      </c>
      <c r="B3" s="3">
        <f ca="1">IFERROR(VLOOKUP(續簽合同提醒!A3,員工資訊表!B:AB,2,FALSE),"")</f>
        <v>2</v>
      </c>
      <c r="C3" s="3" t="str">
        <f ca="1">IFERROR(VLOOKUP(續簽合同提醒!A3,員工資訊表!B:AB,3,FALSE),"")</f>
        <v>李四</v>
      </c>
      <c r="D3" s="3" t="str">
        <f ca="1">IFERROR(VLOOKUP(續簽合同提醒!A3,員工資訊表!B:AB,4,FALSE),"")</f>
        <v>女</v>
      </c>
      <c r="E3" s="3" t="str">
        <f ca="1">IFERROR(VLOOKUP(續簽合同提醒!A3,員工資訊表!B:AB,5,FALSE),"")</f>
        <v>採購部</v>
      </c>
      <c r="F3" s="3" t="str">
        <f ca="1">IFERROR(VLOOKUP(續簽合同提醒!A3,員工資訊表!B:AB,6,FALSE),"")</f>
        <v>副總經理</v>
      </c>
      <c r="G3" s="3">
        <f ca="1">IFERROR(VLOOKUP(續簽合同提醒!A3,員工資訊表!B:AB,10,FALSE),"")</f>
        <v>2</v>
      </c>
      <c r="H3" s="25">
        <f ca="1">IFERROR(VLOOKUP(續簽合同提醒!A3,員工資訊表!B:AB,13,FALSE),"")</f>
        <v>45110</v>
      </c>
      <c r="I3" s="3" t="str">
        <f ca="1">IFERROR(VLOOKUP(續簽合同提醒!A3,員工資訊表!B:AB,14,FALSE),"")</f>
        <v>411156198203154692</v>
      </c>
      <c r="J3" s="25">
        <f ca="1">IFERROR(VLOOKUP(續簽合同提醒!A3,員工資訊表!B:AB,15,FALSE),"")</f>
        <v>30025</v>
      </c>
      <c r="K3" s="3">
        <f ca="1">IFERROR(VLOOKUP(續簽合同提醒!A3,員工資訊表!B:AB,16,FALSE),"")</f>
        <v>41</v>
      </c>
      <c r="L3" s="3" t="str">
        <f ca="1">IFERROR(VLOOKUP(續簽合同提醒!A3,員工資訊表!B:AB,20,FALSE),"")</f>
        <v>南開大學</v>
      </c>
      <c r="M3" s="3" t="str">
        <f ca="1">IFERROR(VLOOKUP(續簽合同提醒!A3,員工資訊表!B:AB,21,FALSE),"")</f>
        <v>行政管理</v>
      </c>
      <c r="N3" s="3" t="str">
        <f ca="1">IFERROR(VLOOKUP(續簽合同提醒!A3,員工資訊表!B:AB,22,FALSE),"")</f>
        <v>博士</v>
      </c>
      <c r="O3" s="3" t="str">
        <f ca="1">IFERROR(VLOOKUP(續簽合同提醒!A3,員工資訊表!B:AB,23,FALSE),"")</f>
        <v>已婚</v>
      </c>
      <c r="P3" s="3" t="str">
        <f ca="1">IFERROR(VLOOKUP(續簽合同提醒!A3,員工資訊表!B:AB,24,FALSE),"")</f>
        <v>黨員</v>
      </c>
      <c r="Q3" s="3">
        <f ca="1">IFERROR(VLOOKUP(續簽合同提醒!A3,員工資訊表!B:AB,25,FALSE),"")</f>
        <v>12300001234</v>
      </c>
      <c r="R3" s="3">
        <f ca="1">IFERROR(VLOOKUP(續簽合同提醒!A3,員工資訊表!B:AB,26,FALSE),"")</f>
        <v>15622569826</v>
      </c>
    </row>
    <row r="4" spans="1:18" ht="20.100000000000001" customHeight="1">
      <c r="A4" s="1" t="str">
        <f t="array" aca="1" ref="A4" ca="1">INDEX(員工資訊表!B:B,LARGE(IF(員工資訊表!$B$3:$B$10000&lt;&gt;"",ROW($3:$10000),0),ROW(A2)))</f>
        <v>續簽3</v>
      </c>
      <c r="B4" s="26">
        <f ca="1">IFERROR(VLOOKUP(續簽合同提醒!A4,員工資訊表!B:AB,2,FALSE),"")</f>
        <v>1</v>
      </c>
      <c r="C4" s="26" t="str">
        <f ca="1">IFERROR(VLOOKUP(續簽合同提醒!A4,員工資訊表!B:AB,3,FALSE),"")</f>
        <v>張三</v>
      </c>
      <c r="D4" s="26" t="str">
        <f ca="1">IFERROR(VLOOKUP(續簽合同提醒!A4,員工資訊表!B:AB,4,FALSE),"")</f>
        <v>男</v>
      </c>
      <c r="E4" s="26" t="str">
        <f ca="1">IFERROR(VLOOKUP(續簽合同提醒!A4,員工資訊表!B:AB,5,FALSE),"")</f>
        <v>財務部</v>
      </c>
      <c r="F4" s="26" t="str">
        <f ca="1">IFERROR(VLOOKUP(續簽合同提醒!A4,員工資訊表!B:AB,6,FALSE),"")</f>
        <v>部門主管</v>
      </c>
      <c r="G4" s="26">
        <f ca="1">IFERROR(VLOOKUP(續簽合同提醒!A4,員工資訊表!B:AB,10,FALSE),"")</f>
        <v>1</v>
      </c>
      <c r="H4" s="27">
        <f ca="1">IFERROR(VLOOKUP(續簽合同提醒!A4,員工資訊表!B:AB,13,FALSE),"")</f>
        <v>45108</v>
      </c>
      <c r="I4" s="26" t="str">
        <f ca="1">IFERROR(VLOOKUP(續簽合同提醒!A4,員工資訊表!B:AB,14,FALSE),"")</f>
        <v>110110199006063698</v>
      </c>
      <c r="J4" s="27">
        <f ca="1">IFERROR(VLOOKUP(續簽合同提醒!A4,員工資訊表!B:AB,15,FALSE),"")</f>
        <v>33030</v>
      </c>
      <c r="K4" s="26">
        <f ca="1">IFERROR(VLOOKUP(續簽合同提醒!A4,員工資訊表!B:AB,16,FALSE),"")</f>
        <v>33</v>
      </c>
      <c r="L4" s="26" t="str">
        <f ca="1">IFERROR(VLOOKUP(續簽合同提醒!A4,員工資訊表!B:AB,20,FALSE),"")</f>
        <v>北京大學</v>
      </c>
      <c r="M4" s="26" t="str">
        <f ca="1">IFERROR(VLOOKUP(續簽合同提醒!A4,員工資訊表!B:AB,21,FALSE),"")</f>
        <v>會計</v>
      </c>
      <c r="N4" s="26" t="str">
        <f ca="1">IFERROR(VLOOKUP(續簽合同提醒!A4,員工資訊表!B:AB,22,FALSE),"")</f>
        <v>本科</v>
      </c>
      <c r="O4" s="26" t="str">
        <f ca="1">IFERROR(VLOOKUP(續簽合同提醒!A4,員工資訊表!B:AB,23,FALSE),"")</f>
        <v>已婚</v>
      </c>
      <c r="P4" s="26" t="str">
        <f ca="1">IFERROR(VLOOKUP(續簽合同提醒!A4,員工資訊表!B:AB,24,FALSE),"")</f>
        <v>黨員</v>
      </c>
      <c r="Q4" s="26">
        <f ca="1">IFERROR(VLOOKUP(續簽合同提醒!A4,員工資訊表!B:AB,25,FALSE),"")</f>
        <v>15866669999</v>
      </c>
      <c r="R4" s="26">
        <f ca="1">IFERROR(VLOOKUP(續簽合同提醒!A4,員工資訊表!B:AB,26,FALSE),"")</f>
        <v>15866668888</v>
      </c>
    </row>
    <row r="5" spans="1:18" ht="20.100000000000001" customHeight="1">
      <c r="A5" s="1">
        <f t="array" aca="1" ref="A5" ca="1">INDEX(員工資訊表!B:B,LARGE(IF(員工資訊表!$B$3:$B$10000&lt;&gt;"",ROW($3:$10000),0),ROW(A3)))</f>
        <v>0</v>
      </c>
      <c r="B5" s="3" t="str">
        <f ca="1">IFERROR(VLOOKUP(續簽合同提醒!A5,員工資訊表!B:AB,2,FALSE),"")</f>
        <v/>
      </c>
      <c r="C5" s="3" t="str">
        <f ca="1">IFERROR(VLOOKUP(續簽合同提醒!A5,員工資訊表!B:AB,3,FALSE),"")</f>
        <v/>
      </c>
      <c r="D5" s="3" t="str">
        <f ca="1">IFERROR(VLOOKUP(續簽合同提醒!A5,員工資訊表!B:AB,4,FALSE),"")</f>
        <v/>
      </c>
      <c r="E5" s="3" t="str">
        <f ca="1">IFERROR(VLOOKUP(續簽合同提醒!A5,員工資訊表!B:AB,5,FALSE),"")</f>
        <v/>
      </c>
      <c r="F5" s="3" t="str">
        <f ca="1">IFERROR(VLOOKUP(續簽合同提醒!A5,員工資訊表!B:AB,6,FALSE),"")</f>
        <v/>
      </c>
      <c r="G5" s="3" t="str">
        <f ca="1">IFERROR(VLOOKUP(續簽合同提醒!A5,員工資訊表!B:AB,10,FALSE),"")</f>
        <v/>
      </c>
      <c r="H5" s="25" t="str">
        <f ca="1">IFERROR(VLOOKUP(續簽合同提醒!A5,員工資訊表!B:AB,13,FALSE),"")</f>
        <v/>
      </c>
      <c r="I5" s="3" t="str">
        <f ca="1">IFERROR(VLOOKUP(續簽合同提醒!A5,員工資訊表!B:AB,14,FALSE),"")</f>
        <v/>
      </c>
      <c r="J5" s="25" t="str">
        <f ca="1">IFERROR(VLOOKUP(續簽合同提醒!A5,員工資訊表!B:AB,15,FALSE),"")</f>
        <v/>
      </c>
      <c r="K5" s="3" t="str">
        <f ca="1">IFERROR(VLOOKUP(續簽合同提醒!A5,員工資訊表!B:AB,16,FALSE),"")</f>
        <v/>
      </c>
      <c r="L5" s="3" t="str">
        <f ca="1">IFERROR(VLOOKUP(續簽合同提醒!A5,員工資訊表!B:AB,20,FALSE),"")</f>
        <v/>
      </c>
      <c r="M5" s="3" t="str">
        <f ca="1">IFERROR(VLOOKUP(續簽合同提醒!A5,員工資訊表!B:AB,21,FALSE),"")</f>
        <v/>
      </c>
      <c r="N5" s="3" t="str">
        <f ca="1">IFERROR(VLOOKUP(續簽合同提醒!A5,員工資訊表!B:AB,22,FALSE),"")</f>
        <v/>
      </c>
      <c r="O5" s="3" t="str">
        <f ca="1">IFERROR(VLOOKUP(續簽合同提醒!A5,員工資訊表!B:AB,23,FALSE),"")</f>
        <v/>
      </c>
      <c r="P5" s="3" t="str">
        <f ca="1">IFERROR(VLOOKUP(續簽合同提醒!A5,員工資訊表!B:AB,24,FALSE),"")</f>
        <v/>
      </c>
      <c r="Q5" s="3" t="str">
        <f ca="1">IFERROR(VLOOKUP(續簽合同提醒!A5,員工資訊表!B:AB,25,FALSE),"")</f>
        <v/>
      </c>
      <c r="R5" s="3" t="str">
        <f ca="1">IFERROR(VLOOKUP(續簽合同提醒!A5,員工資訊表!B:AB,26,FALSE),"")</f>
        <v/>
      </c>
    </row>
    <row r="6" spans="1:18" ht="20.100000000000001" customHeight="1">
      <c r="A6" s="1">
        <f t="array" aca="1" ref="A6" ca="1">INDEX(員工資訊表!B:B,LARGE(IF(員工資訊表!$B$3:$B$10000&lt;&gt;"",ROW($3:$10000),0),ROW(A4)))</f>
        <v>0</v>
      </c>
      <c r="B6" s="26" t="str">
        <f ca="1">IFERROR(VLOOKUP(續簽合同提醒!A6,員工資訊表!B:AB,2,FALSE),"")</f>
        <v/>
      </c>
      <c r="C6" s="26" t="str">
        <f ca="1">IFERROR(VLOOKUP(續簽合同提醒!A6,員工資訊表!B:AB,3,FALSE),"")</f>
        <v/>
      </c>
      <c r="D6" s="26" t="str">
        <f ca="1">IFERROR(VLOOKUP(續簽合同提醒!A6,員工資訊表!B:AB,4,FALSE),"")</f>
        <v/>
      </c>
      <c r="E6" s="26" t="str">
        <f ca="1">IFERROR(VLOOKUP(續簽合同提醒!A6,員工資訊表!B:AB,5,FALSE),"")</f>
        <v/>
      </c>
      <c r="F6" s="26" t="str">
        <f ca="1">IFERROR(VLOOKUP(續簽合同提醒!A6,員工資訊表!B:AB,6,FALSE),"")</f>
        <v/>
      </c>
      <c r="G6" s="26" t="str">
        <f ca="1">IFERROR(VLOOKUP(續簽合同提醒!A6,員工資訊表!B:AB,10,FALSE),"")</f>
        <v/>
      </c>
      <c r="H6" s="27" t="str">
        <f ca="1">IFERROR(VLOOKUP(續簽合同提醒!A6,員工資訊表!B:AB,13,FALSE),"")</f>
        <v/>
      </c>
      <c r="I6" s="26" t="str">
        <f ca="1">IFERROR(VLOOKUP(續簽合同提醒!A6,員工資訊表!B:AB,14,FALSE),"")</f>
        <v/>
      </c>
      <c r="J6" s="27" t="str">
        <f ca="1">IFERROR(VLOOKUP(續簽合同提醒!A6,員工資訊表!B:AB,15,FALSE),"")</f>
        <v/>
      </c>
      <c r="K6" s="26" t="str">
        <f ca="1">IFERROR(VLOOKUP(續簽合同提醒!A6,員工資訊表!B:AB,16,FALSE),"")</f>
        <v/>
      </c>
      <c r="L6" s="26" t="str">
        <f ca="1">IFERROR(VLOOKUP(續簽合同提醒!A6,員工資訊表!B:AB,20,FALSE),"")</f>
        <v/>
      </c>
      <c r="M6" s="26" t="str">
        <f ca="1">IFERROR(VLOOKUP(續簽合同提醒!A6,員工資訊表!B:AB,21,FALSE),"")</f>
        <v/>
      </c>
      <c r="N6" s="26" t="str">
        <f ca="1">IFERROR(VLOOKUP(續簽合同提醒!A6,員工資訊表!B:AB,22,FALSE),"")</f>
        <v/>
      </c>
      <c r="O6" s="26" t="str">
        <f ca="1">IFERROR(VLOOKUP(續簽合同提醒!A6,員工資訊表!B:AB,23,FALSE),"")</f>
        <v/>
      </c>
      <c r="P6" s="26" t="str">
        <f ca="1">IFERROR(VLOOKUP(續簽合同提醒!A6,員工資訊表!B:AB,24,FALSE),"")</f>
        <v/>
      </c>
      <c r="Q6" s="26" t="str">
        <f ca="1">IFERROR(VLOOKUP(續簽合同提醒!A6,員工資訊表!B:AB,25,FALSE),"")</f>
        <v/>
      </c>
      <c r="R6" s="26" t="str">
        <f ca="1">IFERROR(VLOOKUP(續簽合同提醒!A6,員工資訊表!B:AB,26,FALSE),"")</f>
        <v/>
      </c>
    </row>
    <row r="7" spans="1:18" ht="20.100000000000001" customHeight="1">
      <c r="A7" s="1">
        <f t="array" aca="1" ref="A7" ca="1">INDEX(員工資訊表!B:B,LARGE(IF(員工資訊表!$B$3:$B$10000&lt;&gt;"",ROW($3:$10000),0),ROW(A5)))</f>
        <v>0</v>
      </c>
      <c r="B7" s="3" t="str">
        <f ca="1">IFERROR(VLOOKUP(續簽合同提醒!A7,員工資訊表!B:AB,2,FALSE),"")</f>
        <v/>
      </c>
      <c r="C7" s="3" t="str">
        <f ca="1">IFERROR(VLOOKUP(續簽合同提醒!A7,員工資訊表!B:AB,3,FALSE),"")</f>
        <v/>
      </c>
      <c r="D7" s="3" t="str">
        <f ca="1">IFERROR(VLOOKUP(續簽合同提醒!A7,員工資訊表!B:AB,4,FALSE),"")</f>
        <v/>
      </c>
      <c r="E7" s="3" t="str">
        <f ca="1">IFERROR(VLOOKUP(續簽合同提醒!A7,員工資訊表!B:AB,5,FALSE),"")</f>
        <v/>
      </c>
      <c r="F7" s="3" t="str">
        <f ca="1">IFERROR(VLOOKUP(續簽合同提醒!A7,員工資訊表!B:AB,6,FALSE),"")</f>
        <v/>
      </c>
      <c r="G7" s="3" t="str">
        <f ca="1">IFERROR(VLOOKUP(續簽合同提醒!A7,員工資訊表!B:AB,10,FALSE),"")</f>
        <v/>
      </c>
      <c r="H7" s="25" t="str">
        <f ca="1">IFERROR(VLOOKUP(續簽合同提醒!A7,員工資訊表!B:AB,13,FALSE),"")</f>
        <v/>
      </c>
      <c r="I7" s="3" t="str">
        <f ca="1">IFERROR(VLOOKUP(續簽合同提醒!A7,員工資訊表!B:AB,14,FALSE),"")</f>
        <v/>
      </c>
      <c r="J7" s="25" t="str">
        <f ca="1">IFERROR(VLOOKUP(續簽合同提醒!A7,員工資訊表!B:AB,15,FALSE),"")</f>
        <v/>
      </c>
      <c r="K7" s="3" t="str">
        <f ca="1">IFERROR(VLOOKUP(續簽合同提醒!A7,員工資訊表!B:AB,16,FALSE),"")</f>
        <v/>
      </c>
      <c r="L7" s="3" t="str">
        <f ca="1">IFERROR(VLOOKUP(續簽合同提醒!A7,員工資訊表!B:AB,20,FALSE),"")</f>
        <v/>
      </c>
      <c r="M7" s="3" t="str">
        <f ca="1">IFERROR(VLOOKUP(續簽合同提醒!A7,員工資訊表!B:AB,21,FALSE),"")</f>
        <v/>
      </c>
      <c r="N7" s="3" t="str">
        <f ca="1">IFERROR(VLOOKUP(續簽合同提醒!A7,員工資訊表!B:AB,22,FALSE),"")</f>
        <v/>
      </c>
      <c r="O7" s="3" t="str">
        <f ca="1">IFERROR(VLOOKUP(續簽合同提醒!A7,員工資訊表!B:AB,23,FALSE),"")</f>
        <v/>
      </c>
      <c r="P7" s="3" t="str">
        <f ca="1">IFERROR(VLOOKUP(續簽合同提醒!A7,員工資訊表!B:AB,24,FALSE),"")</f>
        <v/>
      </c>
      <c r="Q7" s="3" t="str">
        <f ca="1">IFERROR(VLOOKUP(續簽合同提醒!A7,員工資訊表!B:AB,25,FALSE),"")</f>
        <v/>
      </c>
      <c r="R7" s="3" t="str">
        <f ca="1">IFERROR(VLOOKUP(續簽合同提醒!A7,員工資訊表!B:AB,26,FALSE),"")</f>
        <v/>
      </c>
    </row>
    <row r="8" spans="1:18" ht="20.100000000000001" customHeight="1">
      <c r="A8" s="1">
        <f t="array" aca="1" ref="A8" ca="1">INDEX(員工資訊表!B:B,LARGE(IF(員工資訊表!$B$3:$B$10000&lt;&gt;"",ROW($3:$10000),0),ROW(A6)))</f>
        <v>0</v>
      </c>
      <c r="B8" s="26" t="str">
        <f ca="1">IFERROR(VLOOKUP(續簽合同提醒!A8,員工資訊表!B:AB,2,FALSE),"")</f>
        <v/>
      </c>
      <c r="C8" s="26" t="str">
        <f ca="1">IFERROR(VLOOKUP(續簽合同提醒!A8,員工資訊表!B:AB,3,FALSE),"")</f>
        <v/>
      </c>
      <c r="D8" s="26" t="str">
        <f ca="1">IFERROR(VLOOKUP(續簽合同提醒!A8,員工資訊表!B:AB,4,FALSE),"")</f>
        <v/>
      </c>
      <c r="E8" s="26" t="str">
        <f ca="1">IFERROR(VLOOKUP(續簽合同提醒!A8,員工資訊表!B:AB,5,FALSE),"")</f>
        <v/>
      </c>
      <c r="F8" s="26" t="str">
        <f ca="1">IFERROR(VLOOKUP(續簽合同提醒!A8,員工資訊表!B:AB,6,FALSE),"")</f>
        <v/>
      </c>
      <c r="G8" s="26" t="str">
        <f ca="1">IFERROR(VLOOKUP(續簽合同提醒!A8,員工資訊表!B:AB,10,FALSE),"")</f>
        <v/>
      </c>
      <c r="H8" s="27" t="str">
        <f ca="1">IFERROR(VLOOKUP(續簽合同提醒!A8,員工資訊表!B:AB,13,FALSE),"")</f>
        <v/>
      </c>
      <c r="I8" s="26" t="str">
        <f ca="1">IFERROR(VLOOKUP(續簽合同提醒!A8,員工資訊表!B:AB,14,FALSE),"")</f>
        <v/>
      </c>
      <c r="J8" s="27" t="str">
        <f ca="1">IFERROR(VLOOKUP(續簽合同提醒!A8,員工資訊表!B:AB,15,FALSE),"")</f>
        <v/>
      </c>
      <c r="K8" s="26" t="str">
        <f ca="1">IFERROR(VLOOKUP(續簽合同提醒!A8,員工資訊表!B:AB,16,FALSE),"")</f>
        <v/>
      </c>
      <c r="L8" s="26" t="str">
        <f ca="1">IFERROR(VLOOKUP(續簽合同提醒!A8,員工資訊表!B:AB,20,FALSE),"")</f>
        <v/>
      </c>
      <c r="M8" s="26" t="str">
        <f ca="1">IFERROR(VLOOKUP(續簽合同提醒!A8,員工資訊表!B:AB,21,FALSE),"")</f>
        <v/>
      </c>
      <c r="N8" s="26" t="str">
        <f ca="1">IFERROR(VLOOKUP(續簽合同提醒!A8,員工資訊表!B:AB,22,FALSE),"")</f>
        <v/>
      </c>
      <c r="O8" s="26" t="str">
        <f ca="1">IFERROR(VLOOKUP(續簽合同提醒!A8,員工資訊表!B:AB,23,FALSE),"")</f>
        <v/>
      </c>
      <c r="P8" s="26" t="str">
        <f ca="1">IFERROR(VLOOKUP(續簽合同提醒!A8,員工資訊表!B:AB,24,FALSE),"")</f>
        <v/>
      </c>
      <c r="Q8" s="26" t="str">
        <f ca="1">IFERROR(VLOOKUP(續簽合同提醒!A8,員工資訊表!B:AB,25,FALSE),"")</f>
        <v/>
      </c>
      <c r="R8" s="26" t="str">
        <f ca="1">IFERROR(VLOOKUP(續簽合同提醒!A8,員工資訊表!B:AB,26,FALSE),"")</f>
        <v/>
      </c>
    </row>
    <row r="9" spans="1:18" ht="20.100000000000001" customHeight="1">
      <c r="A9" s="1">
        <f t="array" aca="1" ref="A9" ca="1">INDEX(員工資訊表!B:B,LARGE(IF(員工資訊表!$B$3:$B$10000&lt;&gt;"",ROW($3:$10000),0),ROW(A7)))</f>
        <v>0</v>
      </c>
      <c r="B9" s="3" t="str">
        <f ca="1">IFERROR(VLOOKUP(續簽合同提醒!A9,員工資訊表!B:AB,2,FALSE),"")</f>
        <v/>
      </c>
      <c r="C9" s="3" t="str">
        <f ca="1">IFERROR(VLOOKUP(續簽合同提醒!A9,員工資訊表!B:AB,3,FALSE),"")</f>
        <v/>
      </c>
      <c r="D9" s="3" t="str">
        <f ca="1">IFERROR(VLOOKUP(續簽合同提醒!A9,員工資訊表!B:AB,4,FALSE),"")</f>
        <v/>
      </c>
      <c r="E9" s="3" t="str">
        <f ca="1">IFERROR(VLOOKUP(續簽合同提醒!A9,員工資訊表!B:AB,5,FALSE),"")</f>
        <v/>
      </c>
      <c r="F9" s="3" t="str">
        <f ca="1">IFERROR(VLOOKUP(續簽合同提醒!A9,員工資訊表!B:AB,6,FALSE),"")</f>
        <v/>
      </c>
      <c r="G9" s="3" t="str">
        <f ca="1">IFERROR(VLOOKUP(續簽合同提醒!A9,員工資訊表!B:AB,10,FALSE),"")</f>
        <v/>
      </c>
      <c r="H9" s="25" t="str">
        <f ca="1">IFERROR(VLOOKUP(續簽合同提醒!A9,員工資訊表!B:AB,13,FALSE),"")</f>
        <v/>
      </c>
      <c r="I9" s="3" t="str">
        <f ca="1">IFERROR(VLOOKUP(續簽合同提醒!A9,員工資訊表!B:AB,14,FALSE),"")</f>
        <v/>
      </c>
      <c r="J9" s="25" t="str">
        <f ca="1">IFERROR(VLOOKUP(續簽合同提醒!A9,員工資訊表!B:AB,15,FALSE),"")</f>
        <v/>
      </c>
      <c r="K9" s="3" t="str">
        <f ca="1">IFERROR(VLOOKUP(續簽合同提醒!A9,員工資訊表!B:AB,16,FALSE),"")</f>
        <v/>
      </c>
      <c r="L9" s="3" t="str">
        <f ca="1">IFERROR(VLOOKUP(續簽合同提醒!A9,員工資訊表!B:AB,20,FALSE),"")</f>
        <v/>
      </c>
      <c r="M9" s="3" t="str">
        <f ca="1">IFERROR(VLOOKUP(續簽合同提醒!A9,員工資訊表!B:AB,21,FALSE),"")</f>
        <v/>
      </c>
      <c r="N9" s="3" t="str">
        <f ca="1">IFERROR(VLOOKUP(續簽合同提醒!A9,員工資訊表!B:AB,22,FALSE),"")</f>
        <v/>
      </c>
      <c r="O9" s="3" t="str">
        <f ca="1">IFERROR(VLOOKUP(續簽合同提醒!A9,員工資訊表!B:AB,23,FALSE),"")</f>
        <v/>
      </c>
      <c r="P9" s="3" t="str">
        <f ca="1">IFERROR(VLOOKUP(續簽合同提醒!A9,員工資訊表!B:AB,24,FALSE),"")</f>
        <v/>
      </c>
      <c r="Q9" s="3" t="str">
        <f ca="1">IFERROR(VLOOKUP(續簽合同提醒!A9,員工資訊表!B:AB,25,FALSE),"")</f>
        <v/>
      </c>
      <c r="R9" s="3" t="str">
        <f ca="1">IFERROR(VLOOKUP(續簽合同提醒!A9,員工資訊表!B:AB,26,FALSE),"")</f>
        <v/>
      </c>
    </row>
    <row r="10" spans="1:18" ht="20.100000000000001" customHeight="1">
      <c r="A10" s="1">
        <f t="array" aca="1" ref="A10" ca="1">INDEX(員工資訊表!B:B,LARGE(IF(員工資訊表!$B$3:$B$10000&lt;&gt;"",ROW($3:$10000),0),ROW(A8)))</f>
        <v>0</v>
      </c>
      <c r="B10" s="26" t="str">
        <f ca="1">IFERROR(VLOOKUP(續簽合同提醒!A10,員工資訊表!B:AB,2,FALSE),"")</f>
        <v/>
      </c>
      <c r="C10" s="26" t="str">
        <f ca="1">IFERROR(VLOOKUP(續簽合同提醒!A10,員工資訊表!B:AB,3,FALSE),"")</f>
        <v/>
      </c>
      <c r="D10" s="26" t="str">
        <f ca="1">IFERROR(VLOOKUP(續簽合同提醒!A10,員工資訊表!B:AB,4,FALSE),"")</f>
        <v/>
      </c>
      <c r="E10" s="26" t="str">
        <f ca="1">IFERROR(VLOOKUP(續簽合同提醒!A10,員工資訊表!B:AB,5,FALSE),"")</f>
        <v/>
      </c>
      <c r="F10" s="26" t="str">
        <f ca="1">IFERROR(VLOOKUP(續簽合同提醒!A10,員工資訊表!B:AB,6,FALSE),"")</f>
        <v/>
      </c>
      <c r="G10" s="26" t="str">
        <f ca="1">IFERROR(VLOOKUP(續簽合同提醒!A10,員工資訊表!B:AB,10,FALSE),"")</f>
        <v/>
      </c>
      <c r="H10" s="27" t="str">
        <f ca="1">IFERROR(VLOOKUP(續簽合同提醒!A10,員工資訊表!B:AB,13,FALSE),"")</f>
        <v/>
      </c>
      <c r="I10" s="26" t="str">
        <f ca="1">IFERROR(VLOOKUP(續簽合同提醒!A10,員工資訊表!B:AB,14,FALSE),"")</f>
        <v/>
      </c>
      <c r="J10" s="27" t="str">
        <f ca="1">IFERROR(VLOOKUP(續簽合同提醒!A10,員工資訊表!B:AB,15,FALSE),"")</f>
        <v/>
      </c>
      <c r="K10" s="26" t="str">
        <f ca="1">IFERROR(VLOOKUP(續簽合同提醒!A10,員工資訊表!B:AB,16,FALSE),"")</f>
        <v/>
      </c>
      <c r="L10" s="26" t="str">
        <f ca="1">IFERROR(VLOOKUP(續簽合同提醒!A10,員工資訊表!B:AB,20,FALSE),"")</f>
        <v/>
      </c>
      <c r="M10" s="26" t="str">
        <f ca="1">IFERROR(VLOOKUP(續簽合同提醒!A10,員工資訊表!B:AB,21,FALSE),"")</f>
        <v/>
      </c>
      <c r="N10" s="26" t="str">
        <f ca="1">IFERROR(VLOOKUP(續簽合同提醒!A10,員工資訊表!B:AB,22,FALSE),"")</f>
        <v/>
      </c>
      <c r="O10" s="26" t="str">
        <f ca="1">IFERROR(VLOOKUP(續簽合同提醒!A10,員工資訊表!B:AB,23,FALSE),"")</f>
        <v/>
      </c>
      <c r="P10" s="26" t="str">
        <f ca="1">IFERROR(VLOOKUP(續簽合同提醒!A10,員工資訊表!B:AB,24,FALSE),"")</f>
        <v/>
      </c>
      <c r="Q10" s="26" t="str">
        <f ca="1">IFERROR(VLOOKUP(續簽合同提醒!A10,員工資訊表!B:AB,25,FALSE),"")</f>
        <v/>
      </c>
      <c r="R10" s="26" t="str">
        <f ca="1">IFERROR(VLOOKUP(續簽合同提醒!A10,員工資訊表!B:AB,26,FALSE),"")</f>
        <v/>
      </c>
    </row>
    <row r="11" spans="1:18" ht="20.100000000000001" customHeight="1">
      <c r="A11" s="1">
        <f t="array" aca="1" ref="A11" ca="1">INDEX(員工資訊表!B:B,LARGE(IF(員工資訊表!$B$3:$B$10000&lt;&gt;"",ROW($3:$10000),0),ROW(A9)))</f>
        <v>0</v>
      </c>
      <c r="B11" s="3" t="str">
        <f ca="1">IFERROR(VLOOKUP(續簽合同提醒!A11,員工資訊表!B:AB,2,FALSE),"")</f>
        <v/>
      </c>
      <c r="C11" s="3" t="str">
        <f ca="1">IFERROR(VLOOKUP(續簽合同提醒!A11,員工資訊表!B:AB,3,FALSE),"")</f>
        <v/>
      </c>
      <c r="D11" s="3" t="str">
        <f ca="1">IFERROR(VLOOKUP(續簽合同提醒!A11,員工資訊表!B:AB,4,FALSE),"")</f>
        <v/>
      </c>
      <c r="E11" s="3" t="str">
        <f ca="1">IFERROR(VLOOKUP(續簽合同提醒!A11,員工資訊表!B:AB,5,FALSE),"")</f>
        <v/>
      </c>
      <c r="F11" s="3" t="str">
        <f ca="1">IFERROR(VLOOKUP(續簽合同提醒!A11,員工資訊表!B:AB,6,FALSE),"")</f>
        <v/>
      </c>
      <c r="G11" s="3" t="str">
        <f ca="1">IFERROR(VLOOKUP(續簽合同提醒!A11,員工資訊表!B:AB,10,FALSE),"")</f>
        <v/>
      </c>
      <c r="H11" s="25" t="str">
        <f ca="1">IFERROR(VLOOKUP(續簽合同提醒!A11,員工資訊表!B:AB,13,FALSE),"")</f>
        <v/>
      </c>
      <c r="I11" s="3" t="str">
        <f ca="1">IFERROR(VLOOKUP(續簽合同提醒!A11,員工資訊表!B:AB,14,FALSE),"")</f>
        <v/>
      </c>
      <c r="J11" s="25" t="str">
        <f ca="1">IFERROR(VLOOKUP(續簽合同提醒!A11,員工資訊表!B:AB,15,FALSE),"")</f>
        <v/>
      </c>
      <c r="K11" s="3" t="str">
        <f ca="1">IFERROR(VLOOKUP(續簽合同提醒!A11,員工資訊表!B:AB,16,FALSE),"")</f>
        <v/>
      </c>
      <c r="L11" s="3" t="str">
        <f ca="1">IFERROR(VLOOKUP(續簽合同提醒!A11,員工資訊表!B:AB,20,FALSE),"")</f>
        <v/>
      </c>
      <c r="M11" s="3" t="str">
        <f ca="1">IFERROR(VLOOKUP(續簽合同提醒!A11,員工資訊表!B:AB,21,FALSE),"")</f>
        <v/>
      </c>
      <c r="N11" s="3" t="str">
        <f ca="1">IFERROR(VLOOKUP(續簽合同提醒!A11,員工資訊表!B:AB,22,FALSE),"")</f>
        <v/>
      </c>
      <c r="O11" s="3" t="str">
        <f ca="1">IFERROR(VLOOKUP(續簽合同提醒!A11,員工資訊表!B:AB,23,FALSE),"")</f>
        <v/>
      </c>
      <c r="P11" s="3" t="str">
        <f ca="1">IFERROR(VLOOKUP(續簽合同提醒!A11,員工資訊表!B:AB,24,FALSE),"")</f>
        <v/>
      </c>
      <c r="Q11" s="3" t="str">
        <f ca="1">IFERROR(VLOOKUP(續簽合同提醒!A11,員工資訊表!B:AB,25,FALSE),"")</f>
        <v/>
      </c>
      <c r="R11" s="3" t="str">
        <f ca="1">IFERROR(VLOOKUP(續簽合同提醒!A11,員工資訊表!B:AB,26,FALSE),"")</f>
        <v/>
      </c>
    </row>
    <row r="12" spans="1:18" ht="20.100000000000001" customHeight="1">
      <c r="A12" s="1">
        <f t="array" aca="1" ref="A12" ca="1">INDEX(員工資訊表!B:B,LARGE(IF(員工資訊表!$B$3:$B$10000&lt;&gt;"",ROW($3:$10000),0),ROW(A10)))</f>
        <v>0</v>
      </c>
      <c r="B12" s="26" t="str">
        <f ca="1">IFERROR(VLOOKUP(續簽合同提醒!A12,員工資訊表!B:AB,2,FALSE),"")</f>
        <v/>
      </c>
      <c r="C12" s="26" t="str">
        <f ca="1">IFERROR(VLOOKUP(續簽合同提醒!A12,員工資訊表!B:AB,3,FALSE),"")</f>
        <v/>
      </c>
      <c r="D12" s="26" t="str">
        <f ca="1">IFERROR(VLOOKUP(續簽合同提醒!A12,員工資訊表!B:AB,4,FALSE),"")</f>
        <v/>
      </c>
      <c r="E12" s="26" t="str">
        <f ca="1">IFERROR(VLOOKUP(續簽合同提醒!A12,員工資訊表!B:AB,5,FALSE),"")</f>
        <v/>
      </c>
      <c r="F12" s="26" t="str">
        <f ca="1">IFERROR(VLOOKUP(續簽合同提醒!A12,員工資訊表!B:AB,6,FALSE),"")</f>
        <v/>
      </c>
      <c r="G12" s="26" t="str">
        <f ca="1">IFERROR(VLOOKUP(續簽合同提醒!A12,員工資訊表!B:AB,10,FALSE),"")</f>
        <v/>
      </c>
      <c r="H12" s="27" t="str">
        <f ca="1">IFERROR(VLOOKUP(續簽合同提醒!A12,員工資訊表!B:AB,13,FALSE),"")</f>
        <v/>
      </c>
      <c r="I12" s="26" t="str">
        <f ca="1">IFERROR(VLOOKUP(續簽合同提醒!A12,員工資訊表!B:AB,14,FALSE),"")</f>
        <v/>
      </c>
      <c r="J12" s="27" t="str">
        <f ca="1">IFERROR(VLOOKUP(續簽合同提醒!A12,員工資訊表!B:AB,15,FALSE),"")</f>
        <v/>
      </c>
      <c r="K12" s="26" t="str">
        <f ca="1">IFERROR(VLOOKUP(續簽合同提醒!A12,員工資訊表!B:AB,16,FALSE),"")</f>
        <v/>
      </c>
      <c r="L12" s="26" t="str">
        <f ca="1">IFERROR(VLOOKUP(續簽合同提醒!A12,員工資訊表!B:AB,20,FALSE),"")</f>
        <v/>
      </c>
      <c r="M12" s="26" t="str">
        <f ca="1">IFERROR(VLOOKUP(續簽合同提醒!A12,員工資訊表!B:AB,21,FALSE),"")</f>
        <v/>
      </c>
      <c r="N12" s="26" t="str">
        <f ca="1">IFERROR(VLOOKUP(續簽合同提醒!A12,員工資訊表!B:AB,22,FALSE),"")</f>
        <v/>
      </c>
      <c r="O12" s="26" t="str">
        <f ca="1">IFERROR(VLOOKUP(續簽合同提醒!A12,員工資訊表!B:AB,23,FALSE),"")</f>
        <v/>
      </c>
      <c r="P12" s="26" t="str">
        <f ca="1">IFERROR(VLOOKUP(續簽合同提醒!A12,員工資訊表!B:AB,24,FALSE),"")</f>
        <v/>
      </c>
      <c r="Q12" s="26" t="str">
        <f ca="1">IFERROR(VLOOKUP(續簽合同提醒!A12,員工資訊表!B:AB,25,FALSE),"")</f>
        <v/>
      </c>
      <c r="R12" s="26" t="str">
        <f ca="1">IFERROR(VLOOKUP(續簽合同提醒!A12,員工資訊表!B:AB,26,FALSE),"")</f>
        <v/>
      </c>
    </row>
    <row r="13" spans="1:18" ht="20.100000000000001" customHeight="1">
      <c r="A13" s="1">
        <f t="array" aca="1" ref="A13" ca="1">INDEX(員工資訊表!B:B,LARGE(IF(員工資訊表!$B$3:$B$10000&lt;&gt;"",ROW($3:$10000),0),ROW(A11)))</f>
        <v>0</v>
      </c>
      <c r="B13" s="3" t="str">
        <f ca="1">IFERROR(VLOOKUP(續簽合同提醒!A13,員工資訊表!B:AB,2,FALSE),"")</f>
        <v/>
      </c>
      <c r="C13" s="3" t="str">
        <f ca="1">IFERROR(VLOOKUP(續簽合同提醒!A13,員工資訊表!B:AB,3,FALSE),"")</f>
        <v/>
      </c>
      <c r="D13" s="3" t="str">
        <f ca="1">IFERROR(VLOOKUP(續簽合同提醒!A13,員工資訊表!B:AB,4,FALSE),"")</f>
        <v/>
      </c>
      <c r="E13" s="3" t="str">
        <f ca="1">IFERROR(VLOOKUP(續簽合同提醒!A13,員工資訊表!B:AB,5,FALSE),"")</f>
        <v/>
      </c>
      <c r="F13" s="3" t="str">
        <f ca="1">IFERROR(VLOOKUP(續簽合同提醒!A13,員工資訊表!B:AB,6,FALSE),"")</f>
        <v/>
      </c>
      <c r="G13" s="3" t="str">
        <f ca="1">IFERROR(VLOOKUP(續簽合同提醒!A13,員工資訊表!B:AB,10,FALSE),"")</f>
        <v/>
      </c>
      <c r="H13" s="25" t="str">
        <f ca="1">IFERROR(VLOOKUP(續簽合同提醒!A13,員工資訊表!B:AB,13,FALSE),"")</f>
        <v/>
      </c>
      <c r="I13" s="3" t="str">
        <f ca="1">IFERROR(VLOOKUP(續簽合同提醒!A13,員工資訊表!B:AB,14,FALSE),"")</f>
        <v/>
      </c>
      <c r="J13" s="25" t="str">
        <f ca="1">IFERROR(VLOOKUP(續簽合同提醒!A13,員工資訊表!B:AB,15,FALSE),"")</f>
        <v/>
      </c>
      <c r="K13" s="3" t="str">
        <f ca="1">IFERROR(VLOOKUP(續簽合同提醒!A13,員工資訊表!B:AB,16,FALSE),"")</f>
        <v/>
      </c>
      <c r="L13" s="3" t="str">
        <f ca="1">IFERROR(VLOOKUP(續簽合同提醒!A13,員工資訊表!B:AB,20,FALSE),"")</f>
        <v/>
      </c>
      <c r="M13" s="3" t="str">
        <f ca="1">IFERROR(VLOOKUP(續簽合同提醒!A13,員工資訊表!B:AB,21,FALSE),"")</f>
        <v/>
      </c>
      <c r="N13" s="3" t="str">
        <f ca="1">IFERROR(VLOOKUP(續簽合同提醒!A13,員工資訊表!B:AB,22,FALSE),"")</f>
        <v/>
      </c>
      <c r="O13" s="3" t="str">
        <f ca="1">IFERROR(VLOOKUP(續簽合同提醒!A13,員工資訊表!B:AB,23,FALSE),"")</f>
        <v/>
      </c>
      <c r="P13" s="3" t="str">
        <f ca="1">IFERROR(VLOOKUP(續簽合同提醒!A13,員工資訊表!B:AB,24,FALSE),"")</f>
        <v/>
      </c>
      <c r="Q13" s="3" t="str">
        <f ca="1">IFERROR(VLOOKUP(續簽合同提醒!A13,員工資訊表!B:AB,25,FALSE),"")</f>
        <v/>
      </c>
      <c r="R13" s="3" t="str">
        <f ca="1">IFERROR(VLOOKUP(續簽合同提醒!A13,員工資訊表!B:AB,26,FALSE),"")</f>
        <v/>
      </c>
    </row>
    <row r="14" spans="1:18" ht="20.100000000000001" customHeight="1">
      <c r="A14" s="1">
        <f t="array" aca="1" ref="A14" ca="1">INDEX(員工資訊表!B:B,LARGE(IF(員工資訊表!$B$3:$B$10000&lt;&gt;"",ROW($3:$10000),0),ROW(A12)))</f>
        <v>0</v>
      </c>
      <c r="B14" s="26" t="str">
        <f ca="1">IFERROR(VLOOKUP(續簽合同提醒!A14,員工資訊表!B:AB,2,FALSE),"")</f>
        <v/>
      </c>
      <c r="C14" s="26" t="str">
        <f ca="1">IFERROR(VLOOKUP(續簽合同提醒!A14,員工資訊表!B:AB,3,FALSE),"")</f>
        <v/>
      </c>
      <c r="D14" s="26" t="str">
        <f ca="1">IFERROR(VLOOKUP(續簽合同提醒!A14,員工資訊表!B:AB,4,FALSE),"")</f>
        <v/>
      </c>
      <c r="E14" s="26" t="str">
        <f ca="1">IFERROR(VLOOKUP(續簽合同提醒!A14,員工資訊表!B:AB,5,FALSE),"")</f>
        <v/>
      </c>
      <c r="F14" s="26" t="str">
        <f ca="1">IFERROR(VLOOKUP(續簽合同提醒!A14,員工資訊表!B:AB,6,FALSE),"")</f>
        <v/>
      </c>
      <c r="G14" s="26" t="str">
        <f ca="1">IFERROR(VLOOKUP(續簽合同提醒!A14,員工資訊表!B:AB,10,FALSE),"")</f>
        <v/>
      </c>
      <c r="H14" s="27" t="str">
        <f ca="1">IFERROR(VLOOKUP(續簽合同提醒!A14,員工資訊表!B:AB,13,FALSE),"")</f>
        <v/>
      </c>
      <c r="I14" s="26" t="str">
        <f ca="1">IFERROR(VLOOKUP(續簽合同提醒!A14,員工資訊表!B:AB,14,FALSE),"")</f>
        <v/>
      </c>
      <c r="J14" s="27" t="str">
        <f ca="1">IFERROR(VLOOKUP(續簽合同提醒!A14,員工資訊表!B:AB,15,FALSE),"")</f>
        <v/>
      </c>
      <c r="K14" s="26" t="str">
        <f ca="1">IFERROR(VLOOKUP(續簽合同提醒!A14,員工資訊表!B:AB,16,FALSE),"")</f>
        <v/>
      </c>
      <c r="L14" s="26" t="str">
        <f ca="1">IFERROR(VLOOKUP(續簽合同提醒!A14,員工資訊表!B:AB,20,FALSE),"")</f>
        <v/>
      </c>
      <c r="M14" s="26" t="str">
        <f ca="1">IFERROR(VLOOKUP(續簽合同提醒!A14,員工資訊表!B:AB,21,FALSE),"")</f>
        <v/>
      </c>
      <c r="N14" s="26" t="str">
        <f ca="1">IFERROR(VLOOKUP(續簽合同提醒!A14,員工資訊表!B:AB,22,FALSE),"")</f>
        <v/>
      </c>
      <c r="O14" s="26" t="str">
        <f ca="1">IFERROR(VLOOKUP(續簽合同提醒!A14,員工資訊表!B:AB,23,FALSE),"")</f>
        <v/>
      </c>
      <c r="P14" s="26" t="str">
        <f ca="1">IFERROR(VLOOKUP(續簽合同提醒!A14,員工資訊表!B:AB,24,FALSE),"")</f>
        <v/>
      </c>
      <c r="Q14" s="26" t="str">
        <f ca="1">IFERROR(VLOOKUP(續簽合同提醒!A14,員工資訊表!B:AB,25,FALSE),"")</f>
        <v/>
      </c>
      <c r="R14" s="26" t="str">
        <f ca="1">IFERROR(VLOOKUP(續簽合同提醒!A14,員工資訊表!B:AB,26,FALSE),"")</f>
        <v/>
      </c>
    </row>
    <row r="15" spans="1:18" ht="20.100000000000001" customHeight="1">
      <c r="A15" s="1">
        <f t="array" aca="1" ref="A15" ca="1">INDEX(員工資訊表!B:B,LARGE(IF(員工資訊表!$B$3:$B$10000&lt;&gt;"",ROW($3:$10000),0),ROW(A13)))</f>
        <v>0</v>
      </c>
      <c r="B15" s="3" t="str">
        <f ca="1">IFERROR(VLOOKUP(續簽合同提醒!A15,員工資訊表!B:AB,2,FALSE),"")</f>
        <v/>
      </c>
      <c r="C15" s="3" t="str">
        <f ca="1">IFERROR(VLOOKUP(續簽合同提醒!A15,員工資訊表!B:AB,3,FALSE),"")</f>
        <v/>
      </c>
      <c r="D15" s="3" t="str">
        <f ca="1">IFERROR(VLOOKUP(續簽合同提醒!A15,員工資訊表!B:AB,4,FALSE),"")</f>
        <v/>
      </c>
      <c r="E15" s="3" t="str">
        <f ca="1">IFERROR(VLOOKUP(續簽合同提醒!A15,員工資訊表!B:AB,5,FALSE),"")</f>
        <v/>
      </c>
      <c r="F15" s="3" t="str">
        <f ca="1">IFERROR(VLOOKUP(續簽合同提醒!A15,員工資訊表!B:AB,6,FALSE),"")</f>
        <v/>
      </c>
      <c r="G15" s="3" t="str">
        <f ca="1">IFERROR(VLOOKUP(續簽合同提醒!A15,員工資訊表!B:AB,10,FALSE),"")</f>
        <v/>
      </c>
      <c r="H15" s="25" t="str">
        <f ca="1">IFERROR(VLOOKUP(續簽合同提醒!A15,員工資訊表!B:AB,13,FALSE),"")</f>
        <v/>
      </c>
      <c r="I15" s="3" t="str">
        <f ca="1">IFERROR(VLOOKUP(續簽合同提醒!A15,員工資訊表!B:AB,14,FALSE),"")</f>
        <v/>
      </c>
      <c r="J15" s="25" t="str">
        <f ca="1">IFERROR(VLOOKUP(續簽合同提醒!A15,員工資訊表!B:AB,15,FALSE),"")</f>
        <v/>
      </c>
      <c r="K15" s="3" t="str">
        <f ca="1">IFERROR(VLOOKUP(續簽合同提醒!A15,員工資訊表!B:AB,16,FALSE),"")</f>
        <v/>
      </c>
      <c r="L15" s="3" t="str">
        <f ca="1">IFERROR(VLOOKUP(續簽合同提醒!A15,員工資訊表!B:AB,20,FALSE),"")</f>
        <v/>
      </c>
      <c r="M15" s="3" t="str">
        <f ca="1">IFERROR(VLOOKUP(續簽合同提醒!A15,員工資訊表!B:AB,21,FALSE),"")</f>
        <v/>
      </c>
      <c r="N15" s="3" t="str">
        <f ca="1">IFERROR(VLOOKUP(續簽合同提醒!A15,員工資訊表!B:AB,22,FALSE),"")</f>
        <v/>
      </c>
      <c r="O15" s="3" t="str">
        <f ca="1">IFERROR(VLOOKUP(續簽合同提醒!A15,員工資訊表!B:AB,23,FALSE),"")</f>
        <v/>
      </c>
      <c r="P15" s="3" t="str">
        <f ca="1">IFERROR(VLOOKUP(續簽合同提醒!A15,員工資訊表!B:AB,24,FALSE),"")</f>
        <v/>
      </c>
      <c r="Q15" s="3" t="str">
        <f ca="1">IFERROR(VLOOKUP(續簽合同提醒!A15,員工資訊表!B:AB,25,FALSE),"")</f>
        <v/>
      </c>
      <c r="R15" s="3" t="str">
        <f ca="1">IFERROR(VLOOKUP(續簽合同提醒!A15,員工資訊表!B:AB,26,FALSE),"")</f>
        <v/>
      </c>
    </row>
    <row r="16" spans="1:18" ht="20.100000000000001" customHeight="1">
      <c r="A16" s="1">
        <f t="array" aca="1" ref="A16" ca="1">INDEX(員工資訊表!B:B,LARGE(IF(員工資訊表!$B$3:$B$10000&lt;&gt;"",ROW($3:$10000),0),ROW(A14)))</f>
        <v>0</v>
      </c>
      <c r="B16" s="26" t="str">
        <f ca="1">IFERROR(VLOOKUP(續簽合同提醒!A16,員工資訊表!B:AB,2,FALSE),"")</f>
        <v/>
      </c>
      <c r="C16" s="26" t="str">
        <f ca="1">IFERROR(VLOOKUP(續簽合同提醒!A16,員工資訊表!B:AB,3,FALSE),"")</f>
        <v/>
      </c>
      <c r="D16" s="26" t="str">
        <f ca="1">IFERROR(VLOOKUP(續簽合同提醒!A16,員工資訊表!B:AB,4,FALSE),"")</f>
        <v/>
      </c>
      <c r="E16" s="26" t="str">
        <f ca="1">IFERROR(VLOOKUP(續簽合同提醒!A16,員工資訊表!B:AB,5,FALSE),"")</f>
        <v/>
      </c>
      <c r="F16" s="26" t="str">
        <f ca="1">IFERROR(VLOOKUP(續簽合同提醒!A16,員工資訊表!B:AB,6,FALSE),"")</f>
        <v/>
      </c>
      <c r="G16" s="26" t="str">
        <f ca="1">IFERROR(VLOOKUP(續簽合同提醒!A16,員工資訊表!B:AB,10,FALSE),"")</f>
        <v/>
      </c>
      <c r="H16" s="27" t="str">
        <f ca="1">IFERROR(VLOOKUP(續簽合同提醒!A16,員工資訊表!B:AB,13,FALSE),"")</f>
        <v/>
      </c>
      <c r="I16" s="26" t="str">
        <f ca="1">IFERROR(VLOOKUP(續簽合同提醒!A16,員工資訊表!B:AB,14,FALSE),"")</f>
        <v/>
      </c>
      <c r="J16" s="27" t="str">
        <f ca="1">IFERROR(VLOOKUP(續簽合同提醒!A16,員工資訊表!B:AB,15,FALSE),"")</f>
        <v/>
      </c>
      <c r="K16" s="26" t="str">
        <f ca="1">IFERROR(VLOOKUP(續簽合同提醒!A16,員工資訊表!B:AB,16,FALSE),"")</f>
        <v/>
      </c>
      <c r="L16" s="26" t="str">
        <f ca="1">IFERROR(VLOOKUP(續簽合同提醒!A16,員工資訊表!B:AB,20,FALSE),"")</f>
        <v/>
      </c>
      <c r="M16" s="26" t="str">
        <f ca="1">IFERROR(VLOOKUP(續簽合同提醒!A16,員工資訊表!B:AB,21,FALSE),"")</f>
        <v/>
      </c>
      <c r="N16" s="26" t="str">
        <f ca="1">IFERROR(VLOOKUP(續簽合同提醒!A16,員工資訊表!B:AB,22,FALSE),"")</f>
        <v/>
      </c>
      <c r="O16" s="26" t="str">
        <f ca="1">IFERROR(VLOOKUP(續簽合同提醒!A16,員工資訊表!B:AB,23,FALSE),"")</f>
        <v/>
      </c>
      <c r="P16" s="26" t="str">
        <f ca="1">IFERROR(VLOOKUP(續簽合同提醒!A16,員工資訊表!B:AB,24,FALSE),"")</f>
        <v/>
      </c>
      <c r="Q16" s="26" t="str">
        <f ca="1">IFERROR(VLOOKUP(續簽合同提醒!A16,員工資訊表!B:AB,25,FALSE),"")</f>
        <v/>
      </c>
      <c r="R16" s="26" t="str">
        <f ca="1">IFERROR(VLOOKUP(續簽合同提醒!A16,員工資訊表!B:AB,26,FALSE),"")</f>
        <v/>
      </c>
    </row>
    <row r="17" spans="1:18" ht="20.100000000000001" customHeight="1">
      <c r="A17" s="1">
        <f t="array" aca="1" ref="A17" ca="1">INDEX(員工資訊表!B:B,LARGE(IF(員工資訊表!$B$3:$B$10000&lt;&gt;"",ROW($3:$10000),0),ROW(A15)))</f>
        <v>0</v>
      </c>
      <c r="B17" s="3" t="str">
        <f ca="1">IFERROR(VLOOKUP(續簽合同提醒!A17,員工資訊表!B:AB,2,FALSE),"")</f>
        <v/>
      </c>
      <c r="C17" s="3" t="str">
        <f ca="1">IFERROR(VLOOKUP(續簽合同提醒!A17,員工資訊表!B:AB,3,FALSE),"")</f>
        <v/>
      </c>
      <c r="D17" s="3" t="str">
        <f ca="1">IFERROR(VLOOKUP(續簽合同提醒!A17,員工資訊表!B:AB,4,FALSE),"")</f>
        <v/>
      </c>
      <c r="E17" s="3" t="str">
        <f ca="1">IFERROR(VLOOKUP(續簽合同提醒!A17,員工資訊表!B:AB,5,FALSE),"")</f>
        <v/>
      </c>
      <c r="F17" s="3" t="str">
        <f ca="1">IFERROR(VLOOKUP(續簽合同提醒!A17,員工資訊表!B:AB,6,FALSE),"")</f>
        <v/>
      </c>
      <c r="G17" s="3" t="str">
        <f ca="1">IFERROR(VLOOKUP(續簽合同提醒!A17,員工資訊表!B:AB,10,FALSE),"")</f>
        <v/>
      </c>
      <c r="H17" s="25" t="str">
        <f ca="1">IFERROR(VLOOKUP(續簽合同提醒!A17,員工資訊表!B:AB,13,FALSE),"")</f>
        <v/>
      </c>
      <c r="I17" s="3" t="str">
        <f ca="1">IFERROR(VLOOKUP(續簽合同提醒!A17,員工資訊表!B:AB,14,FALSE),"")</f>
        <v/>
      </c>
      <c r="J17" s="25" t="str">
        <f ca="1">IFERROR(VLOOKUP(續簽合同提醒!A17,員工資訊表!B:AB,15,FALSE),"")</f>
        <v/>
      </c>
      <c r="K17" s="3" t="str">
        <f ca="1">IFERROR(VLOOKUP(續簽合同提醒!A17,員工資訊表!B:AB,16,FALSE),"")</f>
        <v/>
      </c>
      <c r="L17" s="3" t="str">
        <f ca="1">IFERROR(VLOOKUP(續簽合同提醒!A17,員工資訊表!B:AB,20,FALSE),"")</f>
        <v/>
      </c>
      <c r="M17" s="3" t="str">
        <f ca="1">IFERROR(VLOOKUP(續簽合同提醒!A17,員工資訊表!B:AB,21,FALSE),"")</f>
        <v/>
      </c>
      <c r="N17" s="3" t="str">
        <f ca="1">IFERROR(VLOOKUP(續簽合同提醒!A17,員工資訊表!B:AB,22,FALSE),"")</f>
        <v/>
      </c>
      <c r="O17" s="3" t="str">
        <f ca="1">IFERROR(VLOOKUP(續簽合同提醒!A17,員工資訊表!B:AB,23,FALSE),"")</f>
        <v/>
      </c>
      <c r="P17" s="3" t="str">
        <f ca="1">IFERROR(VLOOKUP(續簽合同提醒!A17,員工資訊表!B:AB,24,FALSE),"")</f>
        <v/>
      </c>
      <c r="Q17" s="3" t="str">
        <f ca="1">IFERROR(VLOOKUP(續簽合同提醒!A17,員工資訊表!B:AB,25,FALSE),"")</f>
        <v/>
      </c>
      <c r="R17" s="3" t="str">
        <f ca="1">IFERROR(VLOOKUP(續簽合同提醒!A17,員工資訊表!B:AB,26,FALSE),"")</f>
        <v/>
      </c>
    </row>
    <row r="18" spans="1:18" ht="20.100000000000001" customHeight="1">
      <c r="A18" s="1">
        <f t="array" aca="1" ref="A18" ca="1">INDEX(員工資訊表!B:B,LARGE(IF(員工資訊表!$B$3:$B$10000&lt;&gt;"",ROW($3:$10000),0),ROW(A16)))</f>
        <v>0</v>
      </c>
      <c r="B18" s="26" t="str">
        <f ca="1">IFERROR(VLOOKUP(續簽合同提醒!A18,員工資訊表!B:AB,2,FALSE),"")</f>
        <v/>
      </c>
      <c r="C18" s="26" t="str">
        <f ca="1">IFERROR(VLOOKUP(續簽合同提醒!A18,員工資訊表!B:AB,3,FALSE),"")</f>
        <v/>
      </c>
      <c r="D18" s="26" t="str">
        <f ca="1">IFERROR(VLOOKUP(續簽合同提醒!A18,員工資訊表!B:AB,4,FALSE),"")</f>
        <v/>
      </c>
      <c r="E18" s="26" t="str">
        <f ca="1">IFERROR(VLOOKUP(續簽合同提醒!A18,員工資訊表!B:AB,5,FALSE),"")</f>
        <v/>
      </c>
      <c r="F18" s="26" t="str">
        <f ca="1">IFERROR(VLOOKUP(續簽合同提醒!A18,員工資訊表!B:AB,6,FALSE),"")</f>
        <v/>
      </c>
      <c r="G18" s="26" t="str">
        <f ca="1">IFERROR(VLOOKUP(續簽合同提醒!A18,員工資訊表!B:AB,10,FALSE),"")</f>
        <v/>
      </c>
      <c r="H18" s="27" t="str">
        <f ca="1">IFERROR(VLOOKUP(續簽合同提醒!A18,員工資訊表!B:AB,13,FALSE),"")</f>
        <v/>
      </c>
      <c r="I18" s="26" t="str">
        <f ca="1">IFERROR(VLOOKUP(續簽合同提醒!A18,員工資訊表!B:AB,14,FALSE),"")</f>
        <v/>
      </c>
      <c r="J18" s="27" t="str">
        <f ca="1">IFERROR(VLOOKUP(續簽合同提醒!A18,員工資訊表!B:AB,15,FALSE),"")</f>
        <v/>
      </c>
      <c r="K18" s="26" t="str">
        <f ca="1">IFERROR(VLOOKUP(續簽合同提醒!A18,員工資訊表!B:AB,16,FALSE),"")</f>
        <v/>
      </c>
      <c r="L18" s="26" t="str">
        <f ca="1">IFERROR(VLOOKUP(續簽合同提醒!A18,員工資訊表!B:AB,20,FALSE),"")</f>
        <v/>
      </c>
      <c r="M18" s="26" t="str">
        <f ca="1">IFERROR(VLOOKUP(續簽合同提醒!A18,員工資訊表!B:AB,21,FALSE),"")</f>
        <v/>
      </c>
      <c r="N18" s="26" t="str">
        <f ca="1">IFERROR(VLOOKUP(續簽合同提醒!A18,員工資訊表!B:AB,22,FALSE),"")</f>
        <v/>
      </c>
      <c r="O18" s="26" t="str">
        <f ca="1">IFERROR(VLOOKUP(續簽合同提醒!A18,員工資訊表!B:AB,23,FALSE),"")</f>
        <v/>
      </c>
      <c r="P18" s="26" t="str">
        <f ca="1">IFERROR(VLOOKUP(續簽合同提醒!A18,員工資訊表!B:AB,24,FALSE),"")</f>
        <v/>
      </c>
      <c r="Q18" s="26" t="str">
        <f ca="1">IFERROR(VLOOKUP(續簽合同提醒!A18,員工資訊表!B:AB,25,FALSE),"")</f>
        <v/>
      </c>
      <c r="R18" s="26" t="str">
        <f ca="1">IFERROR(VLOOKUP(續簽合同提醒!A18,員工資訊表!B:AB,26,FALSE),"")</f>
        <v/>
      </c>
    </row>
    <row r="19" spans="1:18" ht="20.100000000000001" customHeight="1">
      <c r="A19" s="1">
        <f t="array" aca="1" ref="A19" ca="1">INDEX(員工資訊表!B:B,LARGE(IF(員工資訊表!$B$3:$B$10000&lt;&gt;"",ROW($3:$10000),0),ROW(A17)))</f>
        <v>0</v>
      </c>
      <c r="B19" s="3" t="str">
        <f ca="1">IFERROR(VLOOKUP(續簽合同提醒!A19,員工資訊表!B:AB,2,FALSE),"")</f>
        <v/>
      </c>
      <c r="C19" s="3" t="str">
        <f ca="1">IFERROR(VLOOKUP(續簽合同提醒!A19,員工資訊表!B:AB,3,FALSE),"")</f>
        <v/>
      </c>
      <c r="D19" s="3" t="str">
        <f ca="1">IFERROR(VLOOKUP(續簽合同提醒!A19,員工資訊表!B:AB,4,FALSE),"")</f>
        <v/>
      </c>
      <c r="E19" s="3" t="str">
        <f ca="1">IFERROR(VLOOKUP(續簽合同提醒!A19,員工資訊表!B:AB,5,FALSE),"")</f>
        <v/>
      </c>
      <c r="F19" s="3" t="str">
        <f ca="1">IFERROR(VLOOKUP(續簽合同提醒!A19,員工資訊表!B:AB,6,FALSE),"")</f>
        <v/>
      </c>
      <c r="G19" s="3" t="str">
        <f ca="1">IFERROR(VLOOKUP(續簽合同提醒!A19,員工資訊表!B:AB,10,FALSE),"")</f>
        <v/>
      </c>
      <c r="H19" s="25" t="str">
        <f ca="1">IFERROR(VLOOKUP(續簽合同提醒!A19,員工資訊表!B:AB,13,FALSE),"")</f>
        <v/>
      </c>
      <c r="I19" s="3" t="str">
        <f ca="1">IFERROR(VLOOKUP(續簽合同提醒!A19,員工資訊表!B:AB,14,FALSE),"")</f>
        <v/>
      </c>
      <c r="J19" s="25" t="str">
        <f ca="1">IFERROR(VLOOKUP(續簽合同提醒!A19,員工資訊表!B:AB,15,FALSE),"")</f>
        <v/>
      </c>
      <c r="K19" s="3" t="str">
        <f ca="1">IFERROR(VLOOKUP(續簽合同提醒!A19,員工資訊表!B:AB,16,FALSE),"")</f>
        <v/>
      </c>
      <c r="L19" s="3" t="str">
        <f ca="1">IFERROR(VLOOKUP(續簽合同提醒!A19,員工資訊表!B:AB,20,FALSE),"")</f>
        <v/>
      </c>
      <c r="M19" s="3" t="str">
        <f ca="1">IFERROR(VLOOKUP(續簽合同提醒!A19,員工資訊表!B:AB,21,FALSE),"")</f>
        <v/>
      </c>
      <c r="N19" s="3" t="str">
        <f ca="1">IFERROR(VLOOKUP(續簽合同提醒!A19,員工資訊表!B:AB,22,FALSE),"")</f>
        <v/>
      </c>
      <c r="O19" s="3" t="str">
        <f ca="1">IFERROR(VLOOKUP(續簽合同提醒!A19,員工資訊表!B:AB,23,FALSE),"")</f>
        <v/>
      </c>
      <c r="P19" s="3" t="str">
        <f ca="1">IFERROR(VLOOKUP(續簽合同提醒!A19,員工資訊表!B:AB,24,FALSE),"")</f>
        <v/>
      </c>
      <c r="Q19" s="3" t="str">
        <f ca="1">IFERROR(VLOOKUP(續簽合同提醒!A19,員工資訊表!B:AB,25,FALSE),"")</f>
        <v/>
      </c>
      <c r="R19" s="3" t="str">
        <f ca="1">IFERROR(VLOOKUP(續簽合同提醒!A19,員工資訊表!B:AB,26,FALSE),"")</f>
        <v/>
      </c>
    </row>
    <row r="20" spans="1:18" ht="20.100000000000001" customHeight="1">
      <c r="A20" s="1">
        <f t="array" aca="1" ref="A20" ca="1">INDEX(員工資訊表!B:B,LARGE(IF(員工資訊表!$B$3:$B$10000&lt;&gt;"",ROW($3:$10000),0),ROW(A18)))</f>
        <v>0</v>
      </c>
      <c r="B20" s="26" t="str">
        <f ca="1">IFERROR(VLOOKUP(續簽合同提醒!A20,員工資訊表!B:AB,2,FALSE),"")</f>
        <v/>
      </c>
      <c r="C20" s="26" t="str">
        <f ca="1">IFERROR(VLOOKUP(續簽合同提醒!A20,員工資訊表!B:AB,3,FALSE),"")</f>
        <v/>
      </c>
      <c r="D20" s="26" t="str">
        <f ca="1">IFERROR(VLOOKUP(續簽合同提醒!A20,員工資訊表!B:AB,4,FALSE),"")</f>
        <v/>
      </c>
      <c r="E20" s="26" t="str">
        <f ca="1">IFERROR(VLOOKUP(續簽合同提醒!A20,員工資訊表!B:AB,5,FALSE),"")</f>
        <v/>
      </c>
      <c r="F20" s="26" t="str">
        <f ca="1">IFERROR(VLOOKUP(續簽合同提醒!A20,員工資訊表!B:AB,6,FALSE),"")</f>
        <v/>
      </c>
      <c r="G20" s="26" t="str">
        <f ca="1">IFERROR(VLOOKUP(續簽合同提醒!A20,員工資訊表!B:AB,10,FALSE),"")</f>
        <v/>
      </c>
      <c r="H20" s="27" t="str">
        <f ca="1">IFERROR(VLOOKUP(續簽合同提醒!A20,員工資訊表!B:AB,13,FALSE),"")</f>
        <v/>
      </c>
      <c r="I20" s="26" t="str">
        <f ca="1">IFERROR(VLOOKUP(續簽合同提醒!A20,員工資訊表!B:AB,14,FALSE),"")</f>
        <v/>
      </c>
      <c r="J20" s="27" t="str">
        <f ca="1">IFERROR(VLOOKUP(續簽合同提醒!A20,員工資訊表!B:AB,15,FALSE),"")</f>
        <v/>
      </c>
      <c r="K20" s="26" t="str">
        <f ca="1">IFERROR(VLOOKUP(續簽合同提醒!A20,員工資訊表!B:AB,16,FALSE),"")</f>
        <v/>
      </c>
      <c r="L20" s="26" t="str">
        <f ca="1">IFERROR(VLOOKUP(續簽合同提醒!A20,員工資訊表!B:AB,20,FALSE),"")</f>
        <v/>
      </c>
      <c r="M20" s="26" t="str">
        <f ca="1">IFERROR(VLOOKUP(續簽合同提醒!A20,員工資訊表!B:AB,21,FALSE),"")</f>
        <v/>
      </c>
      <c r="N20" s="26" t="str">
        <f ca="1">IFERROR(VLOOKUP(續簽合同提醒!A20,員工資訊表!B:AB,22,FALSE),"")</f>
        <v/>
      </c>
      <c r="O20" s="26" t="str">
        <f ca="1">IFERROR(VLOOKUP(續簽合同提醒!A20,員工資訊表!B:AB,23,FALSE),"")</f>
        <v/>
      </c>
      <c r="P20" s="26" t="str">
        <f ca="1">IFERROR(VLOOKUP(續簽合同提醒!A20,員工資訊表!B:AB,24,FALSE),"")</f>
        <v/>
      </c>
      <c r="Q20" s="26" t="str">
        <f ca="1">IFERROR(VLOOKUP(續簽合同提醒!A20,員工資訊表!B:AB,25,FALSE),"")</f>
        <v/>
      </c>
      <c r="R20" s="26" t="str">
        <f ca="1">IFERROR(VLOOKUP(續簽合同提醒!A20,員工資訊表!B:AB,26,FALSE),"")</f>
        <v/>
      </c>
    </row>
    <row r="21" spans="1:18" ht="20.100000000000001" customHeight="1">
      <c r="A21" s="1">
        <f t="array" aca="1" ref="A21" ca="1">INDEX(員工資訊表!B:B,LARGE(IF(員工資訊表!$B$3:$B$10000&lt;&gt;"",ROW($3:$10000),0),ROW(A19)))</f>
        <v>0</v>
      </c>
      <c r="B21" s="3" t="str">
        <f ca="1">IFERROR(VLOOKUP(續簽合同提醒!A21,員工資訊表!B:AB,2,FALSE),"")</f>
        <v/>
      </c>
      <c r="C21" s="3" t="str">
        <f ca="1">IFERROR(VLOOKUP(續簽合同提醒!A21,員工資訊表!B:AB,3,FALSE),"")</f>
        <v/>
      </c>
      <c r="D21" s="3" t="str">
        <f ca="1">IFERROR(VLOOKUP(續簽合同提醒!A21,員工資訊表!B:AB,4,FALSE),"")</f>
        <v/>
      </c>
      <c r="E21" s="3" t="str">
        <f ca="1">IFERROR(VLOOKUP(續簽合同提醒!A21,員工資訊表!B:AB,5,FALSE),"")</f>
        <v/>
      </c>
      <c r="F21" s="3" t="str">
        <f ca="1">IFERROR(VLOOKUP(續簽合同提醒!A21,員工資訊表!B:AB,6,FALSE),"")</f>
        <v/>
      </c>
      <c r="G21" s="3" t="str">
        <f ca="1">IFERROR(VLOOKUP(續簽合同提醒!A21,員工資訊表!B:AB,10,FALSE),"")</f>
        <v/>
      </c>
      <c r="H21" s="25" t="str">
        <f ca="1">IFERROR(VLOOKUP(續簽合同提醒!A21,員工資訊表!B:AB,13,FALSE),"")</f>
        <v/>
      </c>
      <c r="I21" s="3" t="str">
        <f ca="1">IFERROR(VLOOKUP(續簽合同提醒!A21,員工資訊表!B:AB,14,FALSE),"")</f>
        <v/>
      </c>
      <c r="J21" s="25" t="str">
        <f ca="1">IFERROR(VLOOKUP(續簽合同提醒!A21,員工資訊表!B:AB,15,FALSE),"")</f>
        <v/>
      </c>
      <c r="K21" s="3" t="str">
        <f ca="1">IFERROR(VLOOKUP(續簽合同提醒!A21,員工資訊表!B:AB,16,FALSE),"")</f>
        <v/>
      </c>
      <c r="L21" s="3" t="str">
        <f ca="1">IFERROR(VLOOKUP(續簽合同提醒!A21,員工資訊表!B:AB,20,FALSE),"")</f>
        <v/>
      </c>
      <c r="M21" s="3" t="str">
        <f ca="1">IFERROR(VLOOKUP(續簽合同提醒!A21,員工資訊表!B:AB,21,FALSE),"")</f>
        <v/>
      </c>
      <c r="N21" s="3" t="str">
        <f ca="1">IFERROR(VLOOKUP(續簽合同提醒!A21,員工資訊表!B:AB,22,FALSE),"")</f>
        <v/>
      </c>
      <c r="O21" s="3" t="str">
        <f ca="1">IFERROR(VLOOKUP(續簽合同提醒!A21,員工資訊表!B:AB,23,FALSE),"")</f>
        <v/>
      </c>
      <c r="P21" s="3" t="str">
        <f ca="1">IFERROR(VLOOKUP(續簽合同提醒!A21,員工資訊表!B:AB,24,FALSE),"")</f>
        <v/>
      </c>
      <c r="Q21" s="3" t="str">
        <f ca="1">IFERROR(VLOOKUP(續簽合同提醒!A21,員工資訊表!B:AB,25,FALSE),"")</f>
        <v/>
      </c>
      <c r="R21" s="3" t="str">
        <f ca="1">IFERROR(VLOOKUP(續簽合同提醒!A21,員工資訊表!B:AB,26,FALSE),"")</f>
        <v/>
      </c>
    </row>
    <row r="22" spans="1:18" ht="20.100000000000001" customHeight="1">
      <c r="A22" s="1">
        <f t="array" aca="1" ref="A22" ca="1">INDEX(員工資訊表!B:B,LARGE(IF(員工資訊表!$B$3:$B$10000&lt;&gt;"",ROW($3:$10000),0),ROW(A20)))</f>
        <v>0</v>
      </c>
      <c r="B22" s="26" t="str">
        <f ca="1">IFERROR(VLOOKUP(續簽合同提醒!A22,員工資訊表!B:AB,2,FALSE),"")</f>
        <v/>
      </c>
      <c r="C22" s="26" t="str">
        <f ca="1">IFERROR(VLOOKUP(續簽合同提醒!A22,員工資訊表!B:AB,3,FALSE),"")</f>
        <v/>
      </c>
      <c r="D22" s="26" t="str">
        <f ca="1">IFERROR(VLOOKUP(續簽合同提醒!A22,員工資訊表!B:AB,4,FALSE),"")</f>
        <v/>
      </c>
      <c r="E22" s="26" t="str">
        <f ca="1">IFERROR(VLOOKUP(續簽合同提醒!A22,員工資訊表!B:AB,5,FALSE),"")</f>
        <v/>
      </c>
      <c r="F22" s="26" t="str">
        <f ca="1">IFERROR(VLOOKUP(續簽合同提醒!A22,員工資訊表!B:AB,6,FALSE),"")</f>
        <v/>
      </c>
      <c r="G22" s="26" t="str">
        <f ca="1">IFERROR(VLOOKUP(續簽合同提醒!A22,員工資訊表!B:AB,10,FALSE),"")</f>
        <v/>
      </c>
      <c r="H22" s="27" t="str">
        <f ca="1">IFERROR(VLOOKUP(續簽合同提醒!A22,員工資訊表!B:AB,13,FALSE),"")</f>
        <v/>
      </c>
      <c r="I22" s="26" t="str">
        <f ca="1">IFERROR(VLOOKUP(續簽合同提醒!A22,員工資訊表!B:AB,14,FALSE),"")</f>
        <v/>
      </c>
      <c r="J22" s="27" t="str">
        <f ca="1">IFERROR(VLOOKUP(續簽合同提醒!A22,員工資訊表!B:AB,15,FALSE),"")</f>
        <v/>
      </c>
      <c r="K22" s="26" t="str">
        <f ca="1">IFERROR(VLOOKUP(續簽合同提醒!A22,員工資訊表!B:AB,16,FALSE),"")</f>
        <v/>
      </c>
      <c r="L22" s="26" t="str">
        <f ca="1">IFERROR(VLOOKUP(續簽合同提醒!A22,員工資訊表!B:AB,20,FALSE),"")</f>
        <v/>
      </c>
      <c r="M22" s="26" t="str">
        <f ca="1">IFERROR(VLOOKUP(續簽合同提醒!A22,員工資訊表!B:AB,21,FALSE),"")</f>
        <v/>
      </c>
      <c r="N22" s="26" t="str">
        <f ca="1">IFERROR(VLOOKUP(續簽合同提醒!A22,員工資訊表!B:AB,22,FALSE),"")</f>
        <v/>
      </c>
      <c r="O22" s="26" t="str">
        <f ca="1">IFERROR(VLOOKUP(續簽合同提醒!A22,員工資訊表!B:AB,23,FALSE),"")</f>
        <v/>
      </c>
      <c r="P22" s="26" t="str">
        <f ca="1">IFERROR(VLOOKUP(續簽合同提醒!A22,員工資訊表!B:AB,24,FALSE),"")</f>
        <v/>
      </c>
      <c r="Q22" s="26" t="str">
        <f ca="1">IFERROR(VLOOKUP(續簽合同提醒!A22,員工資訊表!B:AB,25,FALSE),"")</f>
        <v/>
      </c>
      <c r="R22" s="26" t="str">
        <f ca="1">IFERROR(VLOOKUP(續簽合同提醒!A22,員工資訊表!B:AB,26,FALSE),"")</f>
        <v/>
      </c>
    </row>
    <row r="23" spans="1:18" ht="20.100000000000001" customHeight="1">
      <c r="A23" s="1">
        <f t="array" aca="1" ref="A23" ca="1">INDEX(員工資訊表!B:B,LARGE(IF(員工資訊表!$B$3:$B$10000&lt;&gt;"",ROW($3:$10000),0),ROW(A21)))</f>
        <v>0</v>
      </c>
      <c r="B23" s="3" t="str">
        <f ca="1">IFERROR(VLOOKUP(續簽合同提醒!A23,員工資訊表!B:AB,2,FALSE),"")</f>
        <v/>
      </c>
      <c r="C23" s="3" t="str">
        <f ca="1">IFERROR(VLOOKUP(續簽合同提醒!A23,員工資訊表!B:AB,3,FALSE),"")</f>
        <v/>
      </c>
      <c r="D23" s="3" t="str">
        <f ca="1">IFERROR(VLOOKUP(續簽合同提醒!A23,員工資訊表!B:AB,4,FALSE),"")</f>
        <v/>
      </c>
      <c r="E23" s="3" t="str">
        <f ca="1">IFERROR(VLOOKUP(續簽合同提醒!A23,員工資訊表!B:AB,5,FALSE),"")</f>
        <v/>
      </c>
      <c r="F23" s="3" t="str">
        <f ca="1">IFERROR(VLOOKUP(續簽合同提醒!A23,員工資訊表!B:AB,6,FALSE),"")</f>
        <v/>
      </c>
      <c r="G23" s="3" t="str">
        <f ca="1">IFERROR(VLOOKUP(續簽合同提醒!A23,員工資訊表!B:AB,10,FALSE),"")</f>
        <v/>
      </c>
      <c r="H23" s="25" t="str">
        <f ca="1">IFERROR(VLOOKUP(續簽合同提醒!A23,員工資訊表!B:AB,13,FALSE),"")</f>
        <v/>
      </c>
      <c r="I23" s="3" t="str">
        <f ca="1">IFERROR(VLOOKUP(續簽合同提醒!A23,員工資訊表!B:AB,14,FALSE),"")</f>
        <v/>
      </c>
      <c r="J23" s="25" t="str">
        <f ca="1">IFERROR(VLOOKUP(續簽合同提醒!A23,員工資訊表!B:AB,15,FALSE),"")</f>
        <v/>
      </c>
      <c r="K23" s="3" t="str">
        <f ca="1">IFERROR(VLOOKUP(續簽合同提醒!A23,員工資訊表!B:AB,16,FALSE),"")</f>
        <v/>
      </c>
      <c r="L23" s="3" t="str">
        <f ca="1">IFERROR(VLOOKUP(續簽合同提醒!A23,員工資訊表!B:AB,20,FALSE),"")</f>
        <v/>
      </c>
      <c r="M23" s="3" t="str">
        <f ca="1">IFERROR(VLOOKUP(續簽合同提醒!A23,員工資訊表!B:AB,21,FALSE),"")</f>
        <v/>
      </c>
      <c r="N23" s="3" t="str">
        <f ca="1">IFERROR(VLOOKUP(續簽合同提醒!A23,員工資訊表!B:AB,22,FALSE),"")</f>
        <v/>
      </c>
      <c r="O23" s="3" t="str">
        <f ca="1">IFERROR(VLOOKUP(續簽合同提醒!A23,員工資訊表!B:AB,23,FALSE),"")</f>
        <v/>
      </c>
      <c r="P23" s="3" t="str">
        <f ca="1">IFERROR(VLOOKUP(續簽合同提醒!A23,員工資訊表!B:AB,24,FALSE),"")</f>
        <v/>
      </c>
      <c r="Q23" s="3" t="str">
        <f ca="1">IFERROR(VLOOKUP(續簽合同提醒!A23,員工資訊表!B:AB,25,FALSE),"")</f>
        <v/>
      </c>
      <c r="R23" s="3" t="str">
        <f ca="1">IFERROR(VLOOKUP(續簽合同提醒!A23,員工資訊表!B:AB,26,FALSE),"")</f>
        <v/>
      </c>
    </row>
    <row r="24" spans="1:18" ht="20.100000000000001" customHeight="1">
      <c r="A24" s="1">
        <f t="array" aca="1" ref="A24" ca="1">INDEX(員工資訊表!B:B,LARGE(IF(員工資訊表!$B$3:$B$10000&lt;&gt;"",ROW($3:$10000),0),ROW(A22)))</f>
        <v>0</v>
      </c>
      <c r="B24" s="26" t="str">
        <f ca="1">IFERROR(VLOOKUP(續簽合同提醒!A24,員工資訊表!B:AB,2,FALSE),"")</f>
        <v/>
      </c>
      <c r="C24" s="26" t="str">
        <f ca="1">IFERROR(VLOOKUP(續簽合同提醒!A24,員工資訊表!B:AB,3,FALSE),"")</f>
        <v/>
      </c>
      <c r="D24" s="26" t="str">
        <f ca="1">IFERROR(VLOOKUP(續簽合同提醒!A24,員工資訊表!B:AB,4,FALSE),"")</f>
        <v/>
      </c>
      <c r="E24" s="26" t="str">
        <f ca="1">IFERROR(VLOOKUP(續簽合同提醒!A24,員工資訊表!B:AB,5,FALSE),"")</f>
        <v/>
      </c>
      <c r="F24" s="26" t="str">
        <f ca="1">IFERROR(VLOOKUP(續簽合同提醒!A24,員工資訊表!B:AB,6,FALSE),"")</f>
        <v/>
      </c>
      <c r="G24" s="26" t="str">
        <f ca="1">IFERROR(VLOOKUP(續簽合同提醒!A24,員工資訊表!B:AB,10,FALSE),"")</f>
        <v/>
      </c>
      <c r="H24" s="27" t="str">
        <f ca="1">IFERROR(VLOOKUP(續簽合同提醒!A24,員工資訊表!B:AB,13,FALSE),"")</f>
        <v/>
      </c>
      <c r="I24" s="26" t="str">
        <f ca="1">IFERROR(VLOOKUP(續簽合同提醒!A24,員工資訊表!B:AB,14,FALSE),"")</f>
        <v/>
      </c>
      <c r="J24" s="27" t="str">
        <f ca="1">IFERROR(VLOOKUP(續簽合同提醒!A24,員工資訊表!B:AB,15,FALSE),"")</f>
        <v/>
      </c>
      <c r="K24" s="26" t="str">
        <f ca="1">IFERROR(VLOOKUP(續簽合同提醒!A24,員工資訊表!B:AB,16,FALSE),"")</f>
        <v/>
      </c>
      <c r="L24" s="26" t="str">
        <f ca="1">IFERROR(VLOOKUP(續簽合同提醒!A24,員工資訊表!B:AB,20,FALSE),"")</f>
        <v/>
      </c>
      <c r="M24" s="26" t="str">
        <f ca="1">IFERROR(VLOOKUP(續簽合同提醒!A24,員工資訊表!B:AB,21,FALSE),"")</f>
        <v/>
      </c>
      <c r="N24" s="26" t="str">
        <f ca="1">IFERROR(VLOOKUP(續簽合同提醒!A24,員工資訊表!B:AB,22,FALSE),"")</f>
        <v/>
      </c>
      <c r="O24" s="26" t="str">
        <f ca="1">IFERROR(VLOOKUP(續簽合同提醒!A24,員工資訊表!B:AB,23,FALSE),"")</f>
        <v/>
      </c>
      <c r="P24" s="26" t="str">
        <f ca="1">IFERROR(VLOOKUP(續簽合同提醒!A24,員工資訊表!B:AB,24,FALSE),"")</f>
        <v/>
      </c>
      <c r="Q24" s="26" t="str">
        <f ca="1">IFERROR(VLOOKUP(續簽合同提醒!A24,員工資訊表!B:AB,25,FALSE),"")</f>
        <v/>
      </c>
      <c r="R24" s="26" t="str">
        <f ca="1">IFERROR(VLOOKUP(續簽合同提醒!A24,員工資訊表!B:AB,26,FALSE),"")</f>
        <v/>
      </c>
    </row>
    <row r="25" spans="1:18" ht="20.100000000000001" customHeight="1">
      <c r="A25" s="1">
        <f t="array" aca="1" ref="A25" ca="1">INDEX(員工資訊表!B:B,LARGE(IF(員工資訊表!$B$3:$B$10000&lt;&gt;"",ROW($3:$10000),0),ROW(A23)))</f>
        <v>0</v>
      </c>
      <c r="B25" s="3" t="str">
        <f ca="1">IFERROR(VLOOKUP(續簽合同提醒!A25,員工資訊表!B:AB,2,FALSE),"")</f>
        <v/>
      </c>
      <c r="C25" s="3" t="str">
        <f ca="1">IFERROR(VLOOKUP(續簽合同提醒!A25,員工資訊表!B:AB,3,FALSE),"")</f>
        <v/>
      </c>
      <c r="D25" s="3" t="str">
        <f ca="1">IFERROR(VLOOKUP(續簽合同提醒!A25,員工資訊表!B:AB,4,FALSE),"")</f>
        <v/>
      </c>
      <c r="E25" s="3" t="str">
        <f ca="1">IFERROR(VLOOKUP(續簽合同提醒!A25,員工資訊表!B:AB,5,FALSE),"")</f>
        <v/>
      </c>
      <c r="F25" s="3" t="str">
        <f ca="1">IFERROR(VLOOKUP(續簽合同提醒!A25,員工資訊表!B:AB,6,FALSE),"")</f>
        <v/>
      </c>
      <c r="G25" s="3" t="str">
        <f ca="1">IFERROR(VLOOKUP(續簽合同提醒!A25,員工資訊表!B:AB,10,FALSE),"")</f>
        <v/>
      </c>
      <c r="H25" s="25" t="str">
        <f ca="1">IFERROR(VLOOKUP(續簽合同提醒!A25,員工資訊表!B:AB,13,FALSE),"")</f>
        <v/>
      </c>
      <c r="I25" s="3" t="str">
        <f ca="1">IFERROR(VLOOKUP(續簽合同提醒!A25,員工資訊表!B:AB,14,FALSE),"")</f>
        <v/>
      </c>
      <c r="J25" s="25" t="str">
        <f ca="1">IFERROR(VLOOKUP(續簽合同提醒!A25,員工資訊表!B:AB,15,FALSE),"")</f>
        <v/>
      </c>
      <c r="K25" s="3" t="str">
        <f ca="1">IFERROR(VLOOKUP(續簽合同提醒!A25,員工資訊表!B:AB,16,FALSE),"")</f>
        <v/>
      </c>
      <c r="L25" s="3" t="str">
        <f ca="1">IFERROR(VLOOKUP(續簽合同提醒!A25,員工資訊表!B:AB,20,FALSE),"")</f>
        <v/>
      </c>
      <c r="M25" s="3" t="str">
        <f ca="1">IFERROR(VLOOKUP(續簽合同提醒!A25,員工資訊表!B:AB,21,FALSE),"")</f>
        <v/>
      </c>
      <c r="N25" s="3" t="str">
        <f ca="1">IFERROR(VLOOKUP(續簽合同提醒!A25,員工資訊表!B:AB,22,FALSE),"")</f>
        <v/>
      </c>
      <c r="O25" s="3" t="str">
        <f ca="1">IFERROR(VLOOKUP(續簽合同提醒!A25,員工資訊表!B:AB,23,FALSE),"")</f>
        <v/>
      </c>
      <c r="P25" s="3" t="str">
        <f ca="1">IFERROR(VLOOKUP(續簽合同提醒!A25,員工資訊表!B:AB,24,FALSE),"")</f>
        <v/>
      </c>
      <c r="Q25" s="3" t="str">
        <f ca="1">IFERROR(VLOOKUP(續簽合同提醒!A25,員工資訊表!B:AB,25,FALSE),"")</f>
        <v/>
      </c>
      <c r="R25" s="3" t="str">
        <f ca="1">IFERROR(VLOOKUP(續簽合同提醒!A25,員工資訊表!B:AB,26,FALSE),"")</f>
        <v/>
      </c>
    </row>
    <row r="26" spans="1:18" ht="20.100000000000001" customHeight="1">
      <c r="A26" s="1">
        <f t="array" aca="1" ref="A26" ca="1">INDEX(員工資訊表!B:B,LARGE(IF(員工資訊表!$B$3:$B$10000&lt;&gt;"",ROW($3:$10000),0),ROW(A24)))</f>
        <v>0</v>
      </c>
      <c r="B26" s="26" t="str">
        <f ca="1">IFERROR(VLOOKUP(續簽合同提醒!A26,員工資訊表!B:AB,2,FALSE),"")</f>
        <v/>
      </c>
      <c r="C26" s="26" t="str">
        <f ca="1">IFERROR(VLOOKUP(續簽合同提醒!A26,員工資訊表!B:AB,3,FALSE),"")</f>
        <v/>
      </c>
      <c r="D26" s="26" t="str">
        <f ca="1">IFERROR(VLOOKUP(續簽合同提醒!A26,員工資訊表!B:AB,4,FALSE),"")</f>
        <v/>
      </c>
      <c r="E26" s="26" t="str">
        <f ca="1">IFERROR(VLOOKUP(續簽合同提醒!A26,員工資訊表!B:AB,5,FALSE),"")</f>
        <v/>
      </c>
      <c r="F26" s="26" t="str">
        <f ca="1">IFERROR(VLOOKUP(續簽合同提醒!A26,員工資訊表!B:AB,6,FALSE),"")</f>
        <v/>
      </c>
      <c r="G26" s="26" t="str">
        <f ca="1">IFERROR(VLOOKUP(續簽合同提醒!A26,員工資訊表!B:AB,10,FALSE),"")</f>
        <v/>
      </c>
      <c r="H26" s="27" t="str">
        <f ca="1">IFERROR(VLOOKUP(續簽合同提醒!A26,員工資訊表!B:AB,13,FALSE),"")</f>
        <v/>
      </c>
      <c r="I26" s="26" t="str">
        <f ca="1">IFERROR(VLOOKUP(續簽合同提醒!A26,員工資訊表!B:AB,14,FALSE),"")</f>
        <v/>
      </c>
      <c r="J26" s="27" t="str">
        <f ca="1">IFERROR(VLOOKUP(續簽合同提醒!A26,員工資訊表!B:AB,15,FALSE),"")</f>
        <v/>
      </c>
      <c r="K26" s="26" t="str">
        <f ca="1">IFERROR(VLOOKUP(續簽合同提醒!A26,員工資訊表!B:AB,16,FALSE),"")</f>
        <v/>
      </c>
      <c r="L26" s="26" t="str">
        <f ca="1">IFERROR(VLOOKUP(續簽合同提醒!A26,員工資訊表!B:AB,20,FALSE),"")</f>
        <v/>
      </c>
      <c r="M26" s="26" t="str">
        <f ca="1">IFERROR(VLOOKUP(續簽合同提醒!A26,員工資訊表!B:AB,21,FALSE),"")</f>
        <v/>
      </c>
      <c r="N26" s="26" t="str">
        <f ca="1">IFERROR(VLOOKUP(續簽合同提醒!A26,員工資訊表!B:AB,22,FALSE),"")</f>
        <v/>
      </c>
      <c r="O26" s="26" t="str">
        <f ca="1">IFERROR(VLOOKUP(續簽合同提醒!A26,員工資訊表!B:AB,23,FALSE),"")</f>
        <v/>
      </c>
      <c r="P26" s="26" t="str">
        <f ca="1">IFERROR(VLOOKUP(續簽合同提醒!A26,員工資訊表!B:AB,24,FALSE),"")</f>
        <v/>
      </c>
      <c r="Q26" s="26" t="str">
        <f ca="1">IFERROR(VLOOKUP(續簽合同提醒!A26,員工資訊表!B:AB,25,FALSE),"")</f>
        <v/>
      </c>
      <c r="R26" s="26" t="str">
        <f ca="1">IFERROR(VLOOKUP(續簽合同提醒!A26,員工資訊表!B:AB,26,FALSE),"")</f>
        <v/>
      </c>
    </row>
    <row r="27" spans="1:18" ht="20.100000000000001" customHeight="1">
      <c r="A27" s="1">
        <f t="array" aca="1" ref="A27" ca="1">INDEX(員工資訊表!B:B,LARGE(IF(員工資訊表!$B$3:$B$10000&lt;&gt;"",ROW($3:$10000),0),ROW(A25)))</f>
        <v>0</v>
      </c>
      <c r="B27" s="3" t="str">
        <f ca="1">IFERROR(VLOOKUP(續簽合同提醒!A27,員工資訊表!B:AB,2,FALSE),"")</f>
        <v/>
      </c>
      <c r="C27" s="3" t="str">
        <f ca="1">IFERROR(VLOOKUP(續簽合同提醒!A27,員工資訊表!B:AB,3,FALSE),"")</f>
        <v/>
      </c>
      <c r="D27" s="3" t="str">
        <f ca="1">IFERROR(VLOOKUP(續簽合同提醒!A27,員工資訊表!B:AB,4,FALSE),"")</f>
        <v/>
      </c>
      <c r="E27" s="3" t="str">
        <f ca="1">IFERROR(VLOOKUP(續簽合同提醒!A27,員工資訊表!B:AB,5,FALSE),"")</f>
        <v/>
      </c>
      <c r="F27" s="3" t="str">
        <f ca="1">IFERROR(VLOOKUP(續簽合同提醒!A27,員工資訊表!B:AB,6,FALSE),"")</f>
        <v/>
      </c>
      <c r="G27" s="3" t="str">
        <f ca="1">IFERROR(VLOOKUP(續簽合同提醒!A27,員工資訊表!B:AB,10,FALSE),"")</f>
        <v/>
      </c>
      <c r="H27" s="25" t="str">
        <f ca="1">IFERROR(VLOOKUP(續簽合同提醒!A27,員工資訊表!B:AB,13,FALSE),"")</f>
        <v/>
      </c>
      <c r="I27" s="3" t="str">
        <f ca="1">IFERROR(VLOOKUP(續簽合同提醒!A27,員工資訊表!B:AB,14,FALSE),"")</f>
        <v/>
      </c>
      <c r="J27" s="25" t="str">
        <f ca="1">IFERROR(VLOOKUP(續簽合同提醒!A27,員工資訊表!B:AB,15,FALSE),"")</f>
        <v/>
      </c>
      <c r="K27" s="3" t="str">
        <f ca="1">IFERROR(VLOOKUP(續簽合同提醒!A27,員工資訊表!B:AB,16,FALSE),"")</f>
        <v/>
      </c>
      <c r="L27" s="3" t="str">
        <f ca="1">IFERROR(VLOOKUP(續簽合同提醒!A27,員工資訊表!B:AB,20,FALSE),"")</f>
        <v/>
      </c>
      <c r="M27" s="3" t="str">
        <f ca="1">IFERROR(VLOOKUP(續簽合同提醒!A27,員工資訊表!B:AB,21,FALSE),"")</f>
        <v/>
      </c>
      <c r="N27" s="3" t="str">
        <f ca="1">IFERROR(VLOOKUP(續簽合同提醒!A27,員工資訊表!B:AB,22,FALSE),"")</f>
        <v/>
      </c>
      <c r="O27" s="3" t="str">
        <f ca="1">IFERROR(VLOOKUP(續簽合同提醒!A27,員工資訊表!B:AB,23,FALSE),"")</f>
        <v/>
      </c>
      <c r="P27" s="3" t="str">
        <f ca="1">IFERROR(VLOOKUP(續簽合同提醒!A27,員工資訊表!B:AB,24,FALSE),"")</f>
        <v/>
      </c>
      <c r="Q27" s="3" t="str">
        <f ca="1">IFERROR(VLOOKUP(續簽合同提醒!A27,員工資訊表!B:AB,25,FALSE),"")</f>
        <v/>
      </c>
      <c r="R27" s="3" t="str">
        <f ca="1">IFERROR(VLOOKUP(續簽合同提醒!A27,員工資訊表!B:AB,26,FALSE),"")</f>
        <v/>
      </c>
    </row>
    <row r="28" spans="1:18" ht="20.100000000000001" customHeight="1">
      <c r="A28" s="1">
        <f t="array" aca="1" ref="A28" ca="1">INDEX(員工資訊表!B:B,LARGE(IF(員工資訊表!$B$3:$B$10000&lt;&gt;"",ROW($3:$10000),0),ROW(A26)))</f>
        <v>0</v>
      </c>
      <c r="B28" s="26" t="str">
        <f ca="1">IFERROR(VLOOKUP(續簽合同提醒!A28,員工資訊表!B:AB,2,FALSE),"")</f>
        <v/>
      </c>
      <c r="C28" s="26" t="str">
        <f ca="1">IFERROR(VLOOKUP(續簽合同提醒!A28,員工資訊表!B:AB,3,FALSE),"")</f>
        <v/>
      </c>
      <c r="D28" s="26" t="str">
        <f ca="1">IFERROR(VLOOKUP(續簽合同提醒!A28,員工資訊表!B:AB,4,FALSE),"")</f>
        <v/>
      </c>
      <c r="E28" s="26" t="str">
        <f ca="1">IFERROR(VLOOKUP(續簽合同提醒!A28,員工資訊表!B:AB,5,FALSE),"")</f>
        <v/>
      </c>
      <c r="F28" s="26" t="str">
        <f ca="1">IFERROR(VLOOKUP(續簽合同提醒!A28,員工資訊表!B:AB,6,FALSE),"")</f>
        <v/>
      </c>
      <c r="G28" s="26" t="str">
        <f ca="1">IFERROR(VLOOKUP(續簽合同提醒!A28,員工資訊表!B:AB,10,FALSE),"")</f>
        <v/>
      </c>
      <c r="H28" s="27" t="str">
        <f ca="1">IFERROR(VLOOKUP(續簽合同提醒!A28,員工資訊表!B:AB,13,FALSE),"")</f>
        <v/>
      </c>
      <c r="I28" s="26" t="str">
        <f ca="1">IFERROR(VLOOKUP(續簽合同提醒!A28,員工資訊表!B:AB,14,FALSE),"")</f>
        <v/>
      </c>
      <c r="J28" s="27" t="str">
        <f ca="1">IFERROR(VLOOKUP(續簽合同提醒!A28,員工資訊表!B:AB,15,FALSE),"")</f>
        <v/>
      </c>
      <c r="K28" s="26" t="str">
        <f ca="1">IFERROR(VLOOKUP(續簽合同提醒!A28,員工資訊表!B:AB,16,FALSE),"")</f>
        <v/>
      </c>
      <c r="L28" s="26" t="str">
        <f ca="1">IFERROR(VLOOKUP(續簽合同提醒!A28,員工資訊表!B:AB,20,FALSE),"")</f>
        <v/>
      </c>
      <c r="M28" s="26" t="str">
        <f ca="1">IFERROR(VLOOKUP(續簽合同提醒!A28,員工資訊表!B:AB,21,FALSE),"")</f>
        <v/>
      </c>
      <c r="N28" s="26" t="str">
        <f ca="1">IFERROR(VLOOKUP(續簽合同提醒!A28,員工資訊表!B:AB,22,FALSE),"")</f>
        <v/>
      </c>
      <c r="O28" s="26" t="str">
        <f ca="1">IFERROR(VLOOKUP(續簽合同提醒!A28,員工資訊表!B:AB,23,FALSE),"")</f>
        <v/>
      </c>
      <c r="P28" s="26" t="str">
        <f ca="1">IFERROR(VLOOKUP(續簽合同提醒!A28,員工資訊表!B:AB,24,FALSE),"")</f>
        <v/>
      </c>
      <c r="Q28" s="26" t="str">
        <f ca="1">IFERROR(VLOOKUP(續簽合同提醒!A28,員工資訊表!B:AB,25,FALSE),"")</f>
        <v/>
      </c>
      <c r="R28" s="26" t="str">
        <f ca="1">IFERROR(VLOOKUP(續簽合同提醒!A28,員工資訊表!B:AB,26,FALSE),"")</f>
        <v/>
      </c>
    </row>
    <row r="29" spans="1:18" ht="20.100000000000001" customHeight="1">
      <c r="A29" s="1">
        <f t="array" aca="1" ref="A29" ca="1">INDEX(員工資訊表!B:B,LARGE(IF(員工資訊表!$B$3:$B$10000&lt;&gt;"",ROW($3:$10000),0),ROW(A27)))</f>
        <v>0</v>
      </c>
      <c r="B29" s="3" t="str">
        <f ca="1">IFERROR(VLOOKUP(續簽合同提醒!A29,員工資訊表!B:AB,2,FALSE),"")</f>
        <v/>
      </c>
      <c r="C29" s="3" t="str">
        <f ca="1">IFERROR(VLOOKUP(續簽合同提醒!A29,員工資訊表!B:AB,3,FALSE),"")</f>
        <v/>
      </c>
      <c r="D29" s="3" t="str">
        <f ca="1">IFERROR(VLOOKUP(續簽合同提醒!A29,員工資訊表!B:AB,4,FALSE),"")</f>
        <v/>
      </c>
      <c r="E29" s="3" t="str">
        <f ca="1">IFERROR(VLOOKUP(續簽合同提醒!A29,員工資訊表!B:AB,5,FALSE),"")</f>
        <v/>
      </c>
      <c r="F29" s="3" t="str">
        <f ca="1">IFERROR(VLOOKUP(續簽合同提醒!A29,員工資訊表!B:AB,6,FALSE),"")</f>
        <v/>
      </c>
      <c r="G29" s="3" t="str">
        <f ca="1">IFERROR(VLOOKUP(續簽合同提醒!A29,員工資訊表!B:AB,10,FALSE),"")</f>
        <v/>
      </c>
      <c r="H29" s="25" t="str">
        <f ca="1">IFERROR(VLOOKUP(續簽合同提醒!A29,員工資訊表!B:AB,13,FALSE),"")</f>
        <v/>
      </c>
      <c r="I29" s="3" t="str">
        <f ca="1">IFERROR(VLOOKUP(續簽合同提醒!A29,員工資訊表!B:AB,14,FALSE),"")</f>
        <v/>
      </c>
      <c r="J29" s="25" t="str">
        <f ca="1">IFERROR(VLOOKUP(續簽合同提醒!A29,員工資訊表!B:AB,15,FALSE),"")</f>
        <v/>
      </c>
      <c r="K29" s="3" t="str">
        <f ca="1">IFERROR(VLOOKUP(續簽合同提醒!A29,員工資訊表!B:AB,16,FALSE),"")</f>
        <v/>
      </c>
      <c r="L29" s="3" t="str">
        <f ca="1">IFERROR(VLOOKUP(續簽合同提醒!A29,員工資訊表!B:AB,20,FALSE),"")</f>
        <v/>
      </c>
      <c r="M29" s="3" t="str">
        <f ca="1">IFERROR(VLOOKUP(續簽合同提醒!A29,員工資訊表!B:AB,21,FALSE),"")</f>
        <v/>
      </c>
      <c r="N29" s="3" t="str">
        <f ca="1">IFERROR(VLOOKUP(續簽合同提醒!A29,員工資訊表!B:AB,22,FALSE),"")</f>
        <v/>
      </c>
      <c r="O29" s="3" t="str">
        <f ca="1">IFERROR(VLOOKUP(續簽合同提醒!A29,員工資訊表!B:AB,23,FALSE),"")</f>
        <v/>
      </c>
      <c r="P29" s="3" t="str">
        <f ca="1">IFERROR(VLOOKUP(續簽合同提醒!A29,員工資訊表!B:AB,24,FALSE),"")</f>
        <v/>
      </c>
      <c r="Q29" s="3" t="str">
        <f ca="1">IFERROR(VLOOKUP(續簽合同提醒!A29,員工資訊表!B:AB,25,FALSE),"")</f>
        <v/>
      </c>
      <c r="R29" s="3" t="str">
        <f ca="1">IFERROR(VLOOKUP(續簽合同提醒!A29,員工資訊表!B:AB,26,FALSE),"")</f>
        <v/>
      </c>
    </row>
    <row r="30" spans="1:18" ht="20.100000000000001" customHeight="1">
      <c r="A30" s="1">
        <f t="array" aca="1" ref="A30" ca="1">INDEX(員工資訊表!B:B,LARGE(IF(員工資訊表!$B$3:$B$10000&lt;&gt;"",ROW($3:$10000),0),ROW(A28)))</f>
        <v>0</v>
      </c>
      <c r="B30" s="26" t="str">
        <f ca="1">IFERROR(VLOOKUP(續簽合同提醒!A30,員工資訊表!B:AB,2,FALSE),"")</f>
        <v/>
      </c>
      <c r="C30" s="26" t="str">
        <f ca="1">IFERROR(VLOOKUP(續簽合同提醒!A30,員工資訊表!B:AB,3,FALSE),"")</f>
        <v/>
      </c>
      <c r="D30" s="26" t="str">
        <f ca="1">IFERROR(VLOOKUP(續簽合同提醒!A30,員工資訊表!B:AB,4,FALSE),"")</f>
        <v/>
      </c>
      <c r="E30" s="26" t="str">
        <f ca="1">IFERROR(VLOOKUP(續簽合同提醒!A30,員工資訊表!B:AB,5,FALSE),"")</f>
        <v/>
      </c>
      <c r="F30" s="26" t="str">
        <f ca="1">IFERROR(VLOOKUP(續簽合同提醒!A30,員工資訊表!B:AB,6,FALSE),"")</f>
        <v/>
      </c>
      <c r="G30" s="26" t="str">
        <f ca="1">IFERROR(VLOOKUP(續簽合同提醒!A30,員工資訊表!B:AB,10,FALSE),"")</f>
        <v/>
      </c>
      <c r="H30" s="27" t="str">
        <f ca="1">IFERROR(VLOOKUP(續簽合同提醒!A30,員工資訊表!B:AB,13,FALSE),"")</f>
        <v/>
      </c>
      <c r="I30" s="26" t="str">
        <f ca="1">IFERROR(VLOOKUP(續簽合同提醒!A30,員工資訊表!B:AB,14,FALSE),"")</f>
        <v/>
      </c>
      <c r="J30" s="27" t="str">
        <f ca="1">IFERROR(VLOOKUP(續簽合同提醒!A30,員工資訊表!B:AB,15,FALSE),"")</f>
        <v/>
      </c>
      <c r="K30" s="26" t="str">
        <f ca="1">IFERROR(VLOOKUP(續簽合同提醒!A30,員工資訊表!B:AB,16,FALSE),"")</f>
        <v/>
      </c>
      <c r="L30" s="26" t="str">
        <f ca="1">IFERROR(VLOOKUP(續簽合同提醒!A30,員工資訊表!B:AB,20,FALSE),"")</f>
        <v/>
      </c>
      <c r="M30" s="26" t="str">
        <f ca="1">IFERROR(VLOOKUP(續簽合同提醒!A30,員工資訊表!B:AB,21,FALSE),"")</f>
        <v/>
      </c>
      <c r="N30" s="26" t="str">
        <f ca="1">IFERROR(VLOOKUP(續簽合同提醒!A30,員工資訊表!B:AB,22,FALSE),"")</f>
        <v/>
      </c>
      <c r="O30" s="26" t="str">
        <f ca="1">IFERROR(VLOOKUP(續簽合同提醒!A30,員工資訊表!B:AB,23,FALSE),"")</f>
        <v/>
      </c>
      <c r="P30" s="26" t="str">
        <f ca="1">IFERROR(VLOOKUP(續簽合同提醒!A30,員工資訊表!B:AB,24,FALSE),"")</f>
        <v/>
      </c>
      <c r="Q30" s="26" t="str">
        <f ca="1">IFERROR(VLOOKUP(續簽合同提醒!A30,員工資訊表!B:AB,25,FALSE),"")</f>
        <v/>
      </c>
      <c r="R30" s="26" t="str">
        <f ca="1">IFERROR(VLOOKUP(續簽合同提醒!A30,員工資訊表!B:AB,26,FALSE),"")</f>
        <v/>
      </c>
    </row>
    <row r="31" spans="1:18" ht="20.100000000000001" customHeight="1">
      <c r="A31" s="1">
        <f t="array" aca="1" ref="A31" ca="1">INDEX(員工資訊表!B:B,LARGE(IF(員工資訊表!$B$3:$B$10000&lt;&gt;"",ROW($3:$10000),0),ROW(A29)))</f>
        <v>0</v>
      </c>
      <c r="B31" s="3" t="str">
        <f ca="1">IFERROR(VLOOKUP(續簽合同提醒!A31,員工資訊表!B:AB,2,FALSE),"")</f>
        <v/>
      </c>
      <c r="C31" s="3" t="str">
        <f ca="1">IFERROR(VLOOKUP(續簽合同提醒!A31,員工資訊表!B:AB,3,FALSE),"")</f>
        <v/>
      </c>
      <c r="D31" s="3" t="str">
        <f ca="1">IFERROR(VLOOKUP(續簽合同提醒!A31,員工資訊表!B:AB,4,FALSE),"")</f>
        <v/>
      </c>
      <c r="E31" s="3" t="str">
        <f ca="1">IFERROR(VLOOKUP(續簽合同提醒!A31,員工資訊表!B:AB,5,FALSE),"")</f>
        <v/>
      </c>
      <c r="F31" s="3" t="str">
        <f ca="1">IFERROR(VLOOKUP(續簽合同提醒!A31,員工資訊表!B:AB,6,FALSE),"")</f>
        <v/>
      </c>
      <c r="G31" s="3" t="str">
        <f ca="1">IFERROR(VLOOKUP(續簽合同提醒!A31,員工資訊表!B:AB,10,FALSE),"")</f>
        <v/>
      </c>
      <c r="H31" s="25" t="str">
        <f ca="1">IFERROR(VLOOKUP(續簽合同提醒!A31,員工資訊表!B:AB,13,FALSE),"")</f>
        <v/>
      </c>
      <c r="I31" s="3" t="str">
        <f ca="1">IFERROR(VLOOKUP(續簽合同提醒!A31,員工資訊表!B:AB,14,FALSE),"")</f>
        <v/>
      </c>
      <c r="J31" s="25" t="str">
        <f ca="1">IFERROR(VLOOKUP(續簽合同提醒!A31,員工資訊表!B:AB,15,FALSE),"")</f>
        <v/>
      </c>
      <c r="K31" s="3" t="str">
        <f ca="1">IFERROR(VLOOKUP(續簽合同提醒!A31,員工資訊表!B:AB,16,FALSE),"")</f>
        <v/>
      </c>
      <c r="L31" s="3" t="str">
        <f ca="1">IFERROR(VLOOKUP(續簽合同提醒!A31,員工資訊表!B:AB,20,FALSE),"")</f>
        <v/>
      </c>
      <c r="M31" s="3" t="str">
        <f ca="1">IFERROR(VLOOKUP(續簽合同提醒!A31,員工資訊表!B:AB,21,FALSE),"")</f>
        <v/>
      </c>
      <c r="N31" s="3" t="str">
        <f ca="1">IFERROR(VLOOKUP(續簽合同提醒!A31,員工資訊表!B:AB,22,FALSE),"")</f>
        <v/>
      </c>
      <c r="O31" s="3" t="str">
        <f ca="1">IFERROR(VLOOKUP(續簽合同提醒!A31,員工資訊表!B:AB,23,FALSE),"")</f>
        <v/>
      </c>
      <c r="P31" s="3" t="str">
        <f ca="1">IFERROR(VLOOKUP(續簽合同提醒!A31,員工資訊表!B:AB,24,FALSE),"")</f>
        <v/>
      </c>
      <c r="Q31" s="3" t="str">
        <f ca="1">IFERROR(VLOOKUP(續簽合同提醒!A31,員工資訊表!B:AB,25,FALSE),"")</f>
        <v/>
      </c>
      <c r="R31" s="3" t="str">
        <f ca="1">IFERROR(VLOOKUP(續簽合同提醒!A31,員工資訊表!B:AB,26,FALSE),"")</f>
        <v/>
      </c>
    </row>
    <row r="32" spans="1:18" ht="20.100000000000001" customHeight="1">
      <c r="A32" s="1">
        <f t="array" aca="1" ref="A32" ca="1">INDEX(員工資訊表!B:B,LARGE(IF(員工資訊表!$B$3:$B$10000&lt;&gt;"",ROW($3:$10000),0),ROW(A30)))</f>
        <v>0</v>
      </c>
      <c r="B32" s="26" t="str">
        <f ca="1">IFERROR(VLOOKUP(續簽合同提醒!A32,員工資訊表!B:AB,2,FALSE),"")</f>
        <v/>
      </c>
      <c r="C32" s="26" t="str">
        <f ca="1">IFERROR(VLOOKUP(續簽合同提醒!A32,員工資訊表!B:AB,3,FALSE),"")</f>
        <v/>
      </c>
      <c r="D32" s="26" t="str">
        <f ca="1">IFERROR(VLOOKUP(續簽合同提醒!A32,員工資訊表!B:AB,4,FALSE),"")</f>
        <v/>
      </c>
      <c r="E32" s="26" t="str">
        <f ca="1">IFERROR(VLOOKUP(續簽合同提醒!A32,員工資訊表!B:AB,5,FALSE),"")</f>
        <v/>
      </c>
      <c r="F32" s="26" t="str">
        <f ca="1">IFERROR(VLOOKUP(續簽合同提醒!A32,員工資訊表!B:AB,6,FALSE),"")</f>
        <v/>
      </c>
      <c r="G32" s="26" t="str">
        <f ca="1">IFERROR(VLOOKUP(續簽合同提醒!A32,員工資訊表!B:AB,10,FALSE),"")</f>
        <v/>
      </c>
      <c r="H32" s="27" t="str">
        <f ca="1">IFERROR(VLOOKUP(續簽合同提醒!A32,員工資訊表!B:AB,13,FALSE),"")</f>
        <v/>
      </c>
      <c r="I32" s="26" t="str">
        <f ca="1">IFERROR(VLOOKUP(續簽合同提醒!A32,員工資訊表!B:AB,14,FALSE),"")</f>
        <v/>
      </c>
      <c r="J32" s="27" t="str">
        <f ca="1">IFERROR(VLOOKUP(續簽合同提醒!A32,員工資訊表!B:AB,15,FALSE),"")</f>
        <v/>
      </c>
      <c r="K32" s="26" t="str">
        <f ca="1">IFERROR(VLOOKUP(續簽合同提醒!A32,員工資訊表!B:AB,16,FALSE),"")</f>
        <v/>
      </c>
      <c r="L32" s="26" t="str">
        <f ca="1">IFERROR(VLOOKUP(續簽合同提醒!A32,員工資訊表!B:AB,20,FALSE),"")</f>
        <v/>
      </c>
      <c r="M32" s="26" t="str">
        <f ca="1">IFERROR(VLOOKUP(續簽合同提醒!A32,員工資訊表!B:AB,21,FALSE),"")</f>
        <v/>
      </c>
      <c r="N32" s="26" t="str">
        <f ca="1">IFERROR(VLOOKUP(續簽合同提醒!A32,員工資訊表!B:AB,22,FALSE),"")</f>
        <v/>
      </c>
      <c r="O32" s="26" t="str">
        <f ca="1">IFERROR(VLOOKUP(續簽合同提醒!A32,員工資訊表!B:AB,23,FALSE),"")</f>
        <v/>
      </c>
      <c r="P32" s="26" t="str">
        <f ca="1">IFERROR(VLOOKUP(續簽合同提醒!A32,員工資訊表!B:AB,24,FALSE),"")</f>
        <v/>
      </c>
      <c r="Q32" s="26" t="str">
        <f ca="1">IFERROR(VLOOKUP(續簽合同提醒!A32,員工資訊表!B:AB,25,FALSE),"")</f>
        <v/>
      </c>
      <c r="R32" s="26" t="str">
        <f ca="1">IFERROR(VLOOKUP(續簽合同提醒!A32,員工資訊表!B:AB,26,FALSE),"")</f>
        <v/>
      </c>
    </row>
    <row r="33" spans="1:18" ht="20.100000000000001" customHeight="1">
      <c r="A33" s="1">
        <f t="array" aca="1" ref="A33" ca="1">INDEX(員工資訊表!B:B,LARGE(IF(員工資訊表!$B$3:$B$10000&lt;&gt;"",ROW($3:$10000),0),ROW(A31)))</f>
        <v>0</v>
      </c>
      <c r="B33" s="3" t="str">
        <f ca="1">IFERROR(VLOOKUP(續簽合同提醒!A33,員工資訊表!B:AB,2,FALSE),"")</f>
        <v/>
      </c>
      <c r="C33" s="3" t="str">
        <f ca="1">IFERROR(VLOOKUP(續簽合同提醒!A33,員工資訊表!B:AB,3,FALSE),"")</f>
        <v/>
      </c>
      <c r="D33" s="3" t="str">
        <f ca="1">IFERROR(VLOOKUP(續簽合同提醒!A33,員工資訊表!B:AB,4,FALSE),"")</f>
        <v/>
      </c>
      <c r="E33" s="3" t="str">
        <f ca="1">IFERROR(VLOOKUP(續簽合同提醒!A33,員工資訊表!B:AB,5,FALSE),"")</f>
        <v/>
      </c>
      <c r="F33" s="3" t="str">
        <f ca="1">IFERROR(VLOOKUP(續簽合同提醒!A33,員工資訊表!B:AB,6,FALSE),"")</f>
        <v/>
      </c>
      <c r="G33" s="3" t="str">
        <f ca="1">IFERROR(VLOOKUP(續簽合同提醒!A33,員工資訊表!B:AB,10,FALSE),"")</f>
        <v/>
      </c>
      <c r="H33" s="25" t="str">
        <f ca="1">IFERROR(VLOOKUP(續簽合同提醒!A33,員工資訊表!B:AB,13,FALSE),"")</f>
        <v/>
      </c>
      <c r="I33" s="3" t="str">
        <f ca="1">IFERROR(VLOOKUP(續簽合同提醒!A33,員工資訊表!B:AB,14,FALSE),"")</f>
        <v/>
      </c>
      <c r="J33" s="25" t="str">
        <f ca="1">IFERROR(VLOOKUP(續簽合同提醒!A33,員工資訊表!B:AB,15,FALSE),"")</f>
        <v/>
      </c>
      <c r="K33" s="3" t="str">
        <f ca="1">IFERROR(VLOOKUP(續簽合同提醒!A33,員工資訊表!B:AB,16,FALSE),"")</f>
        <v/>
      </c>
      <c r="L33" s="3" t="str">
        <f ca="1">IFERROR(VLOOKUP(續簽合同提醒!A33,員工資訊表!B:AB,20,FALSE),"")</f>
        <v/>
      </c>
      <c r="M33" s="3" t="str">
        <f ca="1">IFERROR(VLOOKUP(續簽合同提醒!A33,員工資訊表!B:AB,21,FALSE),"")</f>
        <v/>
      </c>
      <c r="N33" s="3" t="str">
        <f ca="1">IFERROR(VLOOKUP(續簽合同提醒!A33,員工資訊表!B:AB,22,FALSE),"")</f>
        <v/>
      </c>
      <c r="O33" s="3" t="str">
        <f ca="1">IFERROR(VLOOKUP(續簽合同提醒!A33,員工資訊表!B:AB,23,FALSE),"")</f>
        <v/>
      </c>
      <c r="P33" s="3" t="str">
        <f ca="1">IFERROR(VLOOKUP(續簽合同提醒!A33,員工資訊表!B:AB,24,FALSE),"")</f>
        <v/>
      </c>
      <c r="Q33" s="3" t="str">
        <f ca="1">IFERROR(VLOOKUP(續簽合同提醒!A33,員工資訊表!B:AB,25,FALSE),"")</f>
        <v/>
      </c>
      <c r="R33" s="3" t="str">
        <f ca="1">IFERROR(VLOOKUP(續簽合同提醒!A33,員工資訊表!B:AB,26,FALSE),"")</f>
        <v/>
      </c>
    </row>
    <row r="34" spans="1:18" ht="20.100000000000001" customHeight="1">
      <c r="A34" s="1">
        <f t="array" aca="1" ref="A34" ca="1">INDEX(員工資訊表!B:B,LARGE(IF(員工資訊表!$B$3:$B$10000&lt;&gt;"",ROW($3:$10000),0),ROW(A32)))</f>
        <v>0</v>
      </c>
      <c r="B34" s="26" t="str">
        <f ca="1">IFERROR(VLOOKUP(續簽合同提醒!A34,員工資訊表!B:AB,2,FALSE),"")</f>
        <v/>
      </c>
      <c r="C34" s="26" t="str">
        <f ca="1">IFERROR(VLOOKUP(續簽合同提醒!A34,員工資訊表!B:AB,3,FALSE),"")</f>
        <v/>
      </c>
      <c r="D34" s="26" t="str">
        <f ca="1">IFERROR(VLOOKUP(續簽合同提醒!A34,員工資訊表!B:AB,4,FALSE),"")</f>
        <v/>
      </c>
      <c r="E34" s="26" t="str">
        <f ca="1">IFERROR(VLOOKUP(續簽合同提醒!A34,員工資訊表!B:AB,5,FALSE),"")</f>
        <v/>
      </c>
      <c r="F34" s="26" t="str">
        <f ca="1">IFERROR(VLOOKUP(續簽合同提醒!A34,員工資訊表!B:AB,6,FALSE),"")</f>
        <v/>
      </c>
      <c r="G34" s="26" t="str">
        <f ca="1">IFERROR(VLOOKUP(續簽合同提醒!A34,員工資訊表!B:AB,10,FALSE),"")</f>
        <v/>
      </c>
      <c r="H34" s="27" t="str">
        <f ca="1">IFERROR(VLOOKUP(續簽合同提醒!A34,員工資訊表!B:AB,13,FALSE),"")</f>
        <v/>
      </c>
      <c r="I34" s="26" t="str">
        <f ca="1">IFERROR(VLOOKUP(續簽合同提醒!A34,員工資訊表!B:AB,14,FALSE),"")</f>
        <v/>
      </c>
      <c r="J34" s="27" t="str">
        <f ca="1">IFERROR(VLOOKUP(續簽合同提醒!A34,員工資訊表!B:AB,15,FALSE),"")</f>
        <v/>
      </c>
      <c r="K34" s="26" t="str">
        <f ca="1">IFERROR(VLOOKUP(續簽合同提醒!A34,員工資訊表!B:AB,16,FALSE),"")</f>
        <v/>
      </c>
      <c r="L34" s="26" t="str">
        <f ca="1">IFERROR(VLOOKUP(續簽合同提醒!A34,員工資訊表!B:AB,20,FALSE),"")</f>
        <v/>
      </c>
      <c r="M34" s="26" t="str">
        <f ca="1">IFERROR(VLOOKUP(續簽合同提醒!A34,員工資訊表!B:AB,21,FALSE),"")</f>
        <v/>
      </c>
      <c r="N34" s="26" t="str">
        <f ca="1">IFERROR(VLOOKUP(續簽合同提醒!A34,員工資訊表!B:AB,22,FALSE),"")</f>
        <v/>
      </c>
      <c r="O34" s="26" t="str">
        <f ca="1">IFERROR(VLOOKUP(續簽合同提醒!A34,員工資訊表!B:AB,23,FALSE),"")</f>
        <v/>
      </c>
      <c r="P34" s="26" t="str">
        <f ca="1">IFERROR(VLOOKUP(續簽合同提醒!A34,員工資訊表!B:AB,24,FALSE),"")</f>
        <v/>
      </c>
      <c r="Q34" s="26" t="str">
        <f ca="1">IFERROR(VLOOKUP(續簽合同提醒!A34,員工資訊表!B:AB,25,FALSE),"")</f>
        <v/>
      </c>
      <c r="R34" s="26" t="str">
        <f ca="1">IFERROR(VLOOKUP(續簽合同提醒!A34,員工資訊表!B:AB,26,FALSE),"")</f>
        <v/>
      </c>
    </row>
    <row r="35" spans="1:18" ht="20.100000000000001" customHeight="1">
      <c r="A35" s="1">
        <f t="array" aca="1" ref="A35" ca="1">INDEX(員工資訊表!B:B,LARGE(IF(員工資訊表!$B$3:$B$10000&lt;&gt;"",ROW($3:$10000),0),ROW(A33)))</f>
        <v>0</v>
      </c>
      <c r="B35" s="3" t="str">
        <f ca="1">IFERROR(VLOOKUP(續簽合同提醒!A35,員工資訊表!B:AB,2,FALSE),"")</f>
        <v/>
      </c>
      <c r="C35" s="3" t="str">
        <f ca="1">IFERROR(VLOOKUP(續簽合同提醒!A35,員工資訊表!B:AB,3,FALSE),"")</f>
        <v/>
      </c>
      <c r="D35" s="3" t="str">
        <f ca="1">IFERROR(VLOOKUP(續簽合同提醒!A35,員工資訊表!B:AB,4,FALSE),"")</f>
        <v/>
      </c>
      <c r="E35" s="3" t="str">
        <f ca="1">IFERROR(VLOOKUP(續簽合同提醒!A35,員工資訊表!B:AB,5,FALSE),"")</f>
        <v/>
      </c>
      <c r="F35" s="3" t="str">
        <f ca="1">IFERROR(VLOOKUP(續簽合同提醒!A35,員工資訊表!B:AB,6,FALSE),"")</f>
        <v/>
      </c>
      <c r="G35" s="3" t="str">
        <f ca="1">IFERROR(VLOOKUP(續簽合同提醒!A35,員工資訊表!B:AB,10,FALSE),"")</f>
        <v/>
      </c>
      <c r="H35" s="25" t="str">
        <f ca="1">IFERROR(VLOOKUP(續簽合同提醒!A35,員工資訊表!B:AB,13,FALSE),"")</f>
        <v/>
      </c>
      <c r="I35" s="3" t="str">
        <f ca="1">IFERROR(VLOOKUP(續簽合同提醒!A35,員工資訊表!B:AB,14,FALSE),"")</f>
        <v/>
      </c>
      <c r="J35" s="25" t="str">
        <f ca="1">IFERROR(VLOOKUP(續簽合同提醒!A35,員工資訊表!B:AB,15,FALSE),"")</f>
        <v/>
      </c>
      <c r="K35" s="3" t="str">
        <f ca="1">IFERROR(VLOOKUP(續簽合同提醒!A35,員工資訊表!B:AB,16,FALSE),"")</f>
        <v/>
      </c>
      <c r="L35" s="3" t="str">
        <f ca="1">IFERROR(VLOOKUP(續簽合同提醒!A35,員工資訊表!B:AB,20,FALSE),"")</f>
        <v/>
      </c>
      <c r="M35" s="3" t="str">
        <f ca="1">IFERROR(VLOOKUP(續簽合同提醒!A35,員工資訊表!B:AB,21,FALSE),"")</f>
        <v/>
      </c>
      <c r="N35" s="3" t="str">
        <f ca="1">IFERROR(VLOOKUP(續簽合同提醒!A35,員工資訊表!B:AB,22,FALSE),"")</f>
        <v/>
      </c>
      <c r="O35" s="3" t="str">
        <f ca="1">IFERROR(VLOOKUP(續簽合同提醒!A35,員工資訊表!B:AB,23,FALSE),"")</f>
        <v/>
      </c>
      <c r="P35" s="3" t="str">
        <f ca="1">IFERROR(VLOOKUP(續簽合同提醒!A35,員工資訊表!B:AB,24,FALSE),"")</f>
        <v/>
      </c>
      <c r="Q35" s="3" t="str">
        <f ca="1">IFERROR(VLOOKUP(續簽合同提醒!A35,員工資訊表!B:AB,25,FALSE),"")</f>
        <v/>
      </c>
      <c r="R35" s="3" t="str">
        <f ca="1">IFERROR(VLOOKUP(續簽合同提醒!A35,員工資訊表!B:AB,26,FALSE),"")</f>
        <v/>
      </c>
    </row>
    <row r="36" spans="1:18" ht="20.100000000000001" customHeight="1">
      <c r="A36" s="1">
        <f t="array" aca="1" ref="A36" ca="1">INDEX(員工資訊表!B:B,LARGE(IF(員工資訊表!$B$3:$B$10000&lt;&gt;"",ROW($3:$10000),0),ROW(A34)))</f>
        <v>0</v>
      </c>
      <c r="B36" s="26" t="str">
        <f ca="1">IFERROR(VLOOKUP(續簽合同提醒!A36,員工資訊表!B:AB,2,FALSE),"")</f>
        <v/>
      </c>
      <c r="C36" s="26" t="str">
        <f ca="1">IFERROR(VLOOKUP(續簽合同提醒!A36,員工資訊表!B:AB,3,FALSE),"")</f>
        <v/>
      </c>
      <c r="D36" s="26" t="str">
        <f ca="1">IFERROR(VLOOKUP(續簽合同提醒!A36,員工資訊表!B:AB,4,FALSE),"")</f>
        <v/>
      </c>
      <c r="E36" s="26" t="str">
        <f ca="1">IFERROR(VLOOKUP(續簽合同提醒!A36,員工資訊表!B:AB,5,FALSE),"")</f>
        <v/>
      </c>
      <c r="F36" s="26" t="str">
        <f ca="1">IFERROR(VLOOKUP(續簽合同提醒!A36,員工資訊表!B:AB,6,FALSE),"")</f>
        <v/>
      </c>
      <c r="G36" s="26" t="str">
        <f ca="1">IFERROR(VLOOKUP(續簽合同提醒!A36,員工資訊表!B:AB,10,FALSE),"")</f>
        <v/>
      </c>
      <c r="H36" s="27" t="str">
        <f ca="1">IFERROR(VLOOKUP(續簽合同提醒!A36,員工資訊表!B:AB,13,FALSE),"")</f>
        <v/>
      </c>
      <c r="I36" s="26" t="str">
        <f ca="1">IFERROR(VLOOKUP(續簽合同提醒!A36,員工資訊表!B:AB,14,FALSE),"")</f>
        <v/>
      </c>
      <c r="J36" s="27" t="str">
        <f ca="1">IFERROR(VLOOKUP(續簽合同提醒!A36,員工資訊表!B:AB,15,FALSE),"")</f>
        <v/>
      </c>
      <c r="K36" s="26" t="str">
        <f ca="1">IFERROR(VLOOKUP(續簽合同提醒!A36,員工資訊表!B:AB,16,FALSE),"")</f>
        <v/>
      </c>
      <c r="L36" s="26" t="str">
        <f ca="1">IFERROR(VLOOKUP(續簽合同提醒!A36,員工資訊表!B:AB,20,FALSE),"")</f>
        <v/>
      </c>
      <c r="M36" s="26" t="str">
        <f ca="1">IFERROR(VLOOKUP(續簽合同提醒!A36,員工資訊表!B:AB,21,FALSE),"")</f>
        <v/>
      </c>
      <c r="N36" s="26" t="str">
        <f ca="1">IFERROR(VLOOKUP(續簽合同提醒!A36,員工資訊表!B:AB,22,FALSE),"")</f>
        <v/>
      </c>
      <c r="O36" s="26" t="str">
        <f ca="1">IFERROR(VLOOKUP(續簽合同提醒!A36,員工資訊表!B:AB,23,FALSE),"")</f>
        <v/>
      </c>
      <c r="P36" s="26" t="str">
        <f ca="1">IFERROR(VLOOKUP(續簽合同提醒!A36,員工資訊表!B:AB,24,FALSE),"")</f>
        <v/>
      </c>
      <c r="Q36" s="26" t="str">
        <f ca="1">IFERROR(VLOOKUP(續簽合同提醒!A36,員工資訊表!B:AB,25,FALSE),"")</f>
        <v/>
      </c>
      <c r="R36" s="26" t="str">
        <f ca="1">IFERROR(VLOOKUP(續簽合同提醒!A36,員工資訊表!B:AB,26,FALSE),"")</f>
        <v/>
      </c>
    </row>
    <row r="37" spans="1:18" ht="20.100000000000001" customHeight="1">
      <c r="A37" s="1">
        <f t="array" aca="1" ref="A37" ca="1">INDEX(員工資訊表!B:B,LARGE(IF(員工資訊表!$B$3:$B$10000&lt;&gt;"",ROW($3:$10000),0),ROW(A35)))</f>
        <v>0</v>
      </c>
      <c r="B37" s="3" t="str">
        <f ca="1">IFERROR(VLOOKUP(續簽合同提醒!A37,員工資訊表!B:AB,2,FALSE),"")</f>
        <v/>
      </c>
      <c r="C37" s="3" t="str">
        <f ca="1">IFERROR(VLOOKUP(續簽合同提醒!A37,員工資訊表!B:AB,3,FALSE),"")</f>
        <v/>
      </c>
      <c r="D37" s="3" t="str">
        <f ca="1">IFERROR(VLOOKUP(續簽合同提醒!A37,員工資訊表!B:AB,4,FALSE),"")</f>
        <v/>
      </c>
      <c r="E37" s="3" t="str">
        <f ca="1">IFERROR(VLOOKUP(續簽合同提醒!A37,員工資訊表!B:AB,5,FALSE),"")</f>
        <v/>
      </c>
      <c r="F37" s="3" t="str">
        <f ca="1">IFERROR(VLOOKUP(續簽合同提醒!A37,員工資訊表!B:AB,6,FALSE),"")</f>
        <v/>
      </c>
      <c r="G37" s="3" t="str">
        <f ca="1">IFERROR(VLOOKUP(續簽合同提醒!A37,員工資訊表!B:AB,10,FALSE),"")</f>
        <v/>
      </c>
      <c r="H37" s="25" t="str">
        <f ca="1">IFERROR(VLOOKUP(續簽合同提醒!A37,員工資訊表!B:AB,13,FALSE),"")</f>
        <v/>
      </c>
      <c r="I37" s="3" t="str">
        <f ca="1">IFERROR(VLOOKUP(續簽合同提醒!A37,員工資訊表!B:AB,14,FALSE),"")</f>
        <v/>
      </c>
      <c r="J37" s="25" t="str">
        <f ca="1">IFERROR(VLOOKUP(續簽合同提醒!A37,員工資訊表!B:AB,15,FALSE),"")</f>
        <v/>
      </c>
      <c r="K37" s="3" t="str">
        <f ca="1">IFERROR(VLOOKUP(續簽合同提醒!A37,員工資訊表!B:AB,16,FALSE),"")</f>
        <v/>
      </c>
      <c r="L37" s="3" t="str">
        <f ca="1">IFERROR(VLOOKUP(續簽合同提醒!A37,員工資訊表!B:AB,20,FALSE),"")</f>
        <v/>
      </c>
      <c r="M37" s="3" t="str">
        <f ca="1">IFERROR(VLOOKUP(續簽合同提醒!A37,員工資訊表!B:AB,21,FALSE),"")</f>
        <v/>
      </c>
      <c r="N37" s="3" t="str">
        <f ca="1">IFERROR(VLOOKUP(續簽合同提醒!A37,員工資訊表!B:AB,22,FALSE),"")</f>
        <v/>
      </c>
      <c r="O37" s="3" t="str">
        <f ca="1">IFERROR(VLOOKUP(續簽合同提醒!A37,員工資訊表!B:AB,23,FALSE),"")</f>
        <v/>
      </c>
      <c r="P37" s="3" t="str">
        <f ca="1">IFERROR(VLOOKUP(續簽合同提醒!A37,員工資訊表!B:AB,24,FALSE),"")</f>
        <v/>
      </c>
      <c r="Q37" s="3" t="str">
        <f ca="1">IFERROR(VLOOKUP(續簽合同提醒!A37,員工資訊表!B:AB,25,FALSE),"")</f>
        <v/>
      </c>
      <c r="R37" s="3" t="str">
        <f ca="1">IFERROR(VLOOKUP(續簽合同提醒!A37,員工資訊表!B:AB,26,FALSE),"")</f>
        <v/>
      </c>
    </row>
    <row r="38" spans="1:18" ht="20.100000000000001" customHeight="1">
      <c r="A38" s="1">
        <f t="array" aca="1" ref="A38" ca="1">INDEX(員工資訊表!B:B,LARGE(IF(員工資訊表!$B$3:$B$10000&lt;&gt;"",ROW($3:$10000),0),ROW(A36)))</f>
        <v>0</v>
      </c>
      <c r="B38" s="26" t="str">
        <f ca="1">IFERROR(VLOOKUP(續簽合同提醒!A38,員工資訊表!B:AB,2,FALSE),"")</f>
        <v/>
      </c>
      <c r="C38" s="26" t="str">
        <f ca="1">IFERROR(VLOOKUP(續簽合同提醒!A38,員工資訊表!B:AB,3,FALSE),"")</f>
        <v/>
      </c>
      <c r="D38" s="26" t="str">
        <f ca="1">IFERROR(VLOOKUP(續簽合同提醒!A38,員工資訊表!B:AB,4,FALSE),"")</f>
        <v/>
      </c>
      <c r="E38" s="26" t="str">
        <f ca="1">IFERROR(VLOOKUP(續簽合同提醒!A38,員工資訊表!B:AB,5,FALSE),"")</f>
        <v/>
      </c>
      <c r="F38" s="26" t="str">
        <f ca="1">IFERROR(VLOOKUP(續簽合同提醒!A38,員工資訊表!B:AB,6,FALSE),"")</f>
        <v/>
      </c>
      <c r="G38" s="26" t="str">
        <f ca="1">IFERROR(VLOOKUP(續簽合同提醒!A38,員工資訊表!B:AB,10,FALSE),"")</f>
        <v/>
      </c>
      <c r="H38" s="27" t="str">
        <f ca="1">IFERROR(VLOOKUP(續簽合同提醒!A38,員工資訊表!B:AB,13,FALSE),"")</f>
        <v/>
      </c>
      <c r="I38" s="26" t="str">
        <f ca="1">IFERROR(VLOOKUP(續簽合同提醒!A38,員工資訊表!B:AB,14,FALSE),"")</f>
        <v/>
      </c>
      <c r="J38" s="27" t="str">
        <f ca="1">IFERROR(VLOOKUP(續簽合同提醒!A38,員工資訊表!B:AB,15,FALSE),"")</f>
        <v/>
      </c>
      <c r="K38" s="26" t="str">
        <f ca="1">IFERROR(VLOOKUP(續簽合同提醒!A38,員工資訊表!B:AB,16,FALSE),"")</f>
        <v/>
      </c>
      <c r="L38" s="26" t="str">
        <f ca="1">IFERROR(VLOOKUP(續簽合同提醒!A38,員工資訊表!B:AB,20,FALSE),"")</f>
        <v/>
      </c>
      <c r="M38" s="26" t="str">
        <f ca="1">IFERROR(VLOOKUP(續簽合同提醒!A38,員工資訊表!B:AB,21,FALSE),"")</f>
        <v/>
      </c>
      <c r="N38" s="26" t="str">
        <f ca="1">IFERROR(VLOOKUP(續簽合同提醒!A38,員工資訊表!B:AB,22,FALSE),"")</f>
        <v/>
      </c>
      <c r="O38" s="26" t="str">
        <f ca="1">IFERROR(VLOOKUP(續簽合同提醒!A38,員工資訊表!B:AB,23,FALSE),"")</f>
        <v/>
      </c>
      <c r="P38" s="26" t="str">
        <f ca="1">IFERROR(VLOOKUP(續簽合同提醒!A38,員工資訊表!B:AB,24,FALSE),"")</f>
        <v/>
      </c>
      <c r="Q38" s="26" t="str">
        <f ca="1">IFERROR(VLOOKUP(續簽合同提醒!A38,員工資訊表!B:AB,25,FALSE),"")</f>
        <v/>
      </c>
      <c r="R38" s="26" t="str">
        <f ca="1">IFERROR(VLOOKUP(續簽合同提醒!A38,員工資訊表!B:AB,26,FALSE),"")</f>
        <v/>
      </c>
    </row>
    <row r="39" spans="1:18" ht="20.100000000000001" customHeight="1">
      <c r="A39" s="1">
        <f t="array" aca="1" ref="A39" ca="1">INDEX(員工資訊表!B:B,LARGE(IF(員工資訊表!$B$3:$B$10000&lt;&gt;"",ROW($3:$10000),0),ROW(A37)))</f>
        <v>0</v>
      </c>
      <c r="B39" s="3" t="str">
        <f ca="1">IFERROR(VLOOKUP(續簽合同提醒!A39,員工資訊表!B:AB,2,FALSE),"")</f>
        <v/>
      </c>
      <c r="C39" s="3" t="str">
        <f ca="1">IFERROR(VLOOKUP(續簽合同提醒!A39,員工資訊表!B:AB,3,FALSE),"")</f>
        <v/>
      </c>
      <c r="D39" s="3" t="str">
        <f ca="1">IFERROR(VLOOKUP(續簽合同提醒!A39,員工資訊表!B:AB,4,FALSE),"")</f>
        <v/>
      </c>
      <c r="E39" s="3" t="str">
        <f ca="1">IFERROR(VLOOKUP(續簽合同提醒!A39,員工資訊表!B:AB,5,FALSE),"")</f>
        <v/>
      </c>
      <c r="F39" s="3" t="str">
        <f ca="1">IFERROR(VLOOKUP(續簽合同提醒!A39,員工資訊表!B:AB,6,FALSE),"")</f>
        <v/>
      </c>
      <c r="G39" s="3" t="str">
        <f ca="1">IFERROR(VLOOKUP(續簽合同提醒!A39,員工資訊表!B:AB,10,FALSE),"")</f>
        <v/>
      </c>
      <c r="H39" s="25" t="str">
        <f ca="1">IFERROR(VLOOKUP(續簽合同提醒!A39,員工資訊表!B:AB,13,FALSE),"")</f>
        <v/>
      </c>
      <c r="I39" s="3" t="str">
        <f ca="1">IFERROR(VLOOKUP(續簽合同提醒!A39,員工資訊表!B:AB,14,FALSE),"")</f>
        <v/>
      </c>
      <c r="J39" s="25" t="str">
        <f ca="1">IFERROR(VLOOKUP(續簽合同提醒!A39,員工資訊表!B:AB,15,FALSE),"")</f>
        <v/>
      </c>
      <c r="K39" s="3" t="str">
        <f ca="1">IFERROR(VLOOKUP(續簽合同提醒!A39,員工資訊表!B:AB,16,FALSE),"")</f>
        <v/>
      </c>
      <c r="L39" s="3" t="str">
        <f ca="1">IFERROR(VLOOKUP(續簽合同提醒!A39,員工資訊表!B:AB,20,FALSE),"")</f>
        <v/>
      </c>
      <c r="M39" s="3" t="str">
        <f ca="1">IFERROR(VLOOKUP(續簽合同提醒!A39,員工資訊表!B:AB,21,FALSE),"")</f>
        <v/>
      </c>
      <c r="N39" s="3" t="str">
        <f ca="1">IFERROR(VLOOKUP(續簽合同提醒!A39,員工資訊表!B:AB,22,FALSE),"")</f>
        <v/>
      </c>
      <c r="O39" s="3" t="str">
        <f ca="1">IFERROR(VLOOKUP(續簽合同提醒!A39,員工資訊表!B:AB,23,FALSE),"")</f>
        <v/>
      </c>
      <c r="P39" s="3" t="str">
        <f ca="1">IFERROR(VLOOKUP(續簽合同提醒!A39,員工資訊表!B:AB,24,FALSE),"")</f>
        <v/>
      </c>
      <c r="Q39" s="3" t="str">
        <f ca="1">IFERROR(VLOOKUP(續簽合同提醒!A39,員工資訊表!B:AB,25,FALSE),"")</f>
        <v/>
      </c>
      <c r="R39" s="3" t="str">
        <f ca="1">IFERROR(VLOOKUP(續簽合同提醒!A39,員工資訊表!B:AB,26,FALSE),"")</f>
        <v/>
      </c>
    </row>
    <row r="40" spans="1:18" ht="20.100000000000001" customHeight="1">
      <c r="A40" s="1">
        <f t="array" aca="1" ref="A40" ca="1">INDEX(員工資訊表!B:B,LARGE(IF(員工資訊表!$B$3:$B$10000&lt;&gt;"",ROW($3:$10000),0),ROW(A38)))</f>
        <v>0</v>
      </c>
      <c r="B40" s="26" t="str">
        <f ca="1">IFERROR(VLOOKUP(續簽合同提醒!A40,員工資訊表!B:AB,2,FALSE),"")</f>
        <v/>
      </c>
      <c r="C40" s="26" t="str">
        <f ca="1">IFERROR(VLOOKUP(續簽合同提醒!A40,員工資訊表!B:AB,3,FALSE),"")</f>
        <v/>
      </c>
      <c r="D40" s="26" t="str">
        <f ca="1">IFERROR(VLOOKUP(續簽合同提醒!A40,員工資訊表!B:AB,4,FALSE),"")</f>
        <v/>
      </c>
      <c r="E40" s="26" t="str">
        <f ca="1">IFERROR(VLOOKUP(續簽合同提醒!A40,員工資訊表!B:AB,5,FALSE),"")</f>
        <v/>
      </c>
      <c r="F40" s="26" t="str">
        <f ca="1">IFERROR(VLOOKUP(續簽合同提醒!A40,員工資訊表!B:AB,6,FALSE),"")</f>
        <v/>
      </c>
      <c r="G40" s="26" t="str">
        <f ca="1">IFERROR(VLOOKUP(續簽合同提醒!A40,員工資訊表!B:AB,10,FALSE),"")</f>
        <v/>
      </c>
      <c r="H40" s="27" t="str">
        <f ca="1">IFERROR(VLOOKUP(續簽合同提醒!A40,員工資訊表!B:AB,13,FALSE),"")</f>
        <v/>
      </c>
      <c r="I40" s="26" t="str">
        <f ca="1">IFERROR(VLOOKUP(續簽合同提醒!A40,員工資訊表!B:AB,14,FALSE),"")</f>
        <v/>
      </c>
      <c r="J40" s="27" t="str">
        <f ca="1">IFERROR(VLOOKUP(續簽合同提醒!A40,員工資訊表!B:AB,15,FALSE),"")</f>
        <v/>
      </c>
      <c r="K40" s="26" t="str">
        <f ca="1">IFERROR(VLOOKUP(續簽合同提醒!A40,員工資訊表!B:AB,16,FALSE),"")</f>
        <v/>
      </c>
      <c r="L40" s="26" t="str">
        <f ca="1">IFERROR(VLOOKUP(續簽合同提醒!A40,員工資訊表!B:AB,20,FALSE),"")</f>
        <v/>
      </c>
      <c r="M40" s="26" t="str">
        <f ca="1">IFERROR(VLOOKUP(續簽合同提醒!A40,員工資訊表!B:AB,21,FALSE),"")</f>
        <v/>
      </c>
      <c r="N40" s="26" t="str">
        <f ca="1">IFERROR(VLOOKUP(續簽合同提醒!A40,員工資訊表!B:AB,22,FALSE),"")</f>
        <v/>
      </c>
      <c r="O40" s="26" t="str">
        <f ca="1">IFERROR(VLOOKUP(續簽合同提醒!A40,員工資訊表!B:AB,23,FALSE),"")</f>
        <v/>
      </c>
      <c r="P40" s="26" t="str">
        <f ca="1">IFERROR(VLOOKUP(續簽合同提醒!A40,員工資訊表!B:AB,24,FALSE),"")</f>
        <v/>
      </c>
      <c r="Q40" s="26" t="str">
        <f ca="1">IFERROR(VLOOKUP(續簽合同提醒!A40,員工資訊表!B:AB,25,FALSE),"")</f>
        <v/>
      </c>
      <c r="R40" s="26" t="str">
        <f ca="1">IFERROR(VLOOKUP(續簽合同提醒!A40,員工資訊表!B:AB,26,FALSE),"")</f>
        <v/>
      </c>
    </row>
    <row r="41" spans="1:18" ht="20.100000000000001" customHeight="1">
      <c r="A41" s="1">
        <f t="array" aca="1" ref="A41" ca="1">INDEX(員工資訊表!B:B,LARGE(IF(員工資訊表!$B$3:$B$10000&lt;&gt;"",ROW($3:$10000),0),ROW(A39)))</f>
        <v>0</v>
      </c>
      <c r="B41" s="3" t="str">
        <f ca="1">IFERROR(VLOOKUP(續簽合同提醒!A41,員工資訊表!B:AB,2,FALSE),"")</f>
        <v/>
      </c>
      <c r="C41" s="3" t="str">
        <f ca="1">IFERROR(VLOOKUP(續簽合同提醒!A41,員工資訊表!B:AB,3,FALSE),"")</f>
        <v/>
      </c>
      <c r="D41" s="3" t="str">
        <f ca="1">IFERROR(VLOOKUP(續簽合同提醒!A41,員工資訊表!B:AB,4,FALSE),"")</f>
        <v/>
      </c>
      <c r="E41" s="3" t="str">
        <f ca="1">IFERROR(VLOOKUP(續簽合同提醒!A41,員工資訊表!B:AB,5,FALSE),"")</f>
        <v/>
      </c>
      <c r="F41" s="3" t="str">
        <f ca="1">IFERROR(VLOOKUP(續簽合同提醒!A41,員工資訊表!B:AB,6,FALSE),"")</f>
        <v/>
      </c>
      <c r="G41" s="3" t="str">
        <f ca="1">IFERROR(VLOOKUP(續簽合同提醒!A41,員工資訊表!B:AB,10,FALSE),"")</f>
        <v/>
      </c>
      <c r="H41" s="25" t="str">
        <f ca="1">IFERROR(VLOOKUP(續簽合同提醒!A41,員工資訊表!B:AB,13,FALSE),"")</f>
        <v/>
      </c>
      <c r="I41" s="3" t="str">
        <f ca="1">IFERROR(VLOOKUP(續簽合同提醒!A41,員工資訊表!B:AB,14,FALSE),"")</f>
        <v/>
      </c>
      <c r="J41" s="25" t="str">
        <f ca="1">IFERROR(VLOOKUP(續簽合同提醒!A41,員工資訊表!B:AB,15,FALSE),"")</f>
        <v/>
      </c>
      <c r="K41" s="3" t="str">
        <f ca="1">IFERROR(VLOOKUP(續簽合同提醒!A41,員工資訊表!B:AB,16,FALSE),"")</f>
        <v/>
      </c>
      <c r="L41" s="3" t="str">
        <f ca="1">IFERROR(VLOOKUP(續簽合同提醒!A41,員工資訊表!B:AB,20,FALSE),"")</f>
        <v/>
      </c>
      <c r="M41" s="3" t="str">
        <f ca="1">IFERROR(VLOOKUP(續簽合同提醒!A41,員工資訊表!B:AB,21,FALSE),"")</f>
        <v/>
      </c>
      <c r="N41" s="3" t="str">
        <f ca="1">IFERROR(VLOOKUP(續簽合同提醒!A41,員工資訊表!B:AB,22,FALSE),"")</f>
        <v/>
      </c>
      <c r="O41" s="3" t="str">
        <f ca="1">IFERROR(VLOOKUP(續簽合同提醒!A41,員工資訊表!B:AB,23,FALSE),"")</f>
        <v/>
      </c>
      <c r="P41" s="3" t="str">
        <f ca="1">IFERROR(VLOOKUP(續簽合同提醒!A41,員工資訊表!B:AB,24,FALSE),"")</f>
        <v/>
      </c>
      <c r="Q41" s="3" t="str">
        <f ca="1">IFERROR(VLOOKUP(續簽合同提醒!A41,員工資訊表!B:AB,25,FALSE),"")</f>
        <v/>
      </c>
      <c r="R41" s="3" t="str">
        <f ca="1">IFERROR(VLOOKUP(續簽合同提醒!A41,員工資訊表!B:AB,26,FALSE),"")</f>
        <v/>
      </c>
    </row>
    <row r="42" spans="1:18" ht="20.100000000000001" customHeight="1">
      <c r="A42" s="1">
        <f t="array" aca="1" ref="A42" ca="1">INDEX(員工資訊表!B:B,LARGE(IF(員工資訊表!$B$3:$B$10000&lt;&gt;"",ROW($3:$10000),0),ROW(A40)))</f>
        <v>0</v>
      </c>
      <c r="B42" s="26" t="str">
        <f ca="1">IFERROR(VLOOKUP(續簽合同提醒!A42,員工資訊表!B:AB,2,FALSE),"")</f>
        <v/>
      </c>
      <c r="C42" s="26" t="str">
        <f ca="1">IFERROR(VLOOKUP(續簽合同提醒!A42,員工資訊表!B:AB,3,FALSE),"")</f>
        <v/>
      </c>
      <c r="D42" s="26" t="str">
        <f ca="1">IFERROR(VLOOKUP(續簽合同提醒!A42,員工資訊表!B:AB,4,FALSE),"")</f>
        <v/>
      </c>
      <c r="E42" s="26" t="str">
        <f ca="1">IFERROR(VLOOKUP(續簽合同提醒!A42,員工資訊表!B:AB,5,FALSE),"")</f>
        <v/>
      </c>
      <c r="F42" s="26" t="str">
        <f ca="1">IFERROR(VLOOKUP(續簽合同提醒!A42,員工資訊表!B:AB,6,FALSE),"")</f>
        <v/>
      </c>
      <c r="G42" s="26" t="str">
        <f ca="1">IFERROR(VLOOKUP(續簽合同提醒!A42,員工資訊表!B:AB,10,FALSE),"")</f>
        <v/>
      </c>
      <c r="H42" s="27" t="str">
        <f ca="1">IFERROR(VLOOKUP(續簽合同提醒!A42,員工資訊表!B:AB,13,FALSE),"")</f>
        <v/>
      </c>
      <c r="I42" s="26" t="str">
        <f ca="1">IFERROR(VLOOKUP(續簽合同提醒!A42,員工資訊表!B:AB,14,FALSE),"")</f>
        <v/>
      </c>
      <c r="J42" s="27" t="str">
        <f ca="1">IFERROR(VLOOKUP(續簽合同提醒!A42,員工資訊表!B:AB,15,FALSE),"")</f>
        <v/>
      </c>
      <c r="K42" s="26" t="str">
        <f ca="1">IFERROR(VLOOKUP(續簽合同提醒!A42,員工資訊表!B:AB,16,FALSE),"")</f>
        <v/>
      </c>
      <c r="L42" s="26" t="str">
        <f ca="1">IFERROR(VLOOKUP(續簽合同提醒!A42,員工資訊表!B:AB,20,FALSE),"")</f>
        <v/>
      </c>
      <c r="M42" s="26" t="str">
        <f ca="1">IFERROR(VLOOKUP(續簽合同提醒!A42,員工資訊表!B:AB,21,FALSE),"")</f>
        <v/>
      </c>
      <c r="N42" s="26" t="str">
        <f ca="1">IFERROR(VLOOKUP(續簽合同提醒!A42,員工資訊表!B:AB,22,FALSE),"")</f>
        <v/>
      </c>
      <c r="O42" s="26" t="str">
        <f ca="1">IFERROR(VLOOKUP(續簽合同提醒!A42,員工資訊表!B:AB,23,FALSE),"")</f>
        <v/>
      </c>
      <c r="P42" s="26" t="str">
        <f ca="1">IFERROR(VLOOKUP(續簽合同提醒!A42,員工資訊表!B:AB,24,FALSE),"")</f>
        <v/>
      </c>
      <c r="Q42" s="26" t="str">
        <f ca="1">IFERROR(VLOOKUP(續簽合同提醒!A42,員工資訊表!B:AB,25,FALSE),"")</f>
        <v/>
      </c>
      <c r="R42" s="26" t="str">
        <f ca="1">IFERROR(VLOOKUP(續簽合同提醒!A42,員工資訊表!B:AB,26,FALSE),"")</f>
        <v/>
      </c>
    </row>
    <row r="43" spans="1:18" ht="20.100000000000001" customHeight="1">
      <c r="A43" s="1">
        <f t="array" aca="1" ref="A43" ca="1">INDEX(員工資訊表!B:B,LARGE(IF(員工資訊表!$B$3:$B$10000&lt;&gt;"",ROW($3:$10000),0),ROW(A41)))</f>
        <v>0</v>
      </c>
      <c r="B43" s="3" t="str">
        <f ca="1">IFERROR(VLOOKUP(續簽合同提醒!A43,員工資訊表!B:AB,2,FALSE),"")</f>
        <v/>
      </c>
      <c r="C43" s="3" t="str">
        <f ca="1">IFERROR(VLOOKUP(續簽合同提醒!A43,員工資訊表!B:AB,3,FALSE),"")</f>
        <v/>
      </c>
      <c r="D43" s="3" t="str">
        <f ca="1">IFERROR(VLOOKUP(續簽合同提醒!A43,員工資訊表!B:AB,4,FALSE),"")</f>
        <v/>
      </c>
      <c r="E43" s="3" t="str">
        <f ca="1">IFERROR(VLOOKUP(續簽合同提醒!A43,員工資訊表!B:AB,5,FALSE),"")</f>
        <v/>
      </c>
      <c r="F43" s="3" t="str">
        <f ca="1">IFERROR(VLOOKUP(續簽合同提醒!A43,員工資訊表!B:AB,6,FALSE),"")</f>
        <v/>
      </c>
      <c r="G43" s="3" t="str">
        <f ca="1">IFERROR(VLOOKUP(續簽合同提醒!A43,員工資訊表!B:AB,10,FALSE),"")</f>
        <v/>
      </c>
      <c r="H43" s="25" t="str">
        <f ca="1">IFERROR(VLOOKUP(續簽合同提醒!A43,員工資訊表!B:AB,13,FALSE),"")</f>
        <v/>
      </c>
      <c r="I43" s="3" t="str">
        <f ca="1">IFERROR(VLOOKUP(續簽合同提醒!A43,員工資訊表!B:AB,14,FALSE),"")</f>
        <v/>
      </c>
      <c r="J43" s="25" t="str">
        <f ca="1">IFERROR(VLOOKUP(續簽合同提醒!A43,員工資訊表!B:AB,15,FALSE),"")</f>
        <v/>
      </c>
      <c r="K43" s="3" t="str">
        <f ca="1">IFERROR(VLOOKUP(續簽合同提醒!A43,員工資訊表!B:AB,16,FALSE),"")</f>
        <v/>
      </c>
      <c r="L43" s="3" t="str">
        <f ca="1">IFERROR(VLOOKUP(續簽合同提醒!A43,員工資訊表!B:AB,20,FALSE),"")</f>
        <v/>
      </c>
      <c r="M43" s="3" t="str">
        <f ca="1">IFERROR(VLOOKUP(續簽合同提醒!A43,員工資訊表!B:AB,21,FALSE),"")</f>
        <v/>
      </c>
      <c r="N43" s="3" t="str">
        <f ca="1">IFERROR(VLOOKUP(續簽合同提醒!A43,員工資訊表!B:AB,22,FALSE),"")</f>
        <v/>
      </c>
      <c r="O43" s="3" t="str">
        <f ca="1">IFERROR(VLOOKUP(續簽合同提醒!A43,員工資訊表!B:AB,23,FALSE),"")</f>
        <v/>
      </c>
      <c r="P43" s="3" t="str">
        <f ca="1">IFERROR(VLOOKUP(續簽合同提醒!A43,員工資訊表!B:AB,24,FALSE),"")</f>
        <v/>
      </c>
      <c r="Q43" s="3" t="str">
        <f ca="1">IFERROR(VLOOKUP(續簽合同提醒!A43,員工資訊表!B:AB,25,FALSE),"")</f>
        <v/>
      </c>
      <c r="R43" s="3" t="str">
        <f ca="1">IFERROR(VLOOKUP(續簽合同提醒!A43,員工資訊表!B:AB,26,FALSE),"")</f>
        <v/>
      </c>
    </row>
    <row r="44" spans="1:18">
      <c r="A44" s="1">
        <f t="array" aca="1" ref="A44" ca="1">INDEX(員工資訊表!B:B,LARGE(IF(員工資訊表!$B$3:$B$10000&lt;&gt;"",ROW($3:$10000),0),ROW(A42)))</f>
        <v>0</v>
      </c>
      <c r="B44" s="26" t="str">
        <f ca="1">IFERROR(VLOOKUP(續簽合同提醒!A44,員工資訊表!B:AB,2,FALSE),"")</f>
        <v/>
      </c>
      <c r="C44" s="26" t="str">
        <f ca="1">IFERROR(VLOOKUP(續簽合同提醒!A44,員工資訊表!B:AB,3,FALSE),"")</f>
        <v/>
      </c>
      <c r="D44" s="26" t="str">
        <f ca="1">IFERROR(VLOOKUP(續簽合同提醒!A44,員工資訊表!B:AB,4,FALSE),"")</f>
        <v/>
      </c>
      <c r="E44" s="26" t="str">
        <f ca="1">IFERROR(VLOOKUP(續簽合同提醒!A44,員工資訊表!B:AB,5,FALSE),"")</f>
        <v/>
      </c>
      <c r="F44" s="26" t="str">
        <f ca="1">IFERROR(VLOOKUP(續簽合同提醒!A44,員工資訊表!B:AB,6,FALSE),"")</f>
        <v/>
      </c>
      <c r="G44" s="26" t="str">
        <f ca="1">IFERROR(VLOOKUP(續簽合同提醒!A44,員工資訊表!B:AB,10,FALSE),"")</f>
        <v/>
      </c>
      <c r="H44" s="27" t="str">
        <f ca="1">IFERROR(VLOOKUP(續簽合同提醒!A44,員工資訊表!B:AB,13,FALSE),"")</f>
        <v/>
      </c>
      <c r="I44" s="26" t="str">
        <f ca="1">IFERROR(VLOOKUP(續簽合同提醒!A44,員工資訊表!B:AB,14,FALSE),"")</f>
        <v/>
      </c>
      <c r="J44" s="27" t="str">
        <f ca="1">IFERROR(VLOOKUP(續簽合同提醒!A44,員工資訊表!B:AB,15,FALSE),"")</f>
        <v/>
      </c>
      <c r="K44" s="26" t="str">
        <f ca="1">IFERROR(VLOOKUP(續簽合同提醒!A44,員工資訊表!B:AB,16,FALSE),"")</f>
        <v/>
      </c>
      <c r="L44" s="26" t="str">
        <f ca="1">IFERROR(VLOOKUP(續簽合同提醒!A44,員工資訊表!B:AB,20,FALSE),"")</f>
        <v/>
      </c>
      <c r="M44" s="26" t="str">
        <f ca="1">IFERROR(VLOOKUP(續簽合同提醒!A44,員工資訊表!B:AB,21,FALSE),"")</f>
        <v/>
      </c>
      <c r="N44" s="26" t="str">
        <f ca="1">IFERROR(VLOOKUP(續簽合同提醒!A44,員工資訊表!B:AB,22,FALSE),"")</f>
        <v/>
      </c>
      <c r="O44" s="26" t="str">
        <f ca="1">IFERROR(VLOOKUP(續簽合同提醒!A44,員工資訊表!B:AB,23,FALSE),"")</f>
        <v/>
      </c>
      <c r="P44" s="26" t="str">
        <f ca="1">IFERROR(VLOOKUP(續簽合同提醒!A44,員工資訊表!B:AB,24,FALSE),"")</f>
        <v/>
      </c>
      <c r="Q44" s="26" t="str">
        <f ca="1">IFERROR(VLOOKUP(續簽合同提醒!A44,員工資訊表!B:AB,25,FALSE),"")</f>
        <v/>
      </c>
      <c r="R44" s="26" t="str">
        <f ca="1">IFERROR(VLOOKUP(續簽合同提醒!A44,員工資訊表!B:AB,26,FALSE),"")</f>
        <v/>
      </c>
    </row>
    <row r="45" spans="1:18">
      <c r="A45" s="1">
        <f t="array" aca="1" ref="A45" ca="1">INDEX(員工資訊表!B:B,LARGE(IF(員工資訊表!$B$3:$B$10000&lt;&gt;"",ROW($3:$10000),0),ROW(A43)))</f>
        <v>0</v>
      </c>
      <c r="B45" s="3" t="str">
        <f ca="1">IFERROR(VLOOKUP(續簽合同提醒!A45,員工資訊表!B:AB,2,FALSE),"")</f>
        <v/>
      </c>
      <c r="C45" s="3" t="str">
        <f ca="1">IFERROR(VLOOKUP(續簽合同提醒!A45,員工資訊表!B:AB,3,FALSE),"")</f>
        <v/>
      </c>
      <c r="D45" s="3" t="str">
        <f ca="1">IFERROR(VLOOKUP(續簽合同提醒!A45,員工資訊表!B:AB,4,FALSE),"")</f>
        <v/>
      </c>
      <c r="E45" s="3" t="str">
        <f ca="1">IFERROR(VLOOKUP(續簽合同提醒!A45,員工資訊表!B:AB,5,FALSE),"")</f>
        <v/>
      </c>
      <c r="F45" s="3" t="str">
        <f ca="1">IFERROR(VLOOKUP(續簽合同提醒!A45,員工資訊表!B:AB,6,FALSE),"")</f>
        <v/>
      </c>
      <c r="G45" s="3" t="str">
        <f ca="1">IFERROR(VLOOKUP(續簽合同提醒!A45,員工資訊表!B:AB,10,FALSE),"")</f>
        <v/>
      </c>
      <c r="H45" s="25" t="str">
        <f ca="1">IFERROR(VLOOKUP(續簽合同提醒!A45,員工資訊表!B:AB,13,FALSE),"")</f>
        <v/>
      </c>
      <c r="I45" s="3" t="str">
        <f ca="1">IFERROR(VLOOKUP(續簽合同提醒!A45,員工資訊表!B:AB,14,FALSE),"")</f>
        <v/>
      </c>
      <c r="J45" s="25" t="str">
        <f ca="1">IFERROR(VLOOKUP(續簽合同提醒!A45,員工資訊表!B:AB,15,FALSE),"")</f>
        <v/>
      </c>
      <c r="K45" s="3" t="str">
        <f ca="1">IFERROR(VLOOKUP(續簽合同提醒!A45,員工資訊表!B:AB,16,FALSE),"")</f>
        <v/>
      </c>
      <c r="L45" s="3" t="str">
        <f ca="1">IFERROR(VLOOKUP(續簽合同提醒!A45,員工資訊表!B:AB,20,FALSE),"")</f>
        <v/>
      </c>
      <c r="M45" s="3" t="str">
        <f ca="1">IFERROR(VLOOKUP(續簽合同提醒!A45,員工資訊表!B:AB,21,FALSE),"")</f>
        <v/>
      </c>
      <c r="N45" s="3" t="str">
        <f ca="1">IFERROR(VLOOKUP(續簽合同提醒!A45,員工資訊表!B:AB,22,FALSE),"")</f>
        <v/>
      </c>
      <c r="O45" s="3" t="str">
        <f ca="1">IFERROR(VLOOKUP(續簽合同提醒!A45,員工資訊表!B:AB,23,FALSE),"")</f>
        <v/>
      </c>
      <c r="P45" s="3" t="str">
        <f ca="1">IFERROR(VLOOKUP(續簽合同提醒!A45,員工資訊表!B:AB,24,FALSE),"")</f>
        <v/>
      </c>
      <c r="Q45" s="3" t="str">
        <f ca="1">IFERROR(VLOOKUP(續簽合同提醒!A45,員工資訊表!B:AB,25,FALSE),"")</f>
        <v/>
      </c>
      <c r="R45" s="3" t="str">
        <f ca="1">IFERROR(VLOOKUP(續簽合同提醒!A45,員工資訊表!B:AB,26,FALSE),"")</f>
        <v/>
      </c>
    </row>
    <row r="46" spans="1:18">
      <c r="A46" s="1">
        <f t="array" aca="1" ref="A46" ca="1">INDEX(員工資訊表!B:B,LARGE(IF(員工資訊表!$B$3:$B$10000&lt;&gt;"",ROW($3:$10000),0),ROW(A44)))</f>
        <v>0</v>
      </c>
      <c r="B46" s="26" t="str">
        <f ca="1">IFERROR(VLOOKUP(續簽合同提醒!A46,員工資訊表!B:AB,2,FALSE),"")</f>
        <v/>
      </c>
      <c r="C46" s="26" t="str">
        <f ca="1">IFERROR(VLOOKUP(續簽合同提醒!A46,員工資訊表!B:AB,3,FALSE),"")</f>
        <v/>
      </c>
      <c r="D46" s="26" t="str">
        <f ca="1">IFERROR(VLOOKUP(續簽合同提醒!A46,員工資訊表!B:AB,4,FALSE),"")</f>
        <v/>
      </c>
      <c r="E46" s="26" t="str">
        <f ca="1">IFERROR(VLOOKUP(續簽合同提醒!A46,員工資訊表!B:AB,5,FALSE),"")</f>
        <v/>
      </c>
      <c r="F46" s="26" t="str">
        <f ca="1">IFERROR(VLOOKUP(續簽合同提醒!A46,員工資訊表!B:AB,6,FALSE),"")</f>
        <v/>
      </c>
      <c r="G46" s="26" t="str">
        <f ca="1">IFERROR(VLOOKUP(續簽合同提醒!A46,員工資訊表!B:AB,10,FALSE),"")</f>
        <v/>
      </c>
      <c r="H46" s="27" t="str">
        <f ca="1">IFERROR(VLOOKUP(續簽合同提醒!A46,員工資訊表!B:AB,13,FALSE),"")</f>
        <v/>
      </c>
      <c r="I46" s="26" t="str">
        <f ca="1">IFERROR(VLOOKUP(續簽合同提醒!A46,員工資訊表!B:AB,14,FALSE),"")</f>
        <v/>
      </c>
      <c r="J46" s="27" t="str">
        <f ca="1">IFERROR(VLOOKUP(續簽合同提醒!A46,員工資訊表!B:AB,15,FALSE),"")</f>
        <v/>
      </c>
      <c r="K46" s="26" t="str">
        <f ca="1">IFERROR(VLOOKUP(續簽合同提醒!A46,員工資訊表!B:AB,16,FALSE),"")</f>
        <v/>
      </c>
      <c r="L46" s="26" t="str">
        <f ca="1">IFERROR(VLOOKUP(續簽合同提醒!A46,員工資訊表!B:AB,20,FALSE),"")</f>
        <v/>
      </c>
      <c r="M46" s="26" t="str">
        <f ca="1">IFERROR(VLOOKUP(續簽合同提醒!A46,員工資訊表!B:AB,21,FALSE),"")</f>
        <v/>
      </c>
      <c r="N46" s="26" t="str">
        <f ca="1">IFERROR(VLOOKUP(續簽合同提醒!A46,員工資訊表!B:AB,22,FALSE),"")</f>
        <v/>
      </c>
      <c r="O46" s="26" t="str">
        <f ca="1">IFERROR(VLOOKUP(續簽合同提醒!A46,員工資訊表!B:AB,23,FALSE),"")</f>
        <v/>
      </c>
      <c r="P46" s="26" t="str">
        <f ca="1">IFERROR(VLOOKUP(續簽合同提醒!A46,員工資訊表!B:AB,24,FALSE),"")</f>
        <v/>
      </c>
      <c r="Q46" s="26" t="str">
        <f ca="1">IFERROR(VLOOKUP(續簽合同提醒!A46,員工資訊表!B:AB,25,FALSE),"")</f>
        <v/>
      </c>
      <c r="R46" s="26" t="str">
        <f ca="1">IFERROR(VLOOKUP(續簽合同提醒!A46,員工資訊表!B:AB,26,FALSE),"")</f>
        <v/>
      </c>
    </row>
    <row r="47" spans="1:18">
      <c r="A47" s="1">
        <f t="array" aca="1" ref="A47" ca="1">INDEX(員工資訊表!B:B,LARGE(IF(員工資訊表!$B$3:$B$10000&lt;&gt;"",ROW($3:$10000),0),ROW(A45)))</f>
        <v>0</v>
      </c>
      <c r="B47" s="3" t="str">
        <f ca="1">IFERROR(VLOOKUP(續簽合同提醒!A47,員工資訊表!B:AB,2,FALSE),"")</f>
        <v/>
      </c>
      <c r="C47" s="3" t="str">
        <f ca="1">IFERROR(VLOOKUP(續簽合同提醒!A47,員工資訊表!B:AB,3,FALSE),"")</f>
        <v/>
      </c>
      <c r="D47" s="3" t="str">
        <f ca="1">IFERROR(VLOOKUP(續簽合同提醒!A47,員工資訊表!B:AB,4,FALSE),"")</f>
        <v/>
      </c>
      <c r="E47" s="3" t="str">
        <f ca="1">IFERROR(VLOOKUP(續簽合同提醒!A47,員工資訊表!B:AB,5,FALSE),"")</f>
        <v/>
      </c>
      <c r="F47" s="3" t="str">
        <f ca="1">IFERROR(VLOOKUP(續簽合同提醒!A47,員工資訊表!B:AB,6,FALSE),"")</f>
        <v/>
      </c>
      <c r="G47" s="3" t="str">
        <f ca="1">IFERROR(VLOOKUP(續簽合同提醒!A47,員工資訊表!B:AB,10,FALSE),"")</f>
        <v/>
      </c>
      <c r="H47" s="25" t="str">
        <f ca="1">IFERROR(VLOOKUP(續簽合同提醒!A47,員工資訊表!B:AB,13,FALSE),"")</f>
        <v/>
      </c>
      <c r="I47" s="3" t="str">
        <f ca="1">IFERROR(VLOOKUP(續簽合同提醒!A47,員工資訊表!B:AB,14,FALSE),"")</f>
        <v/>
      </c>
      <c r="J47" s="25" t="str">
        <f ca="1">IFERROR(VLOOKUP(續簽合同提醒!A47,員工資訊表!B:AB,15,FALSE),"")</f>
        <v/>
      </c>
      <c r="K47" s="3" t="str">
        <f ca="1">IFERROR(VLOOKUP(續簽合同提醒!A47,員工資訊表!B:AB,16,FALSE),"")</f>
        <v/>
      </c>
      <c r="L47" s="3" t="str">
        <f ca="1">IFERROR(VLOOKUP(續簽合同提醒!A47,員工資訊表!B:AB,20,FALSE),"")</f>
        <v/>
      </c>
      <c r="M47" s="3" t="str">
        <f ca="1">IFERROR(VLOOKUP(續簽合同提醒!A47,員工資訊表!B:AB,21,FALSE),"")</f>
        <v/>
      </c>
      <c r="N47" s="3" t="str">
        <f ca="1">IFERROR(VLOOKUP(續簽合同提醒!A47,員工資訊表!B:AB,22,FALSE),"")</f>
        <v/>
      </c>
      <c r="O47" s="3" t="str">
        <f ca="1">IFERROR(VLOOKUP(續簽合同提醒!A47,員工資訊表!B:AB,23,FALSE),"")</f>
        <v/>
      </c>
      <c r="P47" s="3" t="str">
        <f ca="1">IFERROR(VLOOKUP(續簽合同提醒!A47,員工資訊表!B:AB,24,FALSE),"")</f>
        <v/>
      </c>
      <c r="Q47" s="3" t="str">
        <f ca="1">IFERROR(VLOOKUP(續簽合同提醒!A47,員工資訊表!B:AB,25,FALSE),"")</f>
        <v/>
      </c>
      <c r="R47" s="3" t="str">
        <f ca="1">IFERROR(VLOOKUP(續簽合同提醒!A47,員工資訊表!B:AB,26,FALSE),"")</f>
        <v/>
      </c>
    </row>
    <row r="48" spans="1:18">
      <c r="A48" s="1">
        <f t="array" aca="1" ref="A48" ca="1">INDEX(員工資訊表!B:B,LARGE(IF(員工資訊表!$B$3:$B$10000&lt;&gt;"",ROW($3:$10000),0),ROW(A46)))</f>
        <v>0</v>
      </c>
      <c r="B48" s="26" t="str">
        <f ca="1">IFERROR(VLOOKUP(續簽合同提醒!A48,員工資訊表!B:AB,2,FALSE),"")</f>
        <v/>
      </c>
      <c r="C48" s="26" t="str">
        <f ca="1">IFERROR(VLOOKUP(續簽合同提醒!A48,員工資訊表!B:AB,3,FALSE),"")</f>
        <v/>
      </c>
      <c r="D48" s="26" t="str">
        <f ca="1">IFERROR(VLOOKUP(續簽合同提醒!A48,員工資訊表!B:AB,4,FALSE),"")</f>
        <v/>
      </c>
      <c r="E48" s="26" t="str">
        <f ca="1">IFERROR(VLOOKUP(續簽合同提醒!A48,員工資訊表!B:AB,5,FALSE),"")</f>
        <v/>
      </c>
      <c r="F48" s="26" t="str">
        <f ca="1">IFERROR(VLOOKUP(續簽合同提醒!A48,員工資訊表!B:AB,6,FALSE),"")</f>
        <v/>
      </c>
      <c r="G48" s="26" t="str">
        <f ca="1">IFERROR(VLOOKUP(續簽合同提醒!A48,員工資訊表!B:AB,10,FALSE),"")</f>
        <v/>
      </c>
      <c r="H48" s="27" t="str">
        <f ca="1">IFERROR(VLOOKUP(續簽合同提醒!A48,員工資訊表!B:AB,13,FALSE),"")</f>
        <v/>
      </c>
      <c r="I48" s="26" t="str">
        <f ca="1">IFERROR(VLOOKUP(續簽合同提醒!A48,員工資訊表!B:AB,14,FALSE),"")</f>
        <v/>
      </c>
      <c r="J48" s="27" t="str">
        <f ca="1">IFERROR(VLOOKUP(續簽合同提醒!A48,員工資訊表!B:AB,15,FALSE),"")</f>
        <v/>
      </c>
      <c r="K48" s="26" t="str">
        <f ca="1">IFERROR(VLOOKUP(續簽合同提醒!A48,員工資訊表!B:AB,16,FALSE),"")</f>
        <v/>
      </c>
      <c r="L48" s="26" t="str">
        <f ca="1">IFERROR(VLOOKUP(續簽合同提醒!A48,員工資訊表!B:AB,20,FALSE),"")</f>
        <v/>
      </c>
      <c r="M48" s="26" t="str">
        <f ca="1">IFERROR(VLOOKUP(續簽合同提醒!A48,員工資訊表!B:AB,21,FALSE),"")</f>
        <v/>
      </c>
      <c r="N48" s="26" t="str">
        <f ca="1">IFERROR(VLOOKUP(續簽合同提醒!A48,員工資訊表!B:AB,22,FALSE),"")</f>
        <v/>
      </c>
      <c r="O48" s="26" t="str">
        <f ca="1">IFERROR(VLOOKUP(續簽合同提醒!A48,員工資訊表!B:AB,23,FALSE),"")</f>
        <v/>
      </c>
      <c r="P48" s="26" t="str">
        <f ca="1">IFERROR(VLOOKUP(續簽合同提醒!A48,員工資訊表!B:AB,24,FALSE),"")</f>
        <v/>
      </c>
      <c r="Q48" s="26" t="str">
        <f ca="1">IFERROR(VLOOKUP(續簽合同提醒!A48,員工資訊表!B:AB,25,FALSE),"")</f>
        <v/>
      </c>
      <c r="R48" s="26" t="str">
        <f ca="1">IFERROR(VLOOKUP(續簽合同提醒!A48,員工資訊表!B:AB,26,FALSE),"")</f>
        <v/>
      </c>
    </row>
    <row r="49" spans="1:18">
      <c r="A49" s="1">
        <f t="array" aca="1" ref="A49" ca="1">INDEX(員工資訊表!B:B,LARGE(IF(員工資訊表!$B$3:$B$10000&lt;&gt;"",ROW($3:$10000),0),ROW(A47)))</f>
        <v>0</v>
      </c>
      <c r="B49" s="3" t="str">
        <f ca="1">IFERROR(VLOOKUP(續簽合同提醒!A49,員工資訊表!B:AB,2,FALSE),"")</f>
        <v/>
      </c>
      <c r="C49" s="3" t="str">
        <f ca="1">IFERROR(VLOOKUP(續簽合同提醒!A49,員工資訊表!B:AB,3,FALSE),"")</f>
        <v/>
      </c>
      <c r="D49" s="3" t="str">
        <f ca="1">IFERROR(VLOOKUP(續簽合同提醒!A49,員工資訊表!B:AB,4,FALSE),"")</f>
        <v/>
      </c>
      <c r="E49" s="3" t="str">
        <f ca="1">IFERROR(VLOOKUP(續簽合同提醒!A49,員工資訊表!B:AB,5,FALSE),"")</f>
        <v/>
      </c>
      <c r="F49" s="3" t="str">
        <f ca="1">IFERROR(VLOOKUP(續簽合同提醒!A49,員工資訊表!B:AB,6,FALSE),"")</f>
        <v/>
      </c>
      <c r="G49" s="3" t="str">
        <f ca="1">IFERROR(VLOOKUP(續簽合同提醒!A49,員工資訊表!B:AB,10,FALSE),"")</f>
        <v/>
      </c>
      <c r="H49" s="25" t="str">
        <f ca="1">IFERROR(VLOOKUP(續簽合同提醒!A49,員工資訊表!B:AB,13,FALSE),"")</f>
        <v/>
      </c>
      <c r="I49" s="3" t="str">
        <f ca="1">IFERROR(VLOOKUP(續簽合同提醒!A49,員工資訊表!B:AB,14,FALSE),"")</f>
        <v/>
      </c>
      <c r="J49" s="25" t="str">
        <f ca="1">IFERROR(VLOOKUP(續簽合同提醒!A49,員工資訊表!B:AB,15,FALSE),"")</f>
        <v/>
      </c>
      <c r="K49" s="3" t="str">
        <f ca="1">IFERROR(VLOOKUP(續簽合同提醒!A49,員工資訊表!B:AB,16,FALSE),"")</f>
        <v/>
      </c>
      <c r="L49" s="3" t="str">
        <f ca="1">IFERROR(VLOOKUP(續簽合同提醒!A49,員工資訊表!B:AB,20,FALSE),"")</f>
        <v/>
      </c>
      <c r="M49" s="3" t="str">
        <f ca="1">IFERROR(VLOOKUP(續簽合同提醒!A49,員工資訊表!B:AB,21,FALSE),"")</f>
        <v/>
      </c>
      <c r="N49" s="3" t="str">
        <f ca="1">IFERROR(VLOOKUP(續簽合同提醒!A49,員工資訊表!B:AB,22,FALSE),"")</f>
        <v/>
      </c>
      <c r="O49" s="3" t="str">
        <f ca="1">IFERROR(VLOOKUP(續簽合同提醒!A49,員工資訊表!B:AB,23,FALSE),"")</f>
        <v/>
      </c>
      <c r="P49" s="3" t="str">
        <f ca="1">IFERROR(VLOOKUP(續簽合同提醒!A49,員工資訊表!B:AB,24,FALSE),"")</f>
        <v/>
      </c>
      <c r="Q49" s="3" t="str">
        <f ca="1">IFERROR(VLOOKUP(續簽合同提醒!A49,員工資訊表!B:AB,25,FALSE),"")</f>
        <v/>
      </c>
      <c r="R49" s="3" t="str">
        <f ca="1">IFERROR(VLOOKUP(續簽合同提醒!A49,員工資訊表!B:AB,26,FALSE),"")</f>
        <v/>
      </c>
    </row>
    <row r="50" spans="1:18">
      <c r="A50" s="1">
        <f t="array" aca="1" ref="A50" ca="1">INDEX(員工資訊表!B:B,LARGE(IF(員工資訊表!$B$3:$B$10000&lt;&gt;"",ROW($3:$10000),0),ROW(A48)))</f>
        <v>0</v>
      </c>
      <c r="B50" s="26" t="str">
        <f ca="1">IFERROR(VLOOKUP(續簽合同提醒!A50,員工資訊表!B:AB,2,FALSE),"")</f>
        <v/>
      </c>
      <c r="C50" s="26" t="str">
        <f ca="1">IFERROR(VLOOKUP(續簽合同提醒!A50,員工資訊表!B:AB,3,FALSE),"")</f>
        <v/>
      </c>
      <c r="D50" s="26" t="str">
        <f ca="1">IFERROR(VLOOKUP(續簽合同提醒!A50,員工資訊表!B:AB,4,FALSE),"")</f>
        <v/>
      </c>
      <c r="E50" s="26" t="str">
        <f ca="1">IFERROR(VLOOKUP(續簽合同提醒!A50,員工資訊表!B:AB,5,FALSE),"")</f>
        <v/>
      </c>
      <c r="F50" s="26" t="str">
        <f ca="1">IFERROR(VLOOKUP(續簽合同提醒!A50,員工資訊表!B:AB,6,FALSE),"")</f>
        <v/>
      </c>
      <c r="G50" s="26" t="str">
        <f ca="1">IFERROR(VLOOKUP(續簽合同提醒!A50,員工資訊表!B:AB,10,FALSE),"")</f>
        <v/>
      </c>
      <c r="H50" s="27" t="str">
        <f ca="1">IFERROR(VLOOKUP(續簽合同提醒!A50,員工資訊表!B:AB,13,FALSE),"")</f>
        <v/>
      </c>
      <c r="I50" s="26" t="str">
        <f ca="1">IFERROR(VLOOKUP(續簽合同提醒!A50,員工資訊表!B:AB,14,FALSE),"")</f>
        <v/>
      </c>
      <c r="J50" s="27" t="str">
        <f ca="1">IFERROR(VLOOKUP(續簽合同提醒!A50,員工資訊表!B:AB,15,FALSE),"")</f>
        <v/>
      </c>
      <c r="K50" s="26" t="str">
        <f ca="1">IFERROR(VLOOKUP(續簽合同提醒!A50,員工資訊表!B:AB,16,FALSE),"")</f>
        <v/>
      </c>
      <c r="L50" s="26" t="str">
        <f ca="1">IFERROR(VLOOKUP(續簽合同提醒!A50,員工資訊表!B:AB,20,FALSE),"")</f>
        <v/>
      </c>
      <c r="M50" s="26" t="str">
        <f ca="1">IFERROR(VLOOKUP(續簽合同提醒!A50,員工資訊表!B:AB,21,FALSE),"")</f>
        <v/>
      </c>
      <c r="N50" s="26" t="str">
        <f ca="1">IFERROR(VLOOKUP(續簽合同提醒!A50,員工資訊表!B:AB,22,FALSE),"")</f>
        <v/>
      </c>
      <c r="O50" s="26" t="str">
        <f ca="1">IFERROR(VLOOKUP(續簽合同提醒!A50,員工資訊表!B:AB,23,FALSE),"")</f>
        <v/>
      </c>
      <c r="P50" s="26" t="str">
        <f ca="1">IFERROR(VLOOKUP(續簽合同提醒!A50,員工資訊表!B:AB,24,FALSE),"")</f>
        <v/>
      </c>
      <c r="Q50" s="26" t="str">
        <f ca="1">IFERROR(VLOOKUP(續簽合同提醒!A50,員工資訊表!B:AB,25,FALSE),"")</f>
        <v/>
      </c>
      <c r="R50" s="26" t="str">
        <f ca="1">IFERROR(VLOOKUP(續簽合同提醒!A50,員工資訊表!B:AB,26,FALSE),"")</f>
        <v/>
      </c>
    </row>
    <row r="51" spans="1:18">
      <c r="A51" s="1">
        <f t="array" aca="1" ref="A51" ca="1">INDEX(員工資訊表!B:B,LARGE(IF(員工資訊表!$B$3:$B$10000&lt;&gt;"",ROW($3:$10000),0),ROW(A49)))</f>
        <v>0</v>
      </c>
      <c r="B51" s="3" t="str">
        <f ca="1">IFERROR(VLOOKUP(續簽合同提醒!A51,員工資訊表!B:AB,2,FALSE),"")</f>
        <v/>
      </c>
      <c r="C51" s="3" t="str">
        <f ca="1">IFERROR(VLOOKUP(續簽合同提醒!A51,員工資訊表!B:AB,3,FALSE),"")</f>
        <v/>
      </c>
      <c r="D51" s="3" t="str">
        <f ca="1">IFERROR(VLOOKUP(續簽合同提醒!A51,員工資訊表!B:AB,4,FALSE),"")</f>
        <v/>
      </c>
      <c r="E51" s="3" t="str">
        <f ca="1">IFERROR(VLOOKUP(續簽合同提醒!A51,員工資訊表!B:AB,5,FALSE),"")</f>
        <v/>
      </c>
      <c r="F51" s="3" t="str">
        <f ca="1">IFERROR(VLOOKUP(續簽合同提醒!A51,員工資訊表!B:AB,6,FALSE),"")</f>
        <v/>
      </c>
      <c r="G51" s="3" t="str">
        <f ca="1">IFERROR(VLOOKUP(續簽合同提醒!A51,員工資訊表!B:AB,10,FALSE),"")</f>
        <v/>
      </c>
      <c r="H51" s="25" t="str">
        <f ca="1">IFERROR(VLOOKUP(續簽合同提醒!A51,員工資訊表!B:AB,13,FALSE),"")</f>
        <v/>
      </c>
      <c r="I51" s="3" t="str">
        <f ca="1">IFERROR(VLOOKUP(續簽合同提醒!A51,員工資訊表!B:AB,14,FALSE),"")</f>
        <v/>
      </c>
      <c r="J51" s="25" t="str">
        <f ca="1">IFERROR(VLOOKUP(續簽合同提醒!A51,員工資訊表!B:AB,15,FALSE),"")</f>
        <v/>
      </c>
      <c r="K51" s="3" t="str">
        <f ca="1">IFERROR(VLOOKUP(續簽合同提醒!A51,員工資訊表!B:AB,16,FALSE),"")</f>
        <v/>
      </c>
      <c r="L51" s="3" t="str">
        <f ca="1">IFERROR(VLOOKUP(續簽合同提醒!A51,員工資訊表!B:AB,20,FALSE),"")</f>
        <v/>
      </c>
      <c r="M51" s="3" t="str">
        <f ca="1">IFERROR(VLOOKUP(續簽合同提醒!A51,員工資訊表!B:AB,21,FALSE),"")</f>
        <v/>
      </c>
      <c r="N51" s="3" t="str">
        <f ca="1">IFERROR(VLOOKUP(續簽合同提醒!A51,員工資訊表!B:AB,22,FALSE),"")</f>
        <v/>
      </c>
      <c r="O51" s="3" t="str">
        <f ca="1">IFERROR(VLOOKUP(續簽合同提醒!A51,員工資訊表!B:AB,23,FALSE),"")</f>
        <v/>
      </c>
      <c r="P51" s="3" t="str">
        <f ca="1">IFERROR(VLOOKUP(續簽合同提醒!A51,員工資訊表!B:AB,24,FALSE),"")</f>
        <v/>
      </c>
      <c r="Q51" s="3" t="str">
        <f ca="1">IFERROR(VLOOKUP(續簽合同提醒!A51,員工資訊表!B:AB,25,FALSE),"")</f>
        <v/>
      </c>
      <c r="R51" s="3" t="str">
        <f ca="1">IFERROR(VLOOKUP(續簽合同提醒!A51,員工資訊表!B:AB,26,FALSE),"")</f>
        <v/>
      </c>
    </row>
    <row r="52" spans="1:18">
      <c r="A52" s="1">
        <f t="array" aca="1" ref="A52" ca="1">INDEX(員工資訊表!B:B,LARGE(IF(員工資訊表!$B$3:$B$10000&lt;&gt;"",ROW($3:$10000),0),ROW(A50)))</f>
        <v>0</v>
      </c>
      <c r="B52" s="26" t="str">
        <f ca="1">IFERROR(VLOOKUP(續簽合同提醒!A52,員工資訊表!B:AB,2,FALSE),"")</f>
        <v/>
      </c>
      <c r="C52" s="26" t="str">
        <f ca="1">IFERROR(VLOOKUP(續簽合同提醒!A52,員工資訊表!B:AB,3,FALSE),"")</f>
        <v/>
      </c>
      <c r="D52" s="26" t="str">
        <f ca="1">IFERROR(VLOOKUP(續簽合同提醒!A52,員工資訊表!B:AB,4,FALSE),"")</f>
        <v/>
      </c>
      <c r="E52" s="26" t="str">
        <f ca="1">IFERROR(VLOOKUP(續簽合同提醒!A52,員工資訊表!B:AB,5,FALSE),"")</f>
        <v/>
      </c>
      <c r="F52" s="26" t="str">
        <f ca="1">IFERROR(VLOOKUP(續簽合同提醒!A52,員工資訊表!B:AB,6,FALSE),"")</f>
        <v/>
      </c>
      <c r="G52" s="26" t="str">
        <f ca="1">IFERROR(VLOOKUP(續簽合同提醒!A52,員工資訊表!B:AB,10,FALSE),"")</f>
        <v/>
      </c>
      <c r="H52" s="27" t="str">
        <f ca="1">IFERROR(VLOOKUP(續簽合同提醒!A52,員工資訊表!B:AB,13,FALSE),"")</f>
        <v/>
      </c>
      <c r="I52" s="26" t="str">
        <f ca="1">IFERROR(VLOOKUP(續簽合同提醒!A52,員工資訊表!B:AB,14,FALSE),"")</f>
        <v/>
      </c>
      <c r="J52" s="27" t="str">
        <f ca="1">IFERROR(VLOOKUP(續簽合同提醒!A52,員工資訊表!B:AB,15,FALSE),"")</f>
        <v/>
      </c>
      <c r="K52" s="26" t="str">
        <f ca="1">IFERROR(VLOOKUP(續簽合同提醒!A52,員工資訊表!B:AB,16,FALSE),"")</f>
        <v/>
      </c>
      <c r="L52" s="26" t="str">
        <f ca="1">IFERROR(VLOOKUP(續簽合同提醒!A52,員工資訊表!B:AB,20,FALSE),"")</f>
        <v/>
      </c>
      <c r="M52" s="26" t="str">
        <f ca="1">IFERROR(VLOOKUP(續簽合同提醒!A52,員工資訊表!B:AB,21,FALSE),"")</f>
        <v/>
      </c>
      <c r="N52" s="26" t="str">
        <f ca="1">IFERROR(VLOOKUP(續簽合同提醒!A52,員工資訊表!B:AB,22,FALSE),"")</f>
        <v/>
      </c>
      <c r="O52" s="26" t="str">
        <f ca="1">IFERROR(VLOOKUP(續簽合同提醒!A52,員工資訊表!B:AB,23,FALSE),"")</f>
        <v/>
      </c>
      <c r="P52" s="26" t="str">
        <f ca="1">IFERROR(VLOOKUP(續簽合同提醒!A52,員工資訊表!B:AB,24,FALSE),"")</f>
        <v/>
      </c>
      <c r="Q52" s="26" t="str">
        <f ca="1">IFERROR(VLOOKUP(續簽合同提醒!A52,員工資訊表!B:AB,25,FALSE),"")</f>
        <v/>
      </c>
      <c r="R52" s="26" t="str">
        <f ca="1">IFERROR(VLOOKUP(續簽合同提醒!A52,員工資訊表!B:AB,26,FALSE),"")</f>
        <v/>
      </c>
    </row>
    <row r="53" spans="1:18">
      <c r="A53" s="1">
        <f t="array" aca="1" ref="A53" ca="1">INDEX(員工資訊表!B:B,LARGE(IF(員工資訊表!$B$3:$B$10000&lt;&gt;"",ROW($3:$10000),0),ROW(A51)))</f>
        <v>0</v>
      </c>
      <c r="B53" s="3" t="str">
        <f ca="1">IFERROR(VLOOKUP(續簽合同提醒!A53,員工資訊表!B:AB,2,FALSE),"")</f>
        <v/>
      </c>
      <c r="C53" s="3" t="str">
        <f ca="1">IFERROR(VLOOKUP(續簽合同提醒!A53,員工資訊表!B:AB,3,FALSE),"")</f>
        <v/>
      </c>
      <c r="D53" s="3" t="str">
        <f ca="1">IFERROR(VLOOKUP(續簽合同提醒!A53,員工資訊表!B:AB,4,FALSE),"")</f>
        <v/>
      </c>
      <c r="E53" s="3" t="str">
        <f ca="1">IFERROR(VLOOKUP(續簽合同提醒!A53,員工資訊表!B:AB,5,FALSE),"")</f>
        <v/>
      </c>
      <c r="F53" s="3" t="str">
        <f ca="1">IFERROR(VLOOKUP(續簽合同提醒!A53,員工資訊表!B:AB,6,FALSE),"")</f>
        <v/>
      </c>
      <c r="G53" s="3" t="str">
        <f ca="1">IFERROR(VLOOKUP(續簽合同提醒!A53,員工資訊表!B:AB,10,FALSE),"")</f>
        <v/>
      </c>
      <c r="H53" s="25" t="str">
        <f ca="1">IFERROR(VLOOKUP(續簽合同提醒!A53,員工資訊表!B:AB,13,FALSE),"")</f>
        <v/>
      </c>
      <c r="I53" s="3" t="str">
        <f ca="1">IFERROR(VLOOKUP(續簽合同提醒!A53,員工資訊表!B:AB,14,FALSE),"")</f>
        <v/>
      </c>
      <c r="J53" s="25" t="str">
        <f ca="1">IFERROR(VLOOKUP(續簽合同提醒!A53,員工資訊表!B:AB,15,FALSE),"")</f>
        <v/>
      </c>
      <c r="K53" s="3" t="str">
        <f ca="1">IFERROR(VLOOKUP(續簽合同提醒!A53,員工資訊表!B:AB,16,FALSE),"")</f>
        <v/>
      </c>
      <c r="L53" s="3" t="str">
        <f ca="1">IFERROR(VLOOKUP(續簽合同提醒!A53,員工資訊表!B:AB,20,FALSE),"")</f>
        <v/>
      </c>
      <c r="M53" s="3" t="str">
        <f ca="1">IFERROR(VLOOKUP(續簽合同提醒!A53,員工資訊表!B:AB,21,FALSE),"")</f>
        <v/>
      </c>
      <c r="N53" s="3" t="str">
        <f ca="1">IFERROR(VLOOKUP(續簽合同提醒!A53,員工資訊表!B:AB,22,FALSE),"")</f>
        <v/>
      </c>
      <c r="O53" s="3" t="str">
        <f ca="1">IFERROR(VLOOKUP(續簽合同提醒!A53,員工資訊表!B:AB,23,FALSE),"")</f>
        <v/>
      </c>
      <c r="P53" s="3" t="str">
        <f ca="1">IFERROR(VLOOKUP(續簽合同提醒!A53,員工資訊表!B:AB,24,FALSE),"")</f>
        <v/>
      </c>
      <c r="Q53" s="3" t="str">
        <f ca="1">IFERROR(VLOOKUP(續簽合同提醒!A53,員工資訊表!B:AB,25,FALSE),"")</f>
        <v/>
      </c>
      <c r="R53" s="3" t="str">
        <f ca="1">IFERROR(VLOOKUP(續簽合同提醒!A53,員工資訊表!B:AB,26,FALSE),"")</f>
        <v/>
      </c>
    </row>
    <row r="54" spans="1:18">
      <c r="A54" s="1">
        <f t="array" aca="1" ref="A54" ca="1">INDEX(員工資訊表!B:B,LARGE(IF(員工資訊表!$B$3:$B$10000&lt;&gt;"",ROW($3:$10000),0),ROW(A52)))</f>
        <v>0</v>
      </c>
      <c r="B54" s="26" t="str">
        <f ca="1">IFERROR(VLOOKUP(續簽合同提醒!A54,員工資訊表!B:AB,2,FALSE),"")</f>
        <v/>
      </c>
      <c r="C54" s="26" t="str">
        <f ca="1">IFERROR(VLOOKUP(續簽合同提醒!A54,員工資訊表!B:AB,3,FALSE),"")</f>
        <v/>
      </c>
      <c r="D54" s="26" t="str">
        <f ca="1">IFERROR(VLOOKUP(續簽合同提醒!A54,員工資訊表!B:AB,4,FALSE),"")</f>
        <v/>
      </c>
      <c r="E54" s="26" t="str">
        <f ca="1">IFERROR(VLOOKUP(續簽合同提醒!A54,員工資訊表!B:AB,5,FALSE),"")</f>
        <v/>
      </c>
      <c r="F54" s="26" t="str">
        <f ca="1">IFERROR(VLOOKUP(續簽合同提醒!A54,員工資訊表!B:AB,6,FALSE),"")</f>
        <v/>
      </c>
      <c r="G54" s="26" t="str">
        <f ca="1">IFERROR(VLOOKUP(續簽合同提醒!A54,員工資訊表!B:AB,10,FALSE),"")</f>
        <v/>
      </c>
      <c r="H54" s="27" t="str">
        <f ca="1">IFERROR(VLOOKUP(續簽合同提醒!A54,員工資訊表!B:AB,13,FALSE),"")</f>
        <v/>
      </c>
      <c r="I54" s="26" t="str">
        <f ca="1">IFERROR(VLOOKUP(續簽合同提醒!A54,員工資訊表!B:AB,14,FALSE),"")</f>
        <v/>
      </c>
      <c r="J54" s="27" t="str">
        <f ca="1">IFERROR(VLOOKUP(續簽合同提醒!A54,員工資訊表!B:AB,15,FALSE),"")</f>
        <v/>
      </c>
      <c r="K54" s="26" t="str">
        <f ca="1">IFERROR(VLOOKUP(續簽合同提醒!A54,員工資訊表!B:AB,16,FALSE),"")</f>
        <v/>
      </c>
      <c r="L54" s="26" t="str">
        <f ca="1">IFERROR(VLOOKUP(續簽合同提醒!A54,員工資訊表!B:AB,20,FALSE),"")</f>
        <v/>
      </c>
      <c r="M54" s="26" t="str">
        <f ca="1">IFERROR(VLOOKUP(續簽合同提醒!A54,員工資訊表!B:AB,21,FALSE),"")</f>
        <v/>
      </c>
      <c r="N54" s="26" t="str">
        <f ca="1">IFERROR(VLOOKUP(續簽合同提醒!A54,員工資訊表!B:AB,22,FALSE),"")</f>
        <v/>
      </c>
      <c r="O54" s="26" t="str">
        <f ca="1">IFERROR(VLOOKUP(續簽合同提醒!A54,員工資訊表!B:AB,23,FALSE),"")</f>
        <v/>
      </c>
      <c r="P54" s="26" t="str">
        <f ca="1">IFERROR(VLOOKUP(續簽合同提醒!A54,員工資訊表!B:AB,24,FALSE),"")</f>
        <v/>
      </c>
      <c r="Q54" s="26" t="str">
        <f ca="1">IFERROR(VLOOKUP(續簽合同提醒!A54,員工資訊表!B:AB,25,FALSE),"")</f>
        <v/>
      </c>
      <c r="R54" s="26" t="str">
        <f ca="1">IFERROR(VLOOKUP(續簽合同提醒!A54,員工資訊表!B:AB,26,FALSE),"")</f>
        <v/>
      </c>
    </row>
    <row r="55" spans="1:18">
      <c r="A55" s="1">
        <f t="array" aca="1" ref="A55" ca="1">INDEX(員工資訊表!B:B,LARGE(IF(員工資訊表!$B$3:$B$10000&lt;&gt;"",ROW($3:$10000),0),ROW(A53)))</f>
        <v>0</v>
      </c>
      <c r="B55" s="3" t="str">
        <f ca="1">IFERROR(VLOOKUP(續簽合同提醒!A55,員工資訊表!B:AB,2,FALSE),"")</f>
        <v/>
      </c>
      <c r="C55" s="3" t="str">
        <f ca="1">IFERROR(VLOOKUP(續簽合同提醒!A55,員工資訊表!B:AB,3,FALSE),"")</f>
        <v/>
      </c>
      <c r="D55" s="3" t="str">
        <f ca="1">IFERROR(VLOOKUP(續簽合同提醒!A55,員工資訊表!B:AB,4,FALSE),"")</f>
        <v/>
      </c>
      <c r="E55" s="3" t="str">
        <f ca="1">IFERROR(VLOOKUP(續簽合同提醒!A55,員工資訊表!B:AB,5,FALSE),"")</f>
        <v/>
      </c>
      <c r="F55" s="3" t="str">
        <f ca="1">IFERROR(VLOOKUP(續簽合同提醒!A55,員工資訊表!B:AB,6,FALSE),"")</f>
        <v/>
      </c>
      <c r="G55" s="3" t="str">
        <f ca="1">IFERROR(VLOOKUP(續簽合同提醒!A55,員工資訊表!B:AB,10,FALSE),"")</f>
        <v/>
      </c>
      <c r="H55" s="25" t="str">
        <f ca="1">IFERROR(VLOOKUP(續簽合同提醒!A55,員工資訊表!B:AB,13,FALSE),"")</f>
        <v/>
      </c>
      <c r="I55" s="3" t="str">
        <f ca="1">IFERROR(VLOOKUP(續簽合同提醒!A55,員工資訊表!B:AB,14,FALSE),"")</f>
        <v/>
      </c>
      <c r="J55" s="25" t="str">
        <f ca="1">IFERROR(VLOOKUP(續簽合同提醒!A55,員工資訊表!B:AB,15,FALSE),"")</f>
        <v/>
      </c>
      <c r="K55" s="3" t="str">
        <f ca="1">IFERROR(VLOOKUP(續簽合同提醒!A55,員工資訊表!B:AB,16,FALSE),"")</f>
        <v/>
      </c>
      <c r="L55" s="3" t="str">
        <f ca="1">IFERROR(VLOOKUP(續簽合同提醒!A55,員工資訊表!B:AB,20,FALSE),"")</f>
        <v/>
      </c>
      <c r="M55" s="3" t="str">
        <f ca="1">IFERROR(VLOOKUP(續簽合同提醒!A55,員工資訊表!B:AB,21,FALSE),"")</f>
        <v/>
      </c>
      <c r="N55" s="3" t="str">
        <f ca="1">IFERROR(VLOOKUP(續簽合同提醒!A55,員工資訊表!B:AB,22,FALSE),"")</f>
        <v/>
      </c>
      <c r="O55" s="3" t="str">
        <f ca="1">IFERROR(VLOOKUP(續簽合同提醒!A55,員工資訊表!B:AB,23,FALSE),"")</f>
        <v/>
      </c>
      <c r="P55" s="3" t="str">
        <f ca="1">IFERROR(VLOOKUP(續簽合同提醒!A55,員工資訊表!B:AB,24,FALSE),"")</f>
        <v/>
      </c>
      <c r="Q55" s="3" t="str">
        <f ca="1">IFERROR(VLOOKUP(續簽合同提醒!A55,員工資訊表!B:AB,25,FALSE),"")</f>
        <v/>
      </c>
      <c r="R55" s="3" t="str">
        <f ca="1">IFERROR(VLOOKUP(續簽合同提醒!A55,員工資訊表!B:AB,26,FALSE),"")</f>
        <v/>
      </c>
    </row>
    <row r="56" spans="1:18">
      <c r="A56" s="1">
        <f t="array" aca="1" ref="A56" ca="1">INDEX(員工資訊表!B:B,LARGE(IF(員工資訊表!$B$3:$B$10000&lt;&gt;"",ROW($3:$10000),0),ROW(A54)))</f>
        <v>0</v>
      </c>
      <c r="B56" s="26" t="str">
        <f ca="1">IFERROR(VLOOKUP(續簽合同提醒!A56,員工資訊表!B:AB,2,FALSE),"")</f>
        <v/>
      </c>
      <c r="C56" s="26" t="str">
        <f ca="1">IFERROR(VLOOKUP(續簽合同提醒!A56,員工資訊表!B:AB,3,FALSE),"")</f>
        <v/>
      </c>
      <c r="D56" s="26" t="str">
        <f ca="1">IFERROR(VLOOKUP(續簽合同提醒!A56,員工資訊表!B:AB,4,FALSE),"")</f>
        <v/>
      </c>
      <c r="E56" s="26" t="str">
        <f ca="1">IFERROR(VLOOKUP(續簽合同提醒!A56,員工資訊表!B:AB,5,FALSE),"")</f>
        <v/>
      </c>
      <c r="F56" s="26" t="str">
        <f ca="1">IFERROR(VLOOKUP(續簽合同提醒!A56,員工資訊表!B:AB,6,FALSE),"")</f>
        <v/>
      </c>
      <c r="G56" s="26" t="str">
        <f ca="1">IFERROR(VLOOKUP(續簽合同提醒!A56,員工資訊表!B:AB,10,FALSE),"")</f>
        <v/>
      </c>
      <c r="H56" s="27" t="str">
        <f ca="1">IFERROR(VLOOKUP(續簽合同提醒!A56,員工資訊表!B:AB,13,FALSE),"")</f>
        <v/>
      </c>
      <c r="I56" s="26" t="str">
        <f ca="1">IFERROR(VLOOKUP(續簽合同提醒!A56,員工資訊表!B:AB,14,FALSE),"")</f>
        <v/>
      </c>
      <c r="J56" s="27" t="str">
        <f ca="1">IFERROR(VLOOKUP(續簽合同提醒!A56,員工資訊表!B:AB,15,FALSE),"")</f>
        <v/>
      </c>
      <c r="K56" s="26" t="str">
        <f ca="1">IFERROR(VLOOKUP(續簽合同提醒!A56,員工資訊表!B:AB,16,FALSE),"")</f>
        <v/>
      </c>
      <c r="L56" s="26" t="str">
        <f ca="1">IFERROR(VLOOKUP(續簽合同提醒!A56,員工資訊表!B:AB,20,FALSE),"")</f>
        <v/>
      </c>
      <c r="M56" s="26" t="str">
        <f ca="1">IFERROR(VLOOKUP(續簽合同提醒!A56,員工資訊表!B:AB,21,FALSE),"")</f>
        <v/>
      </c>
      <c r="N56" s="26" t="str">
        <f ca="1">IFERROR(VLOOKUP(續簽合同提醒!A56,員工資訊表!B:AB,22,FALSE),"")</f>
        <v/>
      </c>
      <c r="O56" s="26" t="str">
        <f ca="1">IFERROR(VLOOKUP(續簽合同提醒!A56,員工資訊表!B:AB,23,FALSE),"")</f>
        <v/>
      </c>
      <c r="P56" s="26" t="str">
        <f ca="1">IFERROR(VLOOKUP(續簽合同提醒!A56,員工資訊表!B:AB,24,FALSE),"")</f>
        <v/>
      </c>
      <c r="Q56" s="26" t="str">
        <f ca="1">IFERROR(VLOOKUP(續簽合同提醒!A56,員工資訊表!B:AB,25,FALSE),"")</f>
        <v/>
      </c>
      <c r="R56" s="26" t="str">
        <f ca="1">IFERROR(VLOOKUP(續簽合同提醒!A56,員工資訊表!B:AB,26,FALSE),"")</f>
        <v/>
      </c>
    </row>
    <row r="57" spans="1:18">
      <c r="A57" s="1">
        <f t="array" aca="1" ref="A57" ca="1">INDEX(員工資訊表!B:B,LARGE(IF(員工資訊表!$B$3:$B$10000&lt;&gt;"",ROW($3:$10000),0),ROW(A55)))</f>
        <v>0</v>
      </c>
      <c r="B57" s="3" t="str">
        <f ca="1">IFERROR(VLOOKUP(續簽合同提醒!A57,員工資訊表!B:AB,2,FALSE),"")</f>
        <v/>
      </c>
      <c r="C57" s="3" t="str">
        <f ca="1">IFERROR(VLOOKUP(續簽合同提醒!A57,員工資訊表!B:AB,3,FALSE),"")</f>
        <v/>
      </c>
      <c r="D57" s="3" t="str">
        <f ca="1">IFERROR(VLOOKUP(續簽合同提醒!A57,員工資訊表!B:AB,4,FALSE),"")</f>
        <v/>
      </c>
      <c r="E57" s="3" t="str">
        <f ca="1">IFERROR(VLOOKUP(續簽合同提醒!A57,員工資訊表!B:AB,5,FALSE),"")</f>
        <v/>
      </c>
      <c r="F57" s="3" t="str">
        <f ca="1">IFERROR(VLOOKUP(續簽合同提醒!A57,員工資訊表!B:AB,6,FALSE),"")</f>
        <v/>
      </c>
      <c r="G57" s="3" t="str">
        <f ca="1">IFERROR(VLOOKUP(續簽合同提醒!A57,員工資訊表!B:AB,10,FALSE),"")</f>
        <v/>
      </c>
      <c r="H57" s="25" t="str">
        <f ca="1">IFERROR(VLOOKUP(續簽合同提醒!A57,員工資訊表!B:AB,13,FALSE),"")</f>
        <v/>
      </c>
      <c r="I57" s="3" t="str">
        <f ca="1">IFERROR(VLOOKUP(續簽合同提醒!A57,員工資訊表!B:AB,14,FALSE),"")</f>
        <v/>
      </c>
      <c r="J57" s="25" t="str">
        <f ca="1">IFERROR(VLOOKUP(續簽合同提醒!A57,員工資訊表!B:AB,15,FALSE),"")</f>
        <v/>
      </c>
      <c r="K57" s="3" t="str">
        <f ca="1">IFERROR(VLOOKUP(續簽合同提醒!A57,員工資訊表!B:AB,16,FALSE),"")</f>
        <v/>
      </c>
      <c r="L57" s="3" t="str">
        <f ca="1">IFERROR(VLOOKUP(續簽合同提醒!A57,員工資訊表!B:AB,20,FALSE),"")</f>
        <v/>
      </c>
      <c r="M57" s="3" t="str">
        <f ca="1">IFERROR(VLOOKUP(續簽合同提醒!A57,員工資訊表!B:AB,21,FALSE),"")</f>
        <v/>
      </c>
      <c r="N57" s="3" t="str">
        <f ca="1">IFERROR(VLOOKUP(續簽合同提醒!A57,員工資訊表!B:AB,22,FALSE),"")</f>
        <v/>
      </c>
      <c r="O57" s="3" t="str">
        <f ca="1">IFERROR(VLOOKUP(續簽合同提醒!A57,員工資訊表!B:AB,23,FALSE),"")</f>
        <v/>
      </c>
      <c r="P57" s="3" t="str">
        <f ca="1">IFERROR(VLOOKUP(續簽合同提醒!A57,員工資訊表!B:AB,24,FALSE),"")</f>
        <v/>
      </c>
      <c r="Q57" s="3" t="str">
        <f ca="1">IFERROR(VLOOKUP(續簽合同提醒!A57,員工資訊表!B:AB,25,FALSE),"")</f>
        <v/>
      </c>
      <c r="R57" s="3" t="str">
        <f ca="1">IFERROR(VLOOKUP(續簽合同提醒!A57,員工資訊表!B:AB,26,FALSE),"")</f>
        <v/>
      </c>
    </row>
    <row r="58" spans="1:18">
      <c r="A58" s="1">
        <f t="array" aca="1" ref="A58" ca="1">INDEX(員工資訊表!B:B,LARGE(IF(員工資訊表!$B$3:$B$10000&lt;&gt;"",ROW($3:$10000),0),ROW(A56)))</f>
        <v>0</v>
      </c>
      <c r="B58" s="26" t="str">
        <f ca="1">IFERROR(VLOOKUP(續簽合同提醒!A58,員工資訊表!B:AB,2,FALSE),"")</f>
        <v/>
      </c>
      <c r="C58" s="26" t="str">
        <f ca="1">IFERROR(VLOOKUP(續簽合同提醒!A58,員工資訊表!B:AB,3,FALSE),"")</f>
        <v/>
      </c>
      <c r="D58" s="26" t="str">
        <f ca="1">IFERROR(VLOOKUP(續簽合同提醒!A58,員工資訊表!B:AB,4,FALSE),"")</f>
        <v/>
      </c>
      <c r="E58" s="26" t="str">
        <f ca="1">IFERROR(VLOOKUP(續簽合同提醒!A58,員工資訊表!B:AB,5,FALSE),"")</f>
        <v/>
      </c>
      <c r="F58" s="26" t="str">
        <f ca="1">IFERROR(VLOOKUP(續簽合同提醒!A58,員工資訊表!B:AB,6,FALSE),"")</f>
        <v/>
      </c>
      <c r="G58" s="26" t="str">
        <f ca="1">IFERROR(VLOOKUP(續簽合同提醒!A58,員工資訊表!B:AB,10,FALSE),"")</f>
        <v/>
      </c>
      <c r="H58" s="27" t="str">
        <f ca="1">IFERROR(VLOOKUP(續簽合同提醒!A58,員工資訊表!B:AB,13,FALSE),"")</f>
        <v/>
      </c>
      <c r="I58" s="26" t="str">
        <f ca="1">IFERROR(VLOOKUP(續簽合同提醒!A58,員工資訊表!B:AB,14,FALSE),"")</f>
        <v/>
      </c>
      <c r="J58" s="27" t="str">
        <f ca="1">IFERROR(VLOOKUP(續簽合同提醒!A58,員工資訊表!B:AB,15,FALSE),"")</f>
        <v/>
      </c>
      <c r="K58" s="26" t="str">
        <f ca="1">IFERROR(VLOOKUP(續簽合同提醒!A58,員工資訊表!B:AB,16,FALSE),"")</f>
        <v/>
      </c>
      <c r="L58" s="26" t="str">
        <f ca="1">IFERROR(VLOOKUP(續簽合同提醒!A58,員工資訊表!B:AB,20,FALSE),"")</f>
        <v/>
      </c>
      <c r="M58" s="26" t="str">
        <f ca="1">IFERROR(VLOOKUP(續簽合同提醒!A58,員工資訊表!B:AB,21,FALSE),"")</f>
        <v/>
      </c>
      <c r="N58" s="26" t="str">
        <f ca="1">IFERROR(VLOOKUP(續簽合同提醒!A58,員工資訊表!B:AB,22,FALSE),"")</f>
        <v/>
      </c>
      <c r="O58" s="26" t="str">
        <f ca="1">IFERROR(VLOOKUP(續簽合同提醒!A58,員工資訊表!B:AB,23,FALSE),"")</f>
        <v/>
      </c>
      <c r="P58" s="26" t="str">
        <f ca="1">IFERROR(VLOOKUP(續簽合同提醒!A58,員工資訊表!B:AB,24,FALSE),"")</f>
        <v/>
      </c>
      <c r="Q58" s="26" t="str">
        <f ca="1">IFERROR(VLOOKUP(續簽合同提醒!A58,員工資訊表!B:AB,25,FALSE),"")</f>
        <v/>
      </c>
      <c r="R58" s="26" t="str">
        <f ca="1">IFERROR(VLOOKUP(續簽合同提醒!A58,員工資訊表!B:AB,26,FALSE),"")</f>
        <v/>
      </c>
    </row>
    <row r="59" spans="1:18">
      <c r="A59" s="1">
        <f t="array" aca="1" ref="A59" ca="1">INDEX(員工資訊表!B:B,LARGE(IF(員工資訊表!$B$3:$B$10000&lt;&gt;"",ROW($3:$10000),0),ROW(A57)))</f>
        <v>0</v>
      </c>
      <c r="B59" s="3" t="str">
        <f ca="1">IFERROR(VLOOKUP(續簽合同提醒!A59,員工資訊表!B:AB,2,FALSE),"")</f>
        <v/>
      </c>
      <c r="C59" s="3" t="str">
        <f ca="1">IFERROR(VLOOKUP(續簽合同提醒!A59,員工資訊表!B:AB,3,FALSE),"")</f>
        <v/>
      </c>
      <c r="D59" s="3" t="str">
        <f ca="1">IFERROR(VLOOKUP(續簽合同提醒!A59,員工資訊表!B:AB,4,FALSE),"")</f>
        <v/>
      </c>
      <c r="E59" s="3" t="str">
        <f ca="1">IFERROR(VLOOKUP(續簽合同提醒!A59,員工資訊表!B:AB,5,FALSE),"")</f>
        <v/>
      </c>
      <c r="F59" s="3" t="str">
        <f ca="1">IFERROR(VLOOKUP(續簽合同提醒!A59,員工資訊表!B:AB,6,FALSE),"")</f>
        <v/>
      </c>
      <c r="G59" s="3" t="str">
        <f ca="1">IFERROR(VLOOKUP(續簽合同提醒!A59,員工資訊表!B:AB,10,FALSE),"")</f>
        <v/>
      </c>
      <c r="H59" s="25" t="str">
        <f ca="1">IFERROR(VLOOKUP(續簽合同提醒!A59,員工資訊表!B:AB,13,FALSE),"")</f>
        <v/>
      </c>
      <c r="I59" s="3" t="str">
        <f ca="1">IFERROR(VLOOKUP(續簽合同提醒!A59,員工資訊表!B:AB,14,FALSE),"")</f>
        <v/>
      </c>
      <c r="J59" s="25" t="str">
        <f ca="1">IFERROR(VLOOKUP(續簽合同提醒!A59,員工資訊表!B:AB,15,FALSE),"")</f>
        <v/>
      </c>
      <c r="K59" s="3" t="str">
        <f ca="1">IFERROR(VLOOKUP(續簽合同提醒!A59,員工資訊表!B:AB,16,FALSE),"")</f>
        <v/>
      </c>
      <c r="L59" s="3" t="str">
        <f ca="1">IFERROR(VLOOKUP(續簽合同提醒!A59,員工資訊表!B:AB,20,FALSE),"")</f>
        <v/>
      </c>
      <c r="M59" s="3" t="str">
        <f ca="1">IFERROR(VLOOKUP(續簽合同提醒!A59,員工資訊表!B:AB,21,FALSE),"")</f>
        <v/>
      </c>
      <c r="N59" s="3" t="str">
        <f ca="1">IFERROR(VLOOKUP(續簽合同提醒!A59,員工資訊表!B:AB,22,FALSE),"")</f>
        <v/>
      </c>
      <c r="O59" s="3" t="str">
        <f ca="1">IFERROR(VLOOKUP(續簽合同提醒!A59,員工資訊表!B:AB,23,FALSE),"")</f>
        <v/>
      </c>
      <c r="P59" s="3" t="str">
        <f ca="1">IFERROR(VLOOKUP(續簽合同提醒!A59,員工資訊表!B:AB,24,FALSE),"")</f>
        <v/>
      </c>
      <c r="Q59" s="3" t="str">
        <f ca="1">IFERROR(VLOOKUP(續簽合同提醒!A59,員工資訊表!B:AB,25,FALSE),"")</f>
        <v/>
      </c>
      <c r="R59" s="3" t="str">
        <f ca="1">IFERROR(VLOOKUP(續簽合同提醒!A59,員工資訊表!B:AB,26,FALSE),"")</f>
        <v/>
      </c>
    </row>
    <row r="60" spans="1:18">
      <c r="A60" s="1">
        <f t="array" aca="1" ref="A60" ca="1">INDEX(員工資訊表!B:B,LARGE(IF(員工資訊表!$B$3:$B$10000&lt;&gt;"",ROW($3:$10000),0),ROW(A58)))</f>
        <v>0</v>
      </c>
      <c r="B60" s="26" t="str">
        <f ca="1">IFERROR(VLOOKUP(續簽合同提醒!A60,員工資訊表!B:AB,2,FALSE),"")</f>
        <v/>
      </c>
      <c r="C60" s="26" t="str">
        <f ca="1">IFERROR(VLOOKUP(續簽合同提醒!A60,員工資訊表!B:AB,3,FALSE),"")</f>
        <v/>
      </c>
      <c r="D60" s="26" t="str">
        <f ca="1">IFERROR(VLOOKUP(續簽合同提醒!A60,員工資訊表!B:AB,4,FALSE),"")</f>
        <v/>
      </c>
      <c r="E60" s="26" t="str">
        <f ca="1">IFERROR(VLOOKUP(續簽合同提醒!A60,員工資訊表!B:AB,5,FALSE),"")</f>
        <v/>
      </c>
      <c r="F60" s="26" t="str">
        <f ca="1">IFERROR(VLOOKUP(續簽合同提醒!A60,員工資訊表!B:AB,6,FALSE),"")</f>
        <v/>
      </c>
      <c r="G60" s="26" t="str">
        <f ca="1">IFERROR(VLOOKUP(續簽合同提醒!A60,員工資訊表!B:AB,10,FALSE),"")</f>
        <v/>
      </c>
      <c r="H60" s="27" t="str">
        <f ca="1">IFERROR(VLOOKUP(續簽合同提醒!A60,員工資訊表!B:AB,13,FALSE),"")</f>
        <v/>
      </c>
      <c r="I60" s="26" t="str">
        <f ca="1">IFERROR(VLOOKUP(續簽合同提醒!A60,員工資訊表!B:AB,14,FALSE),"")</f>
        <v/>
      </c>
      <c r="J60" s="27" t="str">
        <f ca="1">IFERROR(VLOOKUP(續簽合同提醒!A60,員工資訊表!B:AB,15,FALSE),"")</f>
        <v/>
      </c>
      <c r="K60" s="26" t="str">
        <f ca="1">IFERROR(VLOOKUP(續簽合同提醒!A60,員工資訊表!B:AB,16,FALSE),"")</f>
        <v/>
      </c>
      <c r="L60" s="26" t="str">
        <f ca="1">IFERROR(VLOOKUP(續簽合同提醒!A60,員工資訊表!B:AB,20,FALSE),"")</f>
        <v/>
      </c>
      <c r="M60" s="26" t="str">
        <f ca="1">IFERROR(VLOOKUP(續簽合同提醒!A60,員工資訊表!B:AB,21,FALSE),"")</f>
        <v/>
      </c>
      <c r="N60" s="26" t="str">
        <f ca="1">IFERROR(VLOOKUP(續簽合同提醒!A60,員工資訊表!B:AB,22,FALSE),"")</f>
        <v/>
      </c>
      <c r="O60" s="26" t="str">
        <f ca="1">IFERROR(VLOOKUP(續簽合同提醒!A60,員工資訊表!B:AB,23,FALSE),"")</f>
        <v/>
      </c>
      <c r="P60" s="26" t="str">
        <f ca="1">IFERROR(VLOOKUP(續簽合同提醒!A60,員工資訊表!B:AB,24,FALSE),"")</f>
        <v/>
      </c>
      <c r="Q60" s="26" t="str">
        <f ca="1">IFERROR(VLOOKUP(續簽合同提醒!A60,員工資訊表!B:AB,25,FALSE),"")</f>
        <v/>
      </c>
      <c r="R60" s="26" t="str">
        <f ca="1">IFERROR(VLOOKUP(續簽合同提醒!A60,員工資訊表!B:AB,26,FALSE),"")</f>
        <v/>
      </c>
    </row>
    <row r="61" spans="1:18">
      <c r="A61" s="1">
        <f t="array" aca="1" ref="A61" ca="1">INDEX(員工資訊表!B:B,LARGE(IF(員工資訊表!$B$3:$B$10000&lt;&gt;"",ROW($3:$10000),0),ROW(A59)))</f>
        <v>0</v>
      </c>
      <c r="B61" s="3" t="str">
        <f ca="1">IFERROR(VLOOKUP(續簽合同提醒!A61,員工資訊表!B:AB,2,FALSE),"")</f>
        <v/>
      </c>
      <c r="C61" s="3" t="str">
        <f ca="1">IFERROR(VLOOKUP(續簽合同提醒!A61,員工資訊表!B:AB,3,FALSE),"")</f>
        <v/>
      </c>
      <c r="D61" s="3" t="str">
        <f ca="1">IFERROR(VLOOKUP(續簽合同提醒!A61,員工資訊表!B:AB,4,FALSE),"")</f>
        <v/>
      </c>
      <c r="E61" s="3" t="str">
        <f ca="1">IFERROR(VLOOKUP(續簽合同提醒!A61,員工資訊表!B:AB,5,FALSE),"")</f>
        <v/>
      </c>
      <c r="F61" s="3" t="str">
        <f ca="1">IFERROR(VLOOKUP(續簽合同提醒!A61,員工資訊表!B:AB,6,FALSE),"")</f>
        <v/>
      </c>
      <c r="G61" s="3" t="str">
        <f ca="1">IFERROR(VLOOKUP(續簽合同提醒!A61,員工資訊表!B:AB,10,FALSE),"")</f>
        <v/>
      </c>
      <c r="H61" s="25" t="str">
        <f ca="1">IFERROR(VLOOKUP(續簽合同提醒!A61,員工資訊表!B:AB,13,FALSE),"")</f>
        <v/>
      </c>
      <c r="I61" s="3" t="str">
        <f ca="1">IFERROR(VLOOKUP(續簽合同提醒!A61,員工資訊表!B:AB,14,FALSE),"")</f>
        <v/>
      </c>
      <c r="J61" s="25" t="str">
        <f ca="1">IFERROR(VLOOKUP(續簽合同提醒!A61,員工資訊表!B:AB,15,FALSE),"")</f>
        <v/>
      </c>
      <c r="K61" s="3" t="str">
        <f ca="1">IFERROR(VLOOKUP(續簽合同提醒!A61,員工資訊表!B:AB,16,FALSE),"")</f>
        <v/>
      </c>
      <c r="L61" s="3" t="str">
        <f ca="1">IFERROR(VLOOKUP(續簽合同提醒!A61,員工資訊表!B:AB,20,FALSE),"")</f>
        <v/>
      </c>
      <c r="M61" s="3" t="str">
        <f ca="1">IFERROR(VLOOKUP(續簽合同提醒!A61,員工資訊表!B:AB,21,FALSE),"")</f>
        <v/>
      </c>
      <c r="N61" s="3" t="str">
        <f ca="1">IFERROR(VLOOKUP(續簽合同提醒!A61,員工資訊表!B:AB,22,FALSE),"")</f>
        <v/>
      </c>
      <c r="O61" s="3" t="str">
        <f ca="1">IFERROR(VLOOKUP(續簽合同提醒!A61,員工資訊表!B:AB,23,FALSE),"")</f>
        <v/>
      </c>
      <c r="P61" s="3" t="str">
        <f ca="1">IFERROR(VLOOKUP(續簽合同提醒!A61,員工資訊表!B:AB,24,FALSE),"")</f>
        <v/>
      </c>
      <c r="Q61" s="3" t="str">
        <f ca="1">IFERROR(VLOOKUP(續簽合同提醒!A61,員工資訊表!B:AB,25,FALSE),"")</f>
        <v/>
      </c>
      <c r="R61" s="3" t="str">
        <f ca="1">IFERROR(VLOOKUP(續簽合同提醒!A61,員工資訊表!B:AB,26,FALSE),"")</f>
        <v/>
      </c>
    </row>
    <row r="62" spans="1:18">
      <c r="A62" s="1">
        <f t="array" aca="1" ref="A62" ca="1">INDEX(員工資訊表!B:B,LARGE(IF(員工資訊表!$B$3:$B$10000&lt;&gt;"",ROW($3:$10000),0),ROW(A60)))</f>
        <v>0</v>
      </c>
      <c r="B62" s="26" t="str">
        <f ca="1">IFERROR(VLOOKUP(續簽合同提醒!A62,員工資訊表!B:AB,2,FALSE),"")</f>
        <v/>
      </c>
      <c r="C62" s="26" t="str">
        <f ca="1">IFERROR(VLOOKUP(續簽合同提醒!A62,員工資訊表!B:AB,3,FALSE),"")</f>
        <v/>
      </c>
      <c r="D62" s="26" t="str">
        <f ca="1">IFERROR(VLOOKUP(續簽合同提醒!A62,員工資訊表!B:AB,4,FALSE),"")</f>
        <v/>
      </c>
      <c r="E62" s="26" t="str">
        <f ca="1">IFERROR(VLOOKUP(續簽合同提醒!A62,員工資訊表!B:AB,5,FALSE),"")</f>
        <v/>
      </c>
      <c r="F62" s="26" t="str">
        <f ca="1">IFERROR(VLOOKUP(續簽合同提醒!A62,員工資訊表!B:AB,6,FALSE),"")</f>
        <v/>
      </c>
      <c r="G62" s="26" t="str">
        <f ca="1">IFERROR(VLOOKUP(續簽合同提醒!A62,員工資訊表!B:AB,10,FALSE),"")</f>
        <v/>
      </c>
      <c r="H62" s="27" t="str">
        <f ca="1">IFERROR(VLOOKUP(續簽合同提醒!A62,員工資訊表!B:AB,13,FALSE),"")</f>
        <v/>
      </c>
      <c r="I62" s="26" t="str">
        <f ca="1">IFERROR(VLOOKUP(續簽合同提醒!A62,員工資訊表!B:AB,14,FALSE),"")</f>
        <v/>
      </c>
      <c r="J62" s="27" t="str">
        <f ca="1">IFERROR(VLOOKUP(續簽合同提醒!A62,員工資訊表!B:AB,15,FALSE),"")</f>
        <v/>
      </c>
      <c r="K62" s="26" t="str">
        <f ca="1">IFERROR(VLOOKUP(續簽合同提醒!A62,員工資訊表!B:AB,16,FALSE),"")</f>
        <v/>
      </c>
      <c r="L62" s="26" t="str">
        <f ca="1">IFERROR(VLOOKUP(續簽合同提醒!A62,員工資訊表!B:AB,20,FALSE),"")</f>
        <v/>
      </c>
      <c r="M62" s="26" t="str">
        <f ca="1">IFERROR(VLOOKUP(續簽合同提醒!A62,員工資訊表!B:AB,21,FALSE),"")</f>
        <v/>
      </c>
      <c r="N62" s="26" t="str">
        <f ca="1">IFERROR(VLOOKUP(續簽合同提醒!A62,員工資訊表!B:AB,22,FALSE),"")</f>
        <v/>
      </c>
      <c r="O62" s="26" t="str">
        <f ca="1">IFERROR(VLOOKUP(續簽合同提醒!A62,員工資訊表!B:AB,23,FALSE),"")</f>
        <v/>
      </c>
      <c r="P62" s="26" t="str">
        <f ca="1">IFERROR(VLOOKUP(續簽合同提醒!A62,員工資訊表!B:AB,24,FALSE),"")</f>
        <v/>
      </c>
      <c r="Q62" s="26" t="str">
        <f ca="1">IFERROR(VLOOKUP(續簽合同提醒!A62,員工資訊表!B:AB,25,FALSE),"")</f>
        <v/>
      </c>
      <c r="R62" s="26" t="str">
        <f ca="1">IFERROR(VLOOKUP(續簽合同提醒!A62,員工資訊表!B:AB,26,FALSE),"")</f>
        <v/>
      </c>
    </row>
    <row r="63" spans="1:18">
      <c r="A63" s="1">
        <f t="array" aca="1" ref="A63" ca="1">INDEX(員工資訊表!B:B,LARGE(IF(員工資訊表!$B$3:$B$10000&lt;&gt;"",ROW($3:$10000),0),ROW(A61)))</f>
        <v>0</v>
      </c>
      <c r="B63" s="3" t="str">
        <f ca="1">IFERROR(VLOOKUP(續簽合同提醒!A63,員工資訊表!B:AB,2,FALSE),"")</f>
        <v/>
      </c>
      <c r="C63" s="3" t="str">
        <f ca="1">IFERROR(VLOOKUP(續簽合同提醒!A63,員工資訊表!B:AB,3,FALSE),"")</f>
        <v/>
      </c>
      <c r="D63" s="3" t="str">
        <f ca="1">IFERROR(VLOOKUP(續簽合同提醒!A63,員工資訊表!B:AB,4,FALSE),"")</f>
        <v/>
      </c>
      <c r="E63" s="3" t="str">
        <f ca="1">IFERROR(VLOOKUP(續簽合同提醒!A63,員工資訊表!B:AB,5,FALSE),"")</f>
        <v/>
      </c>
      <c r="F63" s="3" t="str">
        <f ca="1">IFERROR(VLOOKUP(續簽合同提醒!A63,員工資訊表!B:AB,6,FALSE),"")</f>
        <v/>
      </c>
      <c r="G63" s="3" t="str">
        <f ca="1">IFERROR(VLOOKUP(續簽合同提醒!A63,員工資訊表!B:AB,10,FALSE),"")</f>
        <v/>
      </c>
      <c r="H63" s="25" t="str">
        <f ca="1">IFERROR(VLOOKUP(續簽合同提醒!A63,員工資訊表!B:AB,13,FALSE),"")</f>
        <v/>
      </c>
      <c r="I63" s="3" t="str">
        <f ca="1">IFERROR(VLOOKUP(續簽合同提醒!A63,員工資訊表!B:AB,14,FALSE),"")</f>
        <v/>
      </c>
      <c r="J63" s="25" t="str">
        <f ca="1">IFERROR(VLOOKUP(續簽合同提醒!A63,員工資訊表!B:AB,15,FALSE),"")</f>
        <v/>
      </c>
      <c r="K63" s="3" t="str">
        <f ca="1">IFERROR(VLOOKUP(續簽合同提醒!A63,員工資訊表!B:AB,16,FALSE),"")</f>
        <v/>
      </c>
      <c r="L63" s="3" t="str">
        <f ca="1">IFERROR(VLOOKUP(續簽合同提醒!A63,員工資訊表!B:AB,20,FALSE),"")</f>
        <v/>
      </c>
      <c r="M63" s="3" t="str">
        <f ca="1">IFERROR(VLOOKUP(續簽合同提醒!A63,員工資訊表!B:AB,21,FALSE),"")</f>
        <v/>
      </c>
      <c r="N63" s="3" t="str">
        <f ca="1">IFERROR(VLOOKUP(續簽合同提醒!A63,員工資訊表!B:AB,22,FALSE),"")</f>
        <v/>
      </c>
      <c r="O63" s="3" t="str">
        <f ca="1">IFERROR(VLOOKUP(續簽合同提醒!A63,員工資訊表!B:AB,23,FALSE),"")</f>
        <v/>
      </c>
      <c r="P63" s="3" t="str">
        <f ca="1">IFERROR(VLOOKUP(續簽合同提醒!A63,員工資訊表!B:AB,24,FALSE),"")</f>
        <v/>
      </c>
      <c r="Q63" s="3" t="str">
        <f ca="1">IFERROR(VLOOKUP(續簽合同提醒!A63,員工資訊表!B:AB,25,FALSE),"")</f>
        <v/>
      </c>
      <c r="R63" s="3" t="str">
        <f ca="1">IFERROR(VLOOKUP(續簽合同提醒!A63,員工資訊表!B:AB,26,FALSE),"")</f>
        <v/>
      </c>
    </row>
    <row r="64" spans="1:18">
      <c r="A64" s="1">
        <f t="array" aca="1" ref="A64" ca="1">INDEX(員工資訊表!B:B,LARGE(IF(員工資訊表!$B$3:$B$10000&lt;&gt;"",ROW($3:$10000),0),ROW(A62)))</f>
        <v>0</v>
      </c>
      <c r="B64" s="26" t="str">
        <f ca="1">IFERROR(VLOOKUP(續簽合同提醒!A64,員工資訊表!B:AB,2,FALSE),"")</f>
        <v/>
      </c>
      <c r="C64" s="26" t="str">
        <f ca="1">IFERROR(VLOOKUP(續簽合同提醒!A64,員工資訊表!B:AB,3,FALSE),"")</f>
        <v/>
      </c>
      <c r="D64" s="26" t="str">
        <f ca="1">IFERROR(VLOOKUP(續簽合同提醒!A64,員工資訊表!B:AB,4,FALSE),"")</f>
        <v/>
      </c>
      <c r="E64" s="26" t="str">
        <f ca="1">IFERROR(VLOOKUP(續簽合同提醒!A64,員工資訊表!B:AB,5,FALSE),"")</f>
        <v/>
      </c>
      <c r="F64" s="26" t="str">
        <f ca="1">IFERROR(VLOOKUP(續簽合同提醒!A64,員工資訊表!B:AB,6,FALSE),"")</f>
        <v/>
      </c>
      <c r="G64" s="26" t="str">
        <f ca="1">IFERROR(VLOOKUP(續簽合同提醒!A64,員工資訊表!B:AB,10,FALSE),"")</f>
        <v/>
      </c>
      <c r="H64" s="27" t="str">
        <f ca="1">IFERROR(VLOOKUP(續簽合同提醒!A64,員工資訊表!B:AB,13,FALSE),"")</f>
        <v/>
      </c>
      <c r="I64" s="26" t="str">
        <f ca="1">IFERROR(VLOOKUP(續簽合同提醒!A64,員工資訊表!B:AB,14,FALSE),"")</f>
        <v/>
      </c>
      <c r="J64" s="27" t="str">
        <f ca="1">IFERROR(VLOOKUP(續簽合同提醒!A64,員工資訊表!B:AB,15,FALSE),"")</f>
        <v/>
      </c>
      <c r="K64" s="26" t="str">
        <f ca="1">IFERROR(VLOOKUP(續簽合同提醒!A64,員工資訊表!B:AB,16,FALSE),"")</f>
        <v/>
      </c>
      <c r="L64" s="26" t="str">
        <f ca="1">IFERROR(VLOOKUP(續簽合同提醒!A64,員工資訊表!B:AB,20,FALSE),"")</f>
        <v/>
      </c>
      <c r="M64" s="26" t="str">
        <f ca="1">IFERROR(VLOOKUP(續簽合同提醒!A64,員工資訊表!B:AB,21,FALSE),"")</f>
        <v/>
      </c>
      <c r="N64" s="26" t="str">
        <f ca="1">IFERROR(VLOOKUP(續簽合同提醒!A64,員工資訊表!B:AB,22,FALSE),"")</f>
        <v/>
      </c>
      <c r="O64" s="26" t="str">
        <f ca="1">IFERROR(VLOOKUP(續簽合同提醒!A64,員工資訊表!B:AB,23,FALSE),"")</f>
        <v/>
      </c>
      <c r="P64" s="26" t="str">
        <f ca="1">IFERROR(VLOOKUP(續簽合同提醒!A64,員工資訊表!B:AB,24,FALSE),"")</f>
        <v/>
      </c>
      <c r="Q64" s="26" t="str">
        <f ca="1">IFERROR(VLOOKUP(續簽合同提醒!A64,員工資訊表!B:AB,25,FALSE),"")</f>
        <v/>
      </c>
      <c r="R64" s="26" t="str">
        <f ca="1">IFERROR(VLOOKUP(續簽合同提醒!A64,員工資訊表!B:AB,26,FALSE),"")</f>
        <v/>
      </c>
    </row>
    <row r="65" spans="1:18">
      <c r="A65" s="1">
        <f t="array" aca="1" ref="A65" ca="1">INDEX(員工資訊表!B:B,LARGE(IF(員工資訊表!$B$3:$B$10000&lt;&gt;"",ROW($3:$10000),0),ROW(A63)))</f>
        <v>0</v>
      </c>
      <c r="B65" s="3" t="str">
        <f ca="1">IFERROR(VLOOKUP(續簽合同提醒!A65,員工資訊表!B:AB,2,FALSE),"")</f>
        <v/>
      </c>
      <c r="C65" s="3" t="str">
        <f ca="1">IFERROR(VLOOKUP(續簽合同提醒!A65,員工資訊表!B:AB,3,FALSE),"")</f>
        <v/>
      </c>
      <c r="D65" s="3" t="str">
        <f ca="1">IFERROR(VLOOKUP(續簽合同提醒!A65,員工資訊表!B:AB,4,FALSE),"")</f>
        <v/>
      </c>
      <c r="E65" s="3" t="str">
        <f ca="1">IFERROR(VLOOKUP(續簽合同提醒!A65,員工資訊表!B:AB,5,FALSE),"")</f>
        <v/>
      </c>
      <c r="F65" s="3" t="str">
        <f ca="1">IFERROR(VLOOKUP(續簽合同提醒!A65,員工資訊表!B:AB,6,FALSE),"")</f>
        <v/>
      </c>
      <c r="G65" s="3" t="str">
        <f ca="1">IFERROR(VLOOKUP(續簽合同提醒!A65,員工資訊表!B:AB,10,FALSE),"")</f>
        <v/>
      </c>
      <c r="H65" s="25" t="str">
        <f ca="1">IFERROR(VLOOKUP(續簽合同提醒!A65,員工資訊表!B:AB,13,FALSE),"")</f>
        <v/>
      </c>
      <c r="I65" s="3" t="str">
        <f ca="1">IFERROR(VLOOKUP(續簽合同提醒!A65,員工資訊表!B:AB,14,FALSE),"")</f>
        <v/>
      </c>
      <c r="J65" s="25" t="str">
        <f ca="1">IFERROR(VLOOKUP(續簽合同提醒!A65,員工資訊表!B:AB,15,FALSE),"")</f>
        <v/>
      </c>
      <c r="K65" s="3" t="str">
        <f ca="1">IFERROR(VLOOKUP(續簽合同提醒!A65,員工資訊表!B:AB,16,FALSE),"")</f>
        <v/>
      </c>
      <c r="L65" s="3" t="str">
        <f ca="1">IFERROR(VLOOKUP(續簽合同提醒!A65,員工資訊表!B:AB,20,FALSE),"")</f>
        <v/>
      </c>
      <c r="M65" s="3" t="str">
        <f ca="1">IFERROR(VLOOKUP(續簽合同提醒!A65,員工資訊表!B:AB,21,FALSE),"")</f>
        <v/>
      </c>
      <c r="N65" s="3" t="str">
        <f ca="1">IFERROR(VLOOKUP(續簽合同提醒!A65,員工資訊表!B:AB,22,FALSE),"")</f>
        <v/>
      </c>
      <c r="O65" s="3" t="str">
        <f ca="1">IFERROR(VLOOKUP(續簽合同提醒!A65,員工資訊表!B:AB,23,FALSE),"")</f>
        <v/>
      </c>
      <c r="P65" s="3" t="str">
        <f ca="1">IFERROR(VLOOKUP(續簽合同提醒!A65,員工資訊表!B:AB,24,FALSE),"")</f>
        <v/>
      </c>
      <c r="Q65" s="3" t="str">
        <f ca="1">IFERROR(VLOOKUP(續簽合同提醒!A65,員工資訊表!B:AB,25,FALSE),"")</f>
        <v/>
      </c>
      <c r="R65" s="3" t="str">
        <f ca="1">IFERROR(VLOOKUP(續簽合同提醒!A65,員工資訊表!B:AB,26,FALSE),"")</f>
        <v/>
      </c>
    </row>
    <row r="66" spans="1:18">
      <c r="A66" s="1">
        <f t="array" aca="1" ref="A66" ca="1">INDEX(員工資訊表!B:B,LARGE(IF(員工資訊表!$B$3:$B$10000&lt;&gt;"",ROW($3:$10000),0),ROW(A64)))</f>
        <v>0</v>
      </c>
      <c r="B66" s="26" t="str">
        <f ca="1">IFERROR(VLOOKUP(續簽合同提醒!A66,員工資訊表!B:AB,2,FALSE),"")</f>
        <v/>
      </c>
      <c r="C66" s="26" t="str">
        <f ca="1">IFERROR(VLOOKUP(續簽合同提醒!A66,員工資訊表!B:AB,3,FALSE),"")</f>
        <v/>
      </c>
      <c r="D66" s="26" t="str">
        <f ca="1">IFERROR(VLOOKUP(續簽合同提醒!A66,員工資訊表!B:AB,4,FALSE),"")</f>
        <v/>
      </c>
      <c r="E66" s="26" t="str">
        <f ca="1">IFERROR(VLOOKUP(續簽合同提醒!A66,員工資訊表!B:AB,5,FALSE),"")</f>
        <v/>
      </c>
      <c r="F66" s="26" t="str">
        <f ca="1">IFERROR(VLOOKUP(續簽合同提醒!A66,員工資訊表!B:AB,6,FALSE),"")</f>
        <v/>
      </c>
      <c r="G66" s="26" t="str">
        <f ca="1">IFERROR(VLOOKUP(續簽合同提醒!A66,員工資訊表!B:AB,10,FALSE),"")</f>
        <v/>
      </c>
      <c r="H66" s="27" t="str">
        <f ca="1">IFERROR(VLOOKUP(續簽合同提醒!A66,員工資訊表!B:AB,13,FALSE),"")</f>
        <v/>
      </c>
      <c r="I66" s="26" t="str">
        <f ca="1">IFERROR(VLOOKUP(續簽合同提醒!A66,員工資訊表!B:AB,14,FALSE),"")</f>
        <v/>
      </c>
      <c r="J66" s="27" t="str">
        <f ca="1">IFERROR(VLOOKUP(續簽合同提醒!A66,員工資訊表!B:AB,15,FALSE),"")</f>
        <v/>
      </c>
      <c r="K66" s="26" t="str">
        <f ca="1">IFERROR(VLOOKUP(續簽合同提醒!A66,員工資訊表!B:AB,16,FALSE),"")</f>
        <v/>
      </c>
      <c r="L66" s="26" t="str">
        <f ca="1">IFERROR(VLOOKUP(續簽合同提醒!A66,員工資訊表!B:AB,20,FALSE),"")</f>
        <v/>
      </c>
      <c r="M66" s="26" t="str">
        <f ca="1">IFERROR(VLOOKUP(續簽合同提醒!A66,員工資訊表!B:AB,21,FALSE),"")</f>
        <v/>
      </c>
      <c r="N66" s="26" t="str">
        <f ca="1">IFERROR(VLOOKUP(續簽合同提醒!A66,員工資訊表!B:AB,22,FALSE),"")</f>
        <v/>
      </c>
      <c r="O66" s="26" t="str">
        <f ca="1">IFERROR(VLOOKUP(續簽合同提醒!A66,員工資訊表!B:AB,23,FALSE),"")</f>
        <v/>
      </c>
      <c r="P66" s="26" t="str">
        <f ca="1">IFERROR(VLOOKUP(續簽合同提醒!A66,員工資訊表!B:AB,24,FALSE),"")</f>
        <v/>
      </c>
      <c r="Q66" s="26" t="str">
        <f ca="1">IFERROR(VLOOKUP(續簽合同提醒!A66,員工資訊表!B:AB,25,FALSE),"")</f>
        <v/>
      </c>
      <c r="R66" s="26" t="str">
        <f ca="1">IFERROR(VLOOKUP(續簽合同提醒!A66,員工資訊表!B:AB,26,FALSE),"")</f>
        <v/>
      </c>
    </row>
    <row r="67" spans="1:18">
      <c r="A67" s="1">
        <f t="array" aca="1" ref="A67" ca="1">INDEX(員工資訊表!B:B,LARGE(IF(員工資訊表!$B$3:$B$10000&lt;&gt;"",ROW($3:$10000),0),ROW(A65)))</f>
        <v>0</v>
      </c>
      <c r="B67" s="3" t="str">
        <f ca="1">IFERROR(VLOOKUP(續簽合同提醒!A67,員工資訊表!B:AB,2,FALSE),"")</f>
        <v/>
      </c>
      <c r="C67" s="3" t="str">
        <f ca="1">IFERROR(VLOOKUP(續簽合同提醒!A67,員工資訊表!B:AB,3,FALSE),"")</f>
        <v/>
      </c>
      <c r="D67" s="3" t="str">
        <f ca="1">IFERROR(VLOOKUP(續簽合同提醒!A67,員工資訊表!B:AB,4,FALSE),"")</f>
        <v/>
      </c>
      <c r="E67" s="3" t="str">
        <f ca="1">IFERROR(VLOOKUP(續簽合同提醒!A67,員工資訊表!B:AB,5,FALSE),"")</f>
        <v/>
      </c>
      <c r="F67" s="3" t="str">
        <f ca="1">IFERROR(VLOOKUP(續簽合同提醒!A67,員工資訊表!B:AB,6,FALSE),"")</f>
        <v/>
      </c>
      <c r="G67" s="3" t="str">
        <f ca="1">IFERROR(VLOOKUP(續簽合同提醒!A67,員工資訊表!B:AB,10,FALSE),"")</f>
        <v/>
      </c>
      <c r="H67" s="25" t="str">
        <f ca="1">IFERROR(VLOOKUP(續簽合同提醒!A67,員工資訊表!B:AB,13,FALSE),"")</f>
        <v/>
      </c>
      <c r="I67" s="3" t="str">
        <f ca="1">IFERROR(VLOOKUP(續簽合同提醒!A67,員工資訊表!B:AB,14,FALSE),"")</f>
        <v/>
      </c>
      <c r="J67" s="25" t="str">
        <f ca="1">IFERROR(VLOOKUP(續簽合同提醒!A67,員工資訊表!B:AB,15,FALSE),"")</f>
        <v/>
      </c>
      <c r="K67" s="3" t="str">
        <f ca="1">IFERROR(VLOOKUP(續簽合同提醒!A67,員工資訊表!B:AB,16,FALSE),"")</f>
        <v/>
      </c>
      <c r="L67" s="3" t="str">
        <f ca="1">IFERROR(VLOOKUP(續簽合同提醒!A67,員工資訊表!B:AB,20,FALSE),"")</f>
        <v/>
      </c>
      <c r="M67" s="3" t="str">
        <f ca="1">IFERROR(VLOOKUP(續簽合同提醒!A67,員工資訊表!B:AB,21,FALSE),"")</f>
        <v/>
      </c>
      <c r="N67" s="3" t="str">
        <f ca="1">IFERROR(VLOOKUP(續簽合同提醒!A67,員工資訊表!B:AB,22,FALSE),"")</f>
        <v/>
      </c>
      <c r="O67" s="3" t="str">
        <f ca="1">IFERROR(VLOOKUP(續簽合同提醒!A67,員工資訊表!B:AB,23,FALSE),"")</f>
        <v/>
      </c>
      <c r="P67" s="3" t="str">
        <f ca="1">IFERROR(VLOOKUP(續簽合同提醒!A67,員工資訊表!B:AB,24,FALSE),"")</f>
        <v/>
      </c>
      <c r="Q67" s="3" t="str">
        <f ca="1">IFERROR(VLOOKUP(續簽合同提醒!A67,員工資訊表!B:AB,25,FALSE),"")</f>
        <v/>
      </c>
      <c r="R67" s="3" t="str">
        <f ca="1">IFERROR(VLOOKUP(續簽合同提醒!A67,員工資訊表!B:AB,26,FALSE),"")</f>
        <v/>
      </c>
    </row>
    <row r="68" spans="1:18">
      <c r="A68" s="1">
        <f t="array" aca="1" ref="A68" ca="1">INDEX(員工資訊表!B:B,LARGE(IF(員工資訊表!$B$3:$B$10000&lt;&gt;"",ROW($3:$10000),0),ROW(A66)))</f>
        <v>0</v>
      </c>
      <c r="B68" s="26" t="str">
        <f ca="1">IFERROR(VLOOKUP(續簽合同提醒!A68,員工資訊表!B:AB,2,FALSE),"")</f>
        <v/>
      </c>
      <c r="C68" s="26" t="str">
        <f ca="1">IFERROR(VLOOKUP(續簽合同提醒!A68,員工資訊表!B:AB,3,FALSE),"")</f>
        <v/>
      </c>
      <c r="D68" s="26" t="str">
        <f ca="1">IFERROR(VLOOKUP(續簽合同提醒!A68,員工資訊表!B:AB,4,FALSE),"")</f>
        <v/>
      </c>
      <c r="E68" s="26" t="str">
        <f ca="1">IFERROR(VLOOKUP(續簽合同提醒!A68,員工資訊表!B:AB,5,FALSE),"")</f>
        <v/>
      </c>
      <c r="F68" s="26" t="str">
        <f ca="1">IFERROR(VLOOKUP(續簽合同提醒!A68,員工資訊表!B:AB,6,FALSE),"")</f>
        <v/>
      </c>
      <c r="G68" s="26" t="str">
        <f ca="1">IFERROR(VLOOKUP(續簽合同提醒!A68,員工資訊表!B:AB,10,FALSE),"")</f>
        <v/>
      </c>
      <c r="H68" s="27" t="str">
        <f ca="1">IFERROR(VLOOKUP(續簽合同提醒!A68,員工資訊表!B:AB,13,FALSE),"")</f>
        <v/>
      </c>
      <c r="I68" s="26" t="str">
        <f ca="1">IFERROR(VLOOKUP(續簽合同提醒!A68,員工資訊表!B:AB,14,FALSE),"")</f>
        <v/>
      </c>
      <c r="J68" s="27" t="str">
        <f ca="1">IFERROR(VLOOKUP(續簽合同提醒!A68,員工資訊表!B:AB,15,FALSE),"")</f>
        <v/>
      </c>
      <c r="K68" s="26" t="str">
        <f ca="1">IFERROR(VLOOKUP(續簽合同提醒!A68,員工資訊表!B:AB,16,FALSE),"")</f>
        <v/>
      </c>
      <c r="L68" s="26" t="str">
        <f ca="1">IFERROR(VLOOKUP(續簽合同提醒!A68,員工資訊表!B:AB,20,FALSE),"")</f>
        <v/>
      </c>
      <c r="M68" s="26" t="str">
        <f ca="1">IFERROR(VLOOKUP(續簽合同提醒!A68,員工資訊表!B:AB,21,FALSE),"")</f>
        <v/>
      </c>
      <c r="N68" s="26" t="str">
        <f ca="1">IFERROR(VLOOKUP(續簽合同提醒!A68,員工資訊表!B:AB,22,FALSE),"")</f>
        <v/>
      </c>
      <c r="O68" s="26" t="str">
        <f ca="1">IFERROR(VLOOKUP(續簽合同提醒!A68,員工資訊表!B:AB,23,FALSE),"")</f>
        <v/>
      </c>
      <c r="P68" s="26" t="str">
        <f ca="1">IFERROR(VLOOKUP(續簽合同提醒!A68,員工資訊表!B:AB,24,FALSE),"")</f>
        <v/>
      </c>
      <c r="Q68" s="26" t="str">
        <f ca="1">IFERROR(VLOOKUP(續簽合同提醒!A68,員工資訊表!B:AB,25,FALSE),"")</f>
        <v/>
      </c>
      <c r="R68" s="26" t="str">
        <f ca="1">IFERROR(VLOOKUP(續簽合同提醒!A68,員工資訊表!B:AB,26,FALSE),"")</f>
        <v/>
      </c>
    </row>
    <row r="69" spans="1:18">
      <c r="A69" s="1">
        <f t="array" aca="1" ref="A69" ca="1">INDEX(員工資訊表!B:B,LARGE(IF(員工資訊表!$B$3:$B$10000&lt;&gt;"",ROW($3:$10000),0),ROW(A67)))</f>
        <v>0</v>
      </c>
      <c r="B69" s="3" t="str">
        <f ca="1">IFERROR(VLOOKUP(續簽合同提醒!A69,員工資訊表!B:AB,2,FALSE),"")</f>
        <v/>
      </c>
      <c r="C69" s="3" t="str">
        <f ca="1">IFERROR(VLOOKUP(續簽合同提醒!A69,員工資訊表!B:AB,3,FALSE),"")</f>
        <v/>
      </c>
      <c r="D69" s="3" t="str">
        <f ca="1">IFERROR(VLOOKUP(續簽合同提醒!A69,員工資訊表!B:AB,4,FALSE),"")</f>
        <v/>
      </c>
      <c r="E69" s="3" t="str">
        <f ca="1">IFERROR(VLOOKUP(續簽合同提醒!A69,員工資訊表!B:AB,5,FALSE),"")</f>
        <v/>
      </c>
      <c r="F69" s="3" t="str">
        <f ca="1">IFERROR(VLOOKUP(續簽合同提醒!A69,員工資訊表!B:AB,6,FALSE),"")</f>
        <v/>
      </c>
      <c r="G69" s="3" t="str">
        <f ca="1">IFERROR(VLOOKUP(續簽合同提醒!A69,員工資訊表!B:AB,10,FALSE),"")</f>
        <v/>
      </c>
      <c r="H69" s="25" t="str">
        <f ca="1">IFERROR(VLOOKUP(續簽合同提醒!A69,員工資訊表!B:AB,13,FALSE),"")</f>
        <v/>
      </c>
      <c r="I69" s="3" t="str">
        <f ca="1">IFERROR(VLOOKUP(續簽合同提醒!A69,員工資訊表!B:AB,14,FALSE),"")</f>
        <v/>
      </c>
      <c r="J69" s="25" t="str">
        <f ca="1">IFERROR(VLOOKUP(續簽合同提醒!A69,員工資訊表!B:AB,15,FALSE),"")</f>
        <v/>
      </c>
      <c r="K69" s="3" t="str">
        <f ca="1">IFERROR(VLOOKUP(續簽合同提醒!A69,員工資訊表!B:AB,16,FALSE),"")</f>
        <v/>
      </c>
      <c r="L69" s="3" t="str">
        <f ca="1">IFERROR(VLOOKUP(續簽合同提醒!A69,員工資訊表!B:AB,20,FALSE),"")</f>
        <v/>
      </c>
      <c r="M69" s="3" t="str">
        <f ca="1">IFERROR(VLOOKUP(續簽合同提醒!A69,員工資訊表!B:AB,21,FALSE),"")</f>
        <v/>
      </c>
      <c r="N69" s="3" t="str">
        <f ca="1">IFERROR(VLOOKUP(續簽合同提醒!A69,員工資訊表!B:AB,22,FALSE),"")</f>
        <v/>
      </c>
      <c r="O69" s="3" t="str">
        <f ca="1">IFERROR(VLOOKUP(續簽合同提醒!A69,員工資訊表!B:AB,23,FALSE),"")</f>
        <v/>
      </c>
      <c r="P69" s="3" t="str">
        <f ca="1">IFERROR(VLOOKUP(續簽合同提醒!A69,員工資訊表!B:AB,24,FALSE),"")</f>
        <v/>
      </c>
      <c r="Q69" s="3" t="str">
        <f ca="1">IFERROR(VLOOKUP(續簽合同提醒!A69,員工資訊表!B:AB,25,FALSE),"")</f>
        <v/>
      </c>
      <c r="R69" s="3" t="str">
        <f ca="1">IFERROR(VLOOKUP(續簽合同提醒!A69,員工資訊表!B:AB,26,FALSE),"")</f>
        <v/>
      </c>
    </row>
    <row r="70" spans="1:18">
      <c r="A70" s="1">
        <f t="array" aca="1" ref="A70" ca="1">INDEX(員工資訊表!B:B,LARGE(IF(員工資訊表!$B$3:$B$10000&lt;&gt;"",ROW($3:$10000),0),ROW(A68)))</f>
        <v>0</v>
      </c>
      <c r="B70" s="26" t="str">
        <f ca="1">IFERROR(VLOOKUP(續簽合同提醒!A70,員工資訊表!B:AB,2,FALSE),"")</f>
        <v/>
      </c>
      <c r="C70" s="26" t="str">
        <f ca="1">IFERROR(VLOOKUP(續簽合同提醒!A70,員工資訊表!B:AB,3,FALSE),"")</f>
        <v/>
      </c>
      <c r="D70" s="26" t="str">
        <f ca="1">IFERROR(VLOOKUP(續簽合同提醒!A70,員工資訊表!B:AB,4,FALSE),"")</f>
        <v/>
      </c>
      <c r="E70" s="26" t="str">
        <f ca="1">IFERROR(VLOOKUP(續簽合同提醒!A70,員工資訊表!B:AB,5,FALSE),"")</f>
        <v/>
      </c>
      <c r="F70" s="26" t="str">
        <f ca="1">IFERROR(VLOOKUP(續簽合同提醒!A70,員工資訊表!B:AB,6,FALSE),"")</f>
        <v/>
      </c>
      <c r="G70" s="26" t="str">
        <f ca="1">IFERROR(VLOOKUP(續簽合同提醒!A70,員工資訊表!B:AB,10,FALSE),"")</f>
        <v/>
      </c>
      <c r="H70" s="27" t="str">
        <f ca="1">IFERROR(VLOOKUP(續簽合同提醒!A70,員工資訊表!B:AB,13,FALSE),"")</f>
        <v/>
      </c>
      <c r="I70" s="26" t="str">
        <f ca="1">IFERROR(VLOOKUP(續簽合同提醒!A70,員工資訊表!B:AB,14,FALSE),"")</f>
        <v/>
      </c>
      <c r="J70" s="27" t="str">
        <f ca="1">IFERROR(VLOOKUP(續簽合同提醒!A70,員工資訊表!B:AB,15,FALSE),"")</f>
        <v/>
      </c>
      <c r="K70" s="26" t="str">
        <f ca="1">IFERROR(VLOOKUP(續簽合同提醒!A70,員工資訊表!B:AB,16,FALSE),"")</f>
        <v/>
      </c>
      <c r="L70" s="26" t="str">
        <f ca="1">IFERROR(VLOOKUP(續簽合同提醒!A70,員工資訊表!B:AB,20,FALSE),"")</f>
        <v/>
      </c>
      <c r="M70" s="26" t="str">
        <f ca="1">IFERROR(VLOOKUP(續簽合同提醒!A70,員工資訊表!B:AB,21,FALSE),"")</f>
        <v/>
      </c>
      <c r="N70" s="26" t="str">
        <f ca="1">IFERROR(VLOOKUP(續簽合同提醒!A70,員工資訊表!B:AB,22,FALSE),"")</f>
        <v/>
      </c>
      <c r="O70" s="26" t="str">
        <f ca="1">IFERROR(VLOOKUP(續簽合同提醒!A70,員工資訊表!B:AB,23,FALSE),"")</f>
        <v/>
      </c>
      <c r="P70" s="26" t="str">
        <f ca="1">IFERROR(VLOOKUP(續簽合同提醒!A70,員工資訊表!B:AB,24,FALSE),"")</f>
        <v/>
      </c>
      <c r="Q70" s="26" t="str">
        <f ca="1">IFERROR(VLOOKUP(續簽合同提醒!A70,員工資訊表!B:AB,25,FALSE),"")</f>
        <v/>
      </c>
      <c r="R70" s="26" t="str">
        <f ca="1">IFERROR(VLOOKUP(續簽合同提醒!A70,員工資訊表!B:AB,26,FALSE),"")</f>
        <v/>
      </c>
    </row>
    <row r="71" spans="1:18">
      <c r="A71" s="1">
        <f t="array" aca="1" ref="A71" ca="1">INDEX(員工資訊表!B:B,LARGE(IF(員工資訊表!$B$3:$B$10000&lt;&gt;"",ROW($3:$10000),0),ROW(A69)))</f>
        <v>0</v>
      </c>
      <c r="B71" s="3" t="str">
        <f ca="1">IFERROR(VLOOKUP(續簽合同提醒!A71,員工資訊表!B:AB,2,FALSE),"")</f>
        <v/>
      </c>
      <c r="C71" s="3" t="str">
        <f ca="1">IFERROR(VLOOKUP(續簽合同提醒!A71,員工資訊表!B:AB,3,FALSE),"")</f>
        <v/>
      </c>
      <c r="D71" s="3" t="str">
        <f ca="1">IFERROR(VLOOKUP(續簽合同提醒!A71,員工資訊表!B:AB,4,FALSE),"")</f>
        <v/>
      </c>
      <c r="E71" s="3" t="str">
        <f ca="1">IFERROR(VLOOKUP(續簽合同提醒!A71,員工資訊表!B:AB,5,FALSE),"")</f>
        <v/>
      </c>
      <c r="F71" s="3" t="str">
        <f ca="1">IFERROR(VLOOKUP(續簽合同提醒!A71,員工資訊表!B:AB,6,FALSE),"")</f>
        <v/>
      </c>
      <c r="G71" s="3" t="str">
        <f ca="1">IFERROR(VLOOKUP(續簽合同提醒!A71,員工資訊表!B:AB,10,FALSE),"")</f>
        <v/>
      </c>
      <c r="H71" s="25" t="str">
        <f ca="1">IFERROR(VLOOKUP(續簽合同提醒!A71,員工資訊表!B:AB,13,FALSE),"")</f>
        <v/>
      </c>
      <c r="I71" s="3" t="str">
        <f ca="1">IFERROR(VLOOKUP(續簽合同提醒!A71,員工資訊表!B:AB,14,FALSE),"")</f>
        <v/>
      </c>
      <c r="J71" s="25" t="str">
        <f ca="1">IFERROR(VLOOKUP(續簽合同提醒!A71,員工資訊表!B:AB,15,FALSE),"")</f>
        <v/>
      </c>
      <c r="K71" s="3" t="str">
        <f ca="1">IFERROR(VLOOKUP(續簽合同提醒!A71,員工資訊表!B:AB,16,FALSE),"")</f>
        <v/>
      </c>
      <c r="L71" s="3" t="str">
        <f ca="1">IFERROR(VLOOKUP(續簽合同提醒!A71,員工資訊表!B:AB,20,FALSE),"")</f>
        <v/>
      </c>
      <c r="M71" s="3" t="str">
        <f ca="1">IFERROR(VLOOKUP(續簽合同提醒!A71,員工資訊表!B:AB,21,FALSE),"")</f>
        <v/>
      </c>
      <c r="N71" s="3" t="str">
        <f ca="1">IFERROR(VLOOKUP(續簽合同提醒!A71,員工資訊表!B:AB,22,FALSE),"")</f>
        <v/>
      </c>
      <c r="O71" s="3" t="str">
        <f ca="1">IFERROR(VLOOKUP(續簽合同提醒!A71,員工資訊表!B:AB,23,FALSE),"")</f>
        <v/>
      </c>
      <c r="P71" s="3" t="str">
        <f ca="1">IFERROR(VLOOKUP(續簽合同提醒!A71,員工資訊表!B:AB,24,FALSE),"")</f>
        <v/>
      </c>
      <c r="Q71" s="3" t="str">
        <f ca="1">IFERROR(VLOOKUP(續簽合同提醒!A71,員工資訊表!B:AB,25,FALSE),"")</f>
        <v/>
      </c>
      <c r="R71" s="3" t="str">
        <f ca="1">IFERROR(VLOOKUP(續簽合同提醒!A71,員工資訊表!B:AB,26,FALSE),"")</f>
        <v/>
      </c>
    </row>
    <row r="72" spans="1:18">
      <c r="A72" s="1">
        <f t="array" aca="1" ref="A72" ca="1">INDEX(員工資訊表!B:B,LARGE(IF(員工資訊表!$B$3:$B$10000&lt;&gt;"",ROW($3:$10000),0),ROW(A70)))</f>
        <v>0</v>
      </c>
      <c r="B72" s="26" t="str">
        <f ca="1">IFERROR(VLOOKUP(續簽合同提醒!A72,員工資訊表!B:AB,2,FALSE),"")</f>
        <v/>
      </c>
      <c r="C72" s="26" t="str">
        <f ca="1">IFERROR(VLOOKUP(續簽合同提醒!A72,員工資訊表!B:AB,3,FALSE),"")</f>
        <v/>
      </c>
      <c r="D72" s="26" t="str">
        <f ca="1">IFERROR(VLOOKUP(續簽合同提醒!A72,員工資訊表!B:AB,4,FALSE),"")</f>
        <v/>
      </c>
      <c r="E72" s="26" t="str">
        <f ca="1">IFERROR(VLOOKUP(續簽合同提醒!A72,員工資訊表!B:AB,5,FALSE),"")</f>
        <v/>
      </c>
      <c r="F72" s="26" t="str">
        <f ca="1">IFERROR(VLOOKUP(續簽合同提醒!A72,員工資訊表!B:AB,6,FALSE),"")</f>
        <v/>
      </c>
      <c r="G72" s="26" t="str">
        <f ca="1">IFERROR(VLOOKUP(續簽合同提醒!A72,員工資訊表!B:AB,10,FALSE),"")</f>
        <v/>
      </c>
      <c r="H72" s="27" t="str">
        <f ca="1">IFERROR(VLOOKUP(續簽合同提醒!A72,員工資訊表!B:AB,13,FALSE),"")</f>
        <v/>
      </c>
      <c r="I72" s="26" t="str">
        <f ca="1">IFERROR(VLOOKUP(續簽合同提醒!A72,員工資訊表!B:AB,14,FALSE),"")</f>
        <v/>
      </c>
      <c r="J72" s="27" t="str">
        <f ca="1">IFERROR(VLOOKUP(續簽合同提醒!A72,員工資訊表!B:AB,15,FALSE),"")</f>
        <v/>
      </c>
      <c r="K72" s="26" t="str">
        <f ca="1">IFERROR(VLOOKUP(續簽合同提醒!A72,員工資訊表!B:AB,16,FALSE),"")</f>
        <v/>
      </c>
      <c r="L72" s="26" t="str">
        <f ca="1">IFERROR(VLOOKUP(續簽合同提醒!A72,員工資訊表!B:AB,20,FALSE),"")</f>
        <v/>
      </c>
      <c r="M72" s="26" t="str">
        <f ca="1">IFERROR(VLOOKUP(續簽合同提醒!A72,員工資訊表!B:AB,21,FALSE),"")</f>
        <v/>
      </c>
      <c r="N72" s="26" t="str">
        <f ca="1">IFERROR(VLOOKUP(續簽合同提醒!A72,員工資訊表!B:AB,22,FALSE),"")</f>
        <v/>
      </c>
      <c r="O72" s="26" t="str">
        <f ca="1">IFERROR(VLOOKUP(續簽合同提醒!A72,員工資訊表!B:AB,23,FALSE),"")</f>
        <v/>
      </c>
      <c r="P72" s="26" t="str">
        <f ca="1">IFERROR(VLOOKUP(續簽合同提醒!A72,員工資訊表!B:AB,24,FALSE),"")</f>
        <v/>
      </c>
      <c r="Q72" s="26" t="str">
        <f ca="1">IFERROR(VLOOKUP(續簽合同提醒!A72,員工資訊表!B:AB,25,FALSE),"")</f>
        <v/>
      </c>
      <c r="R72" s="26" t="str">
        <f ca="1">IFERROR(VLOOKUP(續簽合同提醒!A72,員工資訊表!B:AB,26,FALSE),"")</f>
        <v/>
      </c>
    </row>
    <row r="73" spans="1:18">
      <c r="A73" s="1">
        <f t="array" aca="1" ref="A73" ca="1">INDEX(員工資訊表!B:B,LARGE(IF(員工資訊表!$B$3:$B$10000&lt;&gt;"",ROW($3:$10000),0),ROW(A71)))</f>
        <v>0</v>
      </c>
      <c r="B73" s="3" t="str">
        <f ca="1">IFERROR(VLOOKUP(續簽合同提醒!A73,員工資訊表!B:AB,2,FALSE),"")</f>
        <v/>
      </c>
      <c r="C73" s="3" t="str">
        <f ca="1">IFERROR(VLOOKUP(續簽合同提醒!A73,員工資訊表!B:AB,3,FALSE),"")</f>
        <v/>
      </c>
      <c r="D73" s="3" t="str">
        <f ca="1">IFERROR(VLOOKUP(續簽合同提醒!A73,員工資訊表!B:AB,4,FALSE),"")</f>
        <v/>
      </c>
      <c r="E73" s="3" t="str">
        <f ca="1">IFERROR(VLOOKUP(續簽合同提醒!A73,員工資訊表!B:AB,5,FALSE),"")</f>
        <v/>
      </c>
      <c r="F73" s="3" t="str">
        <f ca="1">IFERROR(VLOOKUP(續簽合同提醒!A73,員工資訊表!B:AB,6,FALSE),"")</f>
        <v/>
      </c>
      <c r="G73" s="3" t="str">
        <f ca="1">IFERROR(VLOOKUP(續簽合同提醒!A73,員工資訊表!B:AB,10,FALSE),"")</f>
        <v/>
      </c>
      <c r="H73" s="25" t="str">
        <f ca="1">IFERROR(VLOOKUP(續簽合同提醒!A73,員工資訊表!B:AB,13,FALSE),"")</f>
        <v/>
      </c>
      <c r="I73" s="3" t="str">
        <f ca="1">IFERROR(VLOOKUP(續簽合同提醒!A73,員工資訊表!B:AB,14,FALSE),"")</f>
        <v/>
      </c>
      <c r="J73" s="25" t="str">
        <f ca="1">IFERROR(VLOOKUP(續簽合同提醒!A73,員工資訊表!B:AB,15,FALSE),"")</f>
        <v/>
      </c>
      <c r="K73" s="3" t="str">
        <f ca="1">IFERROR(VLOOKUP(續簽合同提醒!A73,員工資訊表!B:AB,16,FALSE),"")</f>
        <v/>
      </c>
      <c r="L73" s="3" t="str">
        <f ca="1">IFERROR(VLOOKUP(續簽合同提醒!A73,員工資訊表!B:AB,20,FALSE),"")</f>
        <v/>
      </c>
      <c r="M73" s="3" t="str">
        <f ca="1">IFERROR(VLOOKUP(續簽合同提醒!A73,員工資訊表!B:AB,21,FALSE),"")</f>
        <v/>
      </c>
      <c r="N73" s="3" t="str">
        <f ca="1">IFERROR(VLOOKUP(續簽合同提醒!A73,員工資訊表!B:AB,22,FALSE),"")</f>
        <v/>
      </c>
      <c r="O73" s="3" t="str">
        <f ca="1">IFERROR(VLOOKUP(續簽合同提醒!A73,員工資訊表!B:AB,23,FALSE),"")</f>
        <v/>
      </c>
      <c r="P73" s="3" t="str">
        <f ca="1">IFERROR(VLOOKUP(續簽合同提醒!A73,員工資訊表!B:AB,24,FALSE),"")</f>
        <v/>
      </c>
      <c r="Q73" s="3" t="str">
        <f ca="1">IFERROR(VLOOKUP(續簽合同提醒!A73,員工資訊表!B:AB,25,FALSE),"")</f>
        <v/>
      </c>
      <c r="R73" s="3" t="str">
        <f ca="1">IFERROR(VLOOKUP(續簽合同提醒!A73,員工資訊表!B:AB,26,FALSE),"")</f>
        <v/>
      </c>
    </row>
    <row r="74" spans="1:18">
      <c r="A74" s="1">
        <f t="array" aca="1" ref="A74" ca="1">INDEX(員工資訊表!B:B,LARGE(IF(員工資訊表!$B$3:$B$10000&lt;&gt;"",ROW($3:$10000),0),ROW(A72)))</f>
        <v>0</v>
      </c>
      <c r="B74" s="26" t="str">
        <f ca="1">IFERROR(VLOOKUP(續簽合同提醒!A74,員工資訊表!B:AB,2,FALSE),"")</f>
        <v/>
      </c>
      <c r="C74" s="26" t="str">
        <f ca="1">IFERROR(VLOOKUP(續簽合同提醒!A74,員工資訊表!B:AB,3,FALSE),"")</f>
        <v/>
      </c>
      <c r="D74" s="26" t="str">
        <f ca="1">IFERROR(VLOOKUP(續簽合同提醒!A74,員工資訊表!B:AB,4,FALSE),"")</f>
        <v/>
      </c>
      <c r="E74" s="26" t="str">
        <f ca="1">IFERROR(VLOOKUP(續簽合同提醒!A74,員工資訊表!B:AB,5,FALSE),"")</f>
        <v/>
      </c>
      <c r="F74" s="26" t="str">
        <f ca="1">IFERROR(VLOOKUP(續簽合同提醒!A74,員工資訊表!B:AB,6,FALSE),"")</f>
        <v/>
      </c>
      <c r="G74" s="26" t="str">
        <f ca="1">IFERROR(VLOOKUP(續簽合同提醒!A74,員工資訊表!B:AB,10,FALSE),"")</f>
        <v/>
      </c>
      <c r="H74" s="27" t="str">
        <f ca="1">IFERROR(VLOOKUP(續簽合同提醒!A74,員工資訊表!B:AB,13,FALSE),"")</f>
        <v/>
      </c>
      <c r="I74" s="26" t="str">
        <f ca="1">IFERROR(VLOOKUP(續簽合同提醒!A74,員工資訊表!B:AB,14,FALSE),"")</f>
        <v/>
      </c>
      <c r="J74" s="27" t="str">
        <f ca="1">IFERROR(VLOOKUP(續簽合同提醒!A74,員工資訊表!B:AB,15,FALSE),"")</f>
        <v/>
      </c>
      <c r="K74" s="26" t="str">
        <f ca="1">IFERROR(VLOOKUP(續簽合同提醒!A74,員工資訊表!B:AB,16,FALSE),"")</f>
        <v/>
      </c>
      <c r="L74" s="26" t="str">
        <f ca="1">IFERROR(VLOOKUP(續簽合同提醒!A74,員工資訊表!B:AB,20,FALSE),"")</f>
        <v/>
      </c>
      <c r="M74" s="26" t="str">
        <f ca="1">IFERROR(VLOOKUP(續簽合同提醒!A74,員工資訊表!B:AB,21,FALSE),"")</f>
        <v/>
      </c>
      <c r="N74" s="26" t="str">
        <f ca="1">IFERROR(VLOOKUP(續簽合同提醒!A74,員工資訊表!B:AB,22,FALSE),"")</f>
        <v/>
      </c>
      <c r="O74" s="26" t="str">
        <f ca="1">IFERROR(VLOOKUP(續簽合同提醒!A74,員工資訊表!B:AB,23,FALSE),"")</f>
        <v/>
      </c>
      <c r="P74" s="26" t="str">
        <f ca="1">IFERROR(VLOOKUP(續簽合同提醒!A74,員工資訊表!B:AB,24,FALSE),"")</f>
        <v/>
      </c>
      <c r="Q74" s="26" t="str">
        <f ca="1">IFERROR(VLOOKUP(續簽合同提醒!A74,員工資訊表!B:AB,25,FALSE),"")</f>
        <v/>
      </c>
      <c r="R74" s="26" t="str">
        <f ca="1">IFERROR(VLOOKUP(續簽合同提醒!A74,員工資訊表!B:AB,26,FALSE),"")</f>
        <v/>
      </c>
    </row>
    <row r="75" spans="1:18">
      <c r="A75" s="1">
        <f t="array" aca="1" ref="A75" ca="1">INDEX(員工資訊表!B:B,LARGE(IF(員工資訊表!$B$3:$B$10000&lt;&gt;"",ROW($3:$10000),0),ROW(A73)))</f>
        <v>0</v>
      </c>
      <c r="B75" s="3" t="str">
        <f ca="1">IFERROR(VLOOKUP(續簽合同提醒!A75,員工資訊表!B:AB,2,FALSE),"")</f>
        <v/>
      </c>
      <c r="C75" s="3" t="str">
        <f ca="1">IFERROR(VLOOKUP(續簽合同提醒!A75,員工資訊表!B:AB,3,FALSE),"")</f>
        <v/>
      </c>
      <c r="D75" s="3" t="str">
        <f ca="1">IFERROR(VLOOKUP(續簽合同提醒!A75,員工資訊表!B:AB,4,FALSE),"")</f>
        <v/>
      </c>
      <c r="E75" s="3" t="str">
        <f ca="1">IFERROR(VLOOKUP(續簽合同提醒!A75,員工資訊表!B:AB,5,FALSE),"")</f>
        <v/>
      </c>
      <c r="F75" s="3" t="str">
        <f ca="1">IFERROR(VLOOKUP(續簽合同提醒!A75,員工資訊表!B:AB,6,FALSE),"")</f>
        <v/>
      </c>
      <c r="G75" s="3" t="str">
        <f ca="1">IFERROR(VLOOKUP(續簽合同提醒!A75,員工資訊表!B:AB,10,FALSE),"")</f>
        <v/>
      </c>
      <c r="H75" s="25" t="str">
        <f ca="1">IFERROR(VLOOKUP(續簽合同提醒!A75,員工資訊表!B:AB,13,FALSE),"")</f>
        <v/>
      </c>
      <c r="I75" s="3" t="str">
        <f ca="1">IFERROR(VLOOKUP(續簽合同提醒!A75,員工資訊表!B:AB,14,FALSE),"")</f>
        <v/>
      </c>
      <c r="J75" s="25" t="str">
        <f ca="1">IFERROR(VLOOKUP(續簽合同提醒!A75,員工資訊表!B:AB,15,FALSE),"")</f>
        <v/>
      </c>
      <c r="K75" s="3" t="str">
        <f ca="1">IFERROR(VLOOKUP(續簽合同提醒!A75,員工資訊表!B:AB,16,FALSE),"")</f>
        <v/>
      </c>
      <c r="L75" s="3" t="str">
        <f ca="1">IFERROR(VLOOKUP(續簽合同提醒!A75,員工資訊表!B:AB,20,FALSE),"")</f>
        <v/>
      </c>
      <c r="M75" s="3" t="str">
        <f ca="1">IFERROR(VLOOKUP(續簽合同提醒!A75,員工資訊表!B:AB,21,FALSE),"")</f>
        <v/>
      </c>
      <c r="N75" s="3" t="str">
        <f ca="1">IFERROR(VLOOKUP(續簽合同提醒!A75,員工資訊表!B:AB,22,FALSE),"")</f>
        <v/>
      </c>
      <c r="O75" s="3" t="str">
        <f ca="1">IFERROR(VLOOKUP(續簽合同提醒!A75,員工資訊表!B:AB,23,FALSE),"")</f>
        <v/>
      </c>
      <c r="P75" s="3" t="str">
        <f ca="1">IFERROR(VLOOKUP(續簽合同提醒!A75,員工資訊表!B:AB,24,FALSE),"")</f>
        <v/>
      </c>
      <c r="Q75" s="3" t="str">
        <f ca="1">IFERROR(VLOOKUP(續簽合同提醒!A75,員工資訊表!B:AB,25,FALSE),"")</f>
        <v/>
      </c>
      <c r="R75" s="3" t="str">
        <f ca="1">IFERROR(VLOOKUP(續簽合同提醒!A75,員工資訊表!B:AB,26,FALSE),"")</f>
        <v/>
      </c>
    </row>
  </sheetData>
  <phoneticPr fontId="14" type="noConversion"/>
  <pageMargins left="0.69930555555555596" right="0.69930555555555596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xr:uid="{00000000-0002-0000-0300-000000000000}">
          <x14:formula1>
            <xm:f>基礎資訊表!$A$3:$A$9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基礎資訊表!$B$3:$B$52</xm:f>
          </x14:formula1>
          <xm:sqref>E2</xm:sqref>
        </x14:dataValidation>
        <x14:dataValidation type="list" allowBlank="1" showInputMessage="1" showErrorMessage="1" xr:uid="{00000000-0002-0000-0300-000002000000}">
          <x14:formula1>
            <xm:f>基礎資訊表!$C$3:$C$58</xm:f>
          </x14:formula1>
          <xm:sqref>F2</xm:sqref>
        </x14:dataValidation>
        <x14:dataValidation type="list" allowBlank="1" showInputMessage="1" showErrorMessage="1" xr:uid="{00000000-0002-0000-0300-000003000000}">
          <x14:formula1>
            <xm:f>基礎資訊表!$E$3:$E$545</xm:f>
          </x14:formula1>
          <xm:sqref>M2</xm:sqref>
        </x14:dataValidation>
        <x14:dataValidation type="list" allowBlank="1" showInputMessage="1" showErrorMessage="1" xr:uid="{00000000-0002-0000-0300-000004000000}">
          <x14:formula1>
            <xm:f>基礎資訊表!$F$3:$F$79</xm:f>
          </x14:formula1>
          <xm:sqref>N2</xm:sqref>
        </x14:dataValidation>
        <x14:dataValidation type="list" allowBlank="1" showInputMessage="1" showErrorMessage="1" xr:uid="{00000000-0002-0000-0300-000005000000}">
          <x14:formula1>
            <xm:f>基礎資訊表!$G$3:$G$55</xm:f>
          </x14:formula1>
          <xm:sqref>O2</xm:sqref>
        </x14:dataValidation>
        <x14:dataValidation type="list" allowBlank="1" showInputMessage="1" showErrorMessage="1" xr:uid="{00000000-0002-0000-0300-000006000000}">
          <x14:formula1>
            <xm:f>基礎資訊表!$H$3:$H$49</xm:f>
          </x14:formula1>
          <xm:sqref>P2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3"/>
  <sheetViews>
    <sheetView showGridLines="0" topLeftCell="B1" workbookViewId="0"/>
  </sheetViews>
  <sheetFormatPr defaultColWidth="5.42578125" defaultRowHeight="20.100000000000001" customHeight="1"/>
  <cols>
    <col min="1" max="1" width="6.42578125" style="1" hidden="1" customWidth="1"/>
    <col min="2" max="2" width="6" style="1" customWidth="1"/>
    <col min="3" max="3" width="8.85546875" style="1" customWidth="1"/>
    <col min="4" max="4" width="7.42578125" style="1" customWidth="1"/>
    <col min="5" max="5" width="9" style="1" customWidth="1"/>
    <col min="6" max="6" width="9.42578125" style="1" customWidth="1"/>
    <col min="7" max="7" width="12.5703125" style="1" customWidth="1"/>
    <col min="8" max="8" width="10.28515625" style="21" customWidth="1"/>
    <col min="9" max="9" width="6" style="1" customWidth="1"/>
    <col min="10" max="10" width="12.7109375" style="1" customWidth="1"/>
  </cols>
  <sheetData>
    <row r="1" spans="1:10" ht="20.100000000000001" customHeight="1">
      <c r="F1" s="22" t="s">
        <v>95</v>
      </c>
    </row>
    <row r="2" spans="1:10" ht="9" customHeight="1"/>
    <row r="3" spans="1:10" ht="20.100000000000001" customHeight="1">
      <c r="B3" s="23" t="s">
        <v>37</v>
      </c>
      <c r="C3" s="23" t="s">
        <v>1</v>
      </c>
      <c r="D3" s="23" t="s">
        <v>38</v>
      </c>
      <c r="E3" s="23" t="s">
        <v>39</v>
      </c>
      <c r="F3" s="23" t="s">
        <v>40</v>
      </c>
      <c r="G3" s="23" t="s">
        <v>42</v>
      </c>
      <c r="H3" s="24" t="s">
        <v>4</v>
      </c>
      <c r="I3" s="23" t="s">
        <v>47</v>
      </c>
      <c r="J3" s="23" t="s">
        <v>54</v>
      </c>
    </row>
    <row r="4" spans="1:10" ht="20.100000000000001" customHeight="1">
      <c r="A4" s="1" t="str">
        <f t="array" aca="1" ref="A4" ca="1">INDEX(員工資訊表!A:A,LARGE(IF(員工資訊表!$A$3:$A$10000&lt;&gt;"",ROW($3:$10000),0),ROW(員工生日提醒!A1)))</f>
        <v>生日3</v>
      </c>
      <c r="B4" s="3">
        <f ca="1">IFERROR(VLOOKUP(A4,員工資訊表!A:AB,3,FALSE),"")</f>
        <v>1</v>
      </c>
      <c r="C4" s="3" t="str">
        <f ca="1">IFERROR(VLOOKUP(A4,員工資訊表!A:AB,4,FALSE),"")</f>
        <v>張三</v>
      </c>
      <c r="D4" s="3" t="str">
        <f ca="1">IFERROR(VLOOKUP(A4,員工資訊表!A:AB,5,FALSE),"")</f>
        <v>男</v>
      </c>
      <c r="E4" s="3" t="str">
        <f ca="1">IFERROR(VLOOKUP(A4,員工資訊表!A:AB,6,FALSE),"")</f>
        <v>財務部</v>
      </c>
      <c r="F4" s="3" t="str">
        <f ca="1">IFERROR(VLOOKUP(A4,員工資訊表!A:AB,7,FALSE),"")</f>
        <v>部門主管</v>
      </c>
      <c r="G4" s="3">
        <f ca="1">IFERROR(VLOOKUP(A4,員工資訊表!A:AB,9,FALSE),"")</f>
        <v>8</v>
      </c>
      <c r="H4" s="25">
        <f ca="1">IFERROR(VLOOKUP(A4,員工資訊表!A:AB,16,FALSE),"")</f>
        <v>33030</v>
      </c>
      <c r="I4" s="3">
        <f ca="1">IFERROR(VLOOKUP(A4,員工資訊表!A:AB,17,FALSE),"")</f>
        <v>33</v>
      </c>
      <c r="J4" s="3">
        <f ca="1">IFERROR(VLOOKUP(A4,員工資訊表!A:AB,26,FALSE),"")</f>
        <v>15866669999</v>
      </c>
    </row>
    <row r="5" spans="1:10" ht="20.100000000000001" customHeight="1">
      <c r="A5" s="1">
        <f t="array" aca="1" ref="A5" ca="1">INDEX(員工資訊表!A:A,LARGE(IF(員工資訊表!$A$3:$A$10000&lt;&gt;"",ROW($3:$10000),0),ROW(員工生日提醒!A2)))</f>
        <v>1</v>
      </c>
      <c r="B5" s="26" t="str">
        <f ca="1">IFERROR(VLOOKUP(A5,員工資訊表!A:AB,3,FALSE),"")</f>
        <v>員工資訊表</v>
      </c>
      <c r="C5" s="26">
        <f ca="1">IFERROR(VLOOKUP(A5,員工資訊表!A:AB,4,FALSE),"")</f>
        <v>0</v>
      </c>
      <c r="D5" s="26">
        <f ca="1">IFERROR(VLOOKUP(A5,員工資訊表!A:AB,5,FALSE),"")</f>
        <v>0</v>
      </c>
      <c r="E5" s="26">
        <f ca="1">IFERROR(VLOOKUP(A5,員工資訊表!A:AB,6,FALSE),"")</f>
        <v>0</v>
      </c>
      <c r="F5" s="26">
        <f ca="1">IFERROR(VLOOKUP(A5,員工資訊表!A:AB,7,FALSE),"")</f>
        <v>0</v>
      </c>
      <c r="G5" s="26">
        <f ca="1">IFERROR(VLOOKUP(A5,員工資訊表!A:AB,9,FALSE),"")</f>
        <v>0</v>
      </c>
      <c r="H5" s="27">
        <f ca="1">IFERROR(VLOOKUP(A5,員工資訊表!A:AB,16,FALSE),"")</f>
        <v>0</v>
      </c>
      <c r="I5" s="26">
        <f ca="1">IFERROR(VLOOKUP(A5,員工資訊表!A:AB,17,FALSE),"")</f>
        <v>0</v>
      </c>
      <c r="J5" s="26">
        <f ca="1">IFERROR(VLOOKUP(A5,員工資訊表!A:AB,26,FALSE),"")</f>
        <v>0</v>
      </c>
    </row>
    <row r="6" spans="1:10" ht="20.100000000000001" customHeight="1">
      <c r="A6" s="1">
        <f t="array" aca="1" ref="A6" ca="1">INDEX(員工資訊表!A:A,LARGE(IF(員工資訊表!$A$3:$A$10000&lt;&gt;"",ROW($3:$10000),0),ROW(員工生日提醒!A3)))</f>
        <v>1</v>
      </c>
      <c r="B6" s="3" t="str">
        <f ca="1">IFERROR(VLOOKUP(A6,員工資訊表!A:AB,3,FALSE),"")</f>
        <v>員工資訊表</v>
      </c>
      <c r="C6" s="3">
        <f ca="1">IFERROR(VLOOKUP(A6,員工資訊表!A:AB,4,FALSE),"")</f>
        <v>0</v>
      </c>
      <c r="D6" s="3">
        <f ca="1">IFERROR(VLOOKUP(A6,員工資訊表!A:AB,5,FALSE),"")</f>
        <v>0</v>
      </c>
      <c r="E6" s="3">
        <f ca="1">IFERROR(VLOOKUP(A6,員工資訊表!A:AB,6,FALSE),"")</f>
        <v>0</v>
      </c>
      <c r="F6" s="3">
        <f ca="1">IFERROR(VLOOKUP(A6,員工資訊表!A:AB,7,FALSE),"")</f>
        <v>0</v>
      </c>
      <c r="G6" s="3">
        <f ca="1">IFERROR(VLOOKUP(A6,員工資訊表!A:AB,9,FALSE),"")</f>
        <v>0</v>
      </c>
      <c r="H6" s="25">
        <f ca="1">IFERROR(VLOOKUP(A6,員工資訊表!A:AB,16,FALSE),"")</f>
        <v>0</v>
      </c>
      <c r="I6" s="3">
        <f ca="1">IFERROR(VLOOKUP(A6,員工資訊表!A:AB,17,FALSE),"")</f>
        <v>0</v>
      </c>
      <c r="J6" s="3">
        <f ca="1">IFERROR(VLOOKUP(A6,員工資訊表!A:AB,26,FALSE),"")</f>
        <v>0</v>
      </c>
    </row>
    <row r="7" spans="1:10" ht="20.100000000000001" customHeight="1">
      <c r="A7" s="1">
        <f t="array" aca="1" ref="A7" ca="1">INDEX(員工資訊表!A:A,LARGE(IF(員工資訊表!$A$3:$A$10000&lt;&gt;"",ROW($3:$10000),0),ROW(員工生日提醒!A4)))</f>
        <v>1</v>
      </c>
      <c r="B7" s="26" t="str">
        <f ca="1">IFERROR(VLOOKUP(A7,員工資訊表!A:AB,3,FALSE),"")</f>
        <v>員工資訊表</v>
      </c>
      <c r="C7" s="26">
        <f ca="1">IFERROR(VLOOKUP(A7,員工資訊表!A:AB,4,FALSE),"")</f>
        <v>0</v>
      </c>
      <c r="D7" s="26">
        <f ca="1">IFERROR(VLOOKUP(A7,員工資訊表!A:AB,5,FALSE),"")</f>
        <v>0</v>
      </c>
      <c r="E7" s="26">
        <f ca="1">IFERROR(VLOOKUP(A7,員工資訊表!A:AB,6,FALSE),"")</f>
        <v>0</v>
      </c>
      <c r="F7" s="26">
        <f ca="1">IFERROR(VLOOKUP(A7,員工資訊表!A:AB,7,FALSE),"")</f>
        <v>0</v>
      </c>
      <c r="G7" s="26">
        <f ca="1">IFERROR(VLOOKUP(A7,員工資訊表!A:AB,9,FALSE),"")</f>
        <v>0</v>
      </c>
      <c r="H7" s="27">
        <f ca="1">IFERROR(VLOOKUP(A7,員工資訊表!A:AB,16,FALSE),"")</f>
        <v>0</v>
      </c>
      <c r="I7" s="26">
        <f ca="1">IFERROR(VLOOKUP(A7,員工資訊表!A:AB,17,FALSE),"")</f>
        <v>0</v>
      </c>
      <c r="J7" s="26">
        <f ca="1">IFERROR(VLOOKUP(A7,員工資訊表!A:AB,26,FALSE),"")</f>
        <v>0</v>
      </c>
    </row>
    <row r="8" spans="1:10" ht="20.100000000000001" customHeight="1">
      <c r="A8" s="1">
        <f t="array" aca="1" ref="A8" ca="1">INDEX(員工資訊表!A:A,LARGE(IF(員工資訊表!$A$3:$A$10000&lt;&gt;"",ROW($3:$10000),0),ROW(員工生日提醒!A5)))</f>
        <v>1</v>
      </c>
      <c r="B8" s="3" t="str">
        <f ca="1">IFERROR(VLOOKUP(A8,員工資訊表!A:AB,3,FALSE),"")</f>
        <v>員工資訊表</v>
      </c>
      <c r="C8" s="3">
        <f ca="1">IFERROR(VLOOKUP(A8,員工資訊表!A:AB,4,FALSE),"")</f>
        <v>0</v>
      </c>
      <c r="D8" s="3">
        <f ca="1">IFERROR(VLOOKUP(A8,員工資訊表!A:AB,5,FALSE),"")</f>
        <v>0</v>
      </c>
      <c r="E8" s="3">
        <f ca="1">IFERROR(VLOOKUP(A8,員工資訊表!A:AB,6,FALSE),"")</f>
        <v>0</v>
      </c>
      <c r="F8" s="3">
        <f ca="1">IFERROR(VLOOKUP(A8,員工資訊表!A:AB,7,FALSE),"")</f>
        <v>0</v>
      </c>
      <c r="G8" s="3">
        <f ca="1">IFERROR(VLOOKUP(A8,員工資訊表!A:AB,9,FALSE),"")</f>
        <v>0</v>
      </c>
      <c r="H8" s="25">
        <f ca="1">IFERROR(VLOOKUP(A8,員工資訊表!A:AB,16,FALSE),"")</f>
        <v>0</v>
      </c>
      <c r="I8" s="3">
        <f ca="1">IFERROR(VLOOKUP(A8,員工資訊表!A:AB,17,FALSE),"")</f>
        <v>0</v>
      </c>
      <c r="J8" s="3">
        <f ca="1">IFERROR(VLOOKUP(A8,員工資訊表!A:AB,26,FALSE),"")</f>
        <v>0</v>
      </c>
    </row>
    <row r="9" spans="1:10" ht="20.100000000000001" customHeight="1">
      <c r="A9" s="1">
        <f t="array" aca="1" ref="A9" ca="1">INDEX(員工資訊表!A:A,LARGE(IF(員工資訊表!$A$3:$A$10000&lt;&gt;"",ROW($3:$10000),0),ROW(員工生日提醒!A6)))</f>
        <v>1</v>
      </c>
      <c r="B9" s="26" t="str">
        <f ca="1">IFERROR(VLOOKUP(A9,員工資訊表!A:AB,3,FALSE),"")</f>
        <v>員工資訊表</v>
      </c>
      <c r="C9" s="26">
        <f ca="1">IFERROR(VLOOKUP(A9,員工資訊表!A:AB,4,FALSE),"")</f>
        <v>0</v>
      </c>
      <c r="D9" s="26">
        <f ca="1">IFERROR(VLOOKUP(A9,員工資訊表!A:AB,5,FALSE),"")</f>
        <v>0</v>
      </c>
      <c r="E9" s="26">
        <f ca="1">IFERROR(VLOOKUP(A9,員工資訊表!A:AB,6,FALSE),"")</f>
        <v>0</v>
      </c>
      <c r="F9" s="26">
        <f ca="1">IFERROR(VLOOKUP(A9,員工資訊表!A:AB,7,FALSE),"")</f>
        <v>0</v>
      </c>
      <c r="G9" s="26">
        <f ca="1">IFERROR(VLOOKUP(A9,員工資訊表!A:AB,9,FALSE),"")</f>
        <v>0</v>
      </c>
      <c r="H9" s="27">
        <f ca="1">IFERROR(VLOOKUP(A9,員工資訊表!A:AB,16,FALSE),"")</f>
        <v>0</v>
      </c>
      <c r="I9" s="26">
        <f ca="1">IFERROR(VLOOKUP(A9,員工資訊表!A:AB,17,FALSE),"")</f>
        <v>0</v>
      </c>
      <c r="J9" s="26">
        <f ca="1">IFERROR(VLOOKUP(A9,員工資訊表!A:AB,26,FALSE),"")</f>
        <v>0</v>
      </c>
    </row>
    <row r="10" spans="1:10" ht="20.100000000000001" customHeight="1">
      <c r="A10" s="1">
        <f t="array" aca="1" ref="A10" ca="1">INDEX(員工資訊表!A:A,LARGE(IF(員工資訊表!$A$3:$A$10000&lt;&gt;"",ROW($3:$10000),0),ROW(員工生日提醒!A7)))</f>
        <v>1</v>
      </c>
      <c r="B10" s="3" t="str">
        <f ca="1">IFERROR(VLOOKUP(A10,員工資訊表!A:AB,3,FALSE),"")</f>
        <v>員工資訊表</v>
      </c>
      <c r="C10" s="3">
        <f ca="1">IFERROR(VLOOKUP(A10,員工資訊表!A:AB,4,FALSE),"")</f>
        <v>0</v>
      </c>
      <c r="D10" s="3">
        <f ca="1">IFERROR(VLOOKUP(A10,員工資訊表!A:AB,5,FALSE),"")</f>
        <v>0</v>
      </c>
      <c r="E10" s="3">
        <f ca="1">IFERROR(VLOOKUP(A10,員工資訊表!A:AB,6,FALSE),"")</f>
        <v>0</v>
      </c>
      <c r="F10" s="3">
        <f ca="1">IFERROR(VLOOKUP(A10,員工資訊表!A:AB,7,FALSE),"")</f>
        <v>0</v>
      </c>
      <c r="G10" s="3">
        <f ca="1">IFERROR(VLOOKUP(A10,員工資訊表!A:AB,9,FALSE),"")</f>
        <v>0</v>
      </c>
      <c r="H10" s="25">
        <f ca="1">IFERROR(VLOOKUP(A10,員工資訊表!A:AB,16,FALSE),"")</f>
        <v>0</v>
      </c>
      <c r="I10" s="3">
        <f ca="1">IFERROR(VLOOKUP(A10,員工資訊表!A:AB,17,FALSE),"")</f>
        <v>0</v>
      </c>
      <c r="J10" s="3">
        <f ca="1">IFERROR(VLOOKUP(A10,員工資訊表!A:AB,26,FALSE),"")</f>
        <v>0</v>
      </c>
    </row>
    <row r="11" spans="1:10" ht="20.100000000000001" customHeight="1">
      <c r="A11" s="1">
        <f t="array" aca="1" ref="A11" ca="1">INDEX(員工資訊表!A:A,LARGE(IF(員工資訊表!$A$3:$A$10000&lt;&gt;"",ROW($3:$10000),0),ROW(員工生日提醒!A8)))</f>
        <v>1</v>
      </c>
      <c r="B11" s="26" t="str">
        <f ca="1">IFERROR(VLOOKUP(A11,員工資訊表!A:AB,3,FALSE),"")</f>
        <v>員工資訊表</v>
      </c>
      <c r="C11" s="26">
        <f ca="1">IFERROR(VLOOKUP(A11,員工資訊表!A:AB,4,FALSE),"")</f>
        <v>0</v>
      </c>
      <c r="D11" s="26">
        <f ca="1">IFERROR(VLOOKUP(A11,員工資訊表!A:AB,5,FALSE),"")</f>
        <v>0</v>
      </c>
      <c r="E11" s="26">
        <f ca="1">IFERROR(VLOOKUP(A11,員工資訊表!A:AB,6,FALSE),"")</f>
        <v>0</v>
      </c>
      <c r="F11" s="26">
        <f ca="1">IFERROR(VLOOKUP(A11,員工資訊表!A:AB,7,FALSE),"")</f>
        <v>0</v>
      </c>
      <c r="G11" s="26">
        <f ca="1">IFERROR(VLOOKUP(A11,員工資訊表!A:AB,9,FALSE),"")</f>
        <v>0</v>
      </c>
      <c r="H11" s="27">
        <f ca="1">IFERROR(VLOOKUP(A11,員工資訊表!A:AB,16,FALSE),"")</f>
        <v>0</v>
      </c>
      <c r="I11" s="26">
        <f ca="1">IFERROR(VLOOKUP(A11,員工資訊表!A:AB,17,FALSE),"")</f>
        <v>0</v>
      </c>
      <c r="J11" s="26">
        <f ca="1">IFERROR(VLOOKUP(A11,員工資訊表!A:AB,26,FALSE),"")</f>
        <v>0</v>
      </c>
    </row>
    <row r="12" spans="1:10" ht="20.100000000000001" customHeight="1">
      <c r="A12" s="1">
        <f t="array" aca="1" ref="A12" ca="1">INDEX(員工資訊表!A:A,LARGE(IF(員工資訊表!$A$3:$A$10000&lt;&gt;"",ROW($3:$10000),0),ROW(員工生日提醒!A9)))</f>
        <v>1</v>
      </c>
      <c r="B12" s="3" t="str">
        <f ca="1">IFERROR(VLOOKUP(A12,員工資訊表!A:AB,3,FALSE),"")</f>
        <v>員工資訊表</v>
      </c>
      <c r="C12" s="3">
        <f ca="1">IFERROR(VLOOKUP(A12,員工資訊表!A:AB,4,FALSE),"")</f>
        <v>0</v>
      </c>
      <c r="D12" s="3">
        <f ca="1">IFERROR(VLOOKUP(A12,員工資訊表!A:AB,5,FALSE),"")</f>
        <v>0</v>
      </c>
      <c r="E12" s="3">
        <f ca="1">IFERROR(VLOOKUP(A12,員工資訊表!A:AB,6,FALSE),"")</f>
        <v>0</v>
      </c>
      <c r="F12" s="3">
        <f ca="1">IFERROR(VLOOKUP(A12,員工資訊表!A:AB,7,FALSE),"")</f>
        <v>0</v>
      </c>
      <c r="G12" s="3">
        <f ca="1">IFERROR(VLOOKUP(A12,員工資訊表!A:AB,9,FALSE),"")</f>
        <v>0</v>
      </c>
      <c r="H12" s="25">
        <f ca="1">IFERROR(VLOOKUP(A12,員工資訊表!A:AB,16,FALSE),"")</f>
        <v>0</v>
      </c>
      <c r="I12" s="3">
        <f ca="1">IFERROR(VLOOKUP(A12,員工資訊表!A:AB,17,FALSE),"")</f>
        <v>0</v>
      </c>
      <c r="J12" s="3">
        <f ca="1">IFERROR(VLOOKUP(A12,員工資訊表!A:AB,26,FALSE),"")</f>
        <v>0</v>
      </c>
    </row>
    <row r="13" spans="1:10" ht="20.100000000000001" customHeight="1">
      <c r="A13" s="1">
        <f t="array" aca="1" ref="A13" ca="1">INDEX(員工資訊表!A:A,LARGE(IF(員工資訊表!$A$3:$A$10000&lt;&gt;"",ROW($3:$10000),0),ROW(員工生日提醒!A10)))</f>
        <v>1</v>
      </c>
      <c r="B13" s="26" t="str">
        <f ca="1">IFERROR(VLOOKUP(A13,員工資訊表!A:AB,3,FALSE),"")</f>
        <v>員工資訊表</v>
      </c>
      <c r="C13" s="26">
        <f ca="1">IFERROR(VLOOKUP(A13,員工資訊表!A:AB,4,FALSE),"")</f>
        <v>0</v>
      </c>
      <c r="D13" s="26">
        <f ca="1">IFERROR(VLOOKUP(A13,員工資訊表!A:AB,5,FALSE),"")</f>
        <v>0</v>
      </c>
      <c r="E13" s="26">
        <f ca="1">IFERROR(VLOOKUP(A13,員工資訊表!A:AB,6,FALSE),"")</f>
        <v>0</v>
      </c>
      <c r="F13" s="26">
        <f ca="1">IFERROR(VLOOKUP(A13,員工資訊表!A:AB,7,FALSE),"")</f>
        <v>0</v>
      </c>
      <c r="G13" s="26">
        <f ca="1">IFERROR(VLOOKUP(A13,員工資訊表!A:AB,9,FALSE),"")</f>
        <v>0</v>
      </c>
      <c r="H13" s="27">
        <f ca="1">IFERROR(VLOOKUP(A13,員工資訊表!A:AB,16,FALSE),"")</f>
        <v>0</v>
      </c>
      <c r="I13" s="26">
        <f ca="1">IFERROR(VLOOKUP(A13,員工資訊表!A:AB,17,FALSE),"")</f>
        <v>0</v>
      </c>
      <c r="J13" s="26">
        <f ca="1">IFERROR(VLOOKUP(A13,員工資訊表!A:AB,26,FALSE),"")</f>
        <v>0</v>
      </c>
    </row>
    <row r="14" spans="1:10" ht="20.100000000000001" customHeight="1">
      <c r="A14" s="1">
        <f t="array" aca="1" ref="A14" ca="1">INDEX(員工資訊表!A:A,LARGE(IF(員工資訊表!$A$3:$A$10000&lt;&gt;"",ROW($3:$10000),0),ROW(員工生日提醒!A11)))</f>
        <v>1</v>
      </c>
      <c r="B14" s="3" t="str">
        <f ca="1">IFERROR(VLOOKUP(A14,員工資訊表!A:AB,3,FALSE),"")</f>
        <v>員工資訊表</v>
      </c>
      <c r="C14" s="3">
        <f ca="1">IFERROR(VLOOKUP(A14,員工資訊表!A:AB,4,FALSE),"")</f>
        <v>0</v>
      </c>
      <c r="D14" s="3">
        <f ca="1">IFERROR(VLOOKUP(A14,員工資訊表!A:AB,5,FALSE),"")</f>
        <v>0</v>
      </c>
      <c r="E14" s="3">
        <f ca="1">IFERROR(VLOOKUP(A14,員工資訊表!A:AB,6,FALSE),"")</f>
        <v>0</v>
      </c>
      <c r="F14" s="3">
        <f ca="1">IFERROR(VLOOKUP(A14,員工資訊表!A:AB,7,FALSE),"")</f>
        <v>0</v>
      </c>
      <c r="G14" s="3">
        <f ca="1">IFERROR(VLOOKUP(A14,員工資訊表!A:AB,9,FALSE),"")</f>
        <v>0</v>
      </c>
      <c r="H14" s="25">
        <f ca="1">IFERROR(VLOOKUP(A14,員工資訊表!A:AB,16,FALSE),"")</f>
        <v>0</v>
      </c>
      <c r="I14" s="3">
        <f ca="1">IFERROR(VLOOKUP(A14,員工資訊表!A:AB,17,FALSE),"")</f>
        <v>0</v>
      </c>
      <c r="J14" s="3">
        <f ca="1">IFERROR(VLOOKUP(A14,員工資訊表!A:AB,26,FALSE),"")</f>
        <v>0</v>
      </c>
    </row>
    <row r="15" spans="1:10" ht="20.100000000000001" customHeight="1">
      <c r="A15" s="1">
        <f t="array" aca="1" ref="A15" ca="1">INDEX(員工資訊表!A:A,LARGE(IF(員工資訊表!$A$3:$A$10000&lt;&gt;"",ROW($3:$10000),0),ROW(員工生日提醒!A12)))</f>
        <v>1</v>
      </c>
      <c r="B15" s="26" t="str">
        <f ca="1">IFERROR(VLOOKUP(A15,員工資訊表!A:AB,3,FALSE),"")</f>
        <v>員工資訊表</v>
      </c>
      <c r="C15" s="26">
        <f ca="1">IFERROR(VLOOKUP(A15,員工資訊表!A:AB,4,FALSE),"")</f>
        <v>0</v>
      </c>
      <c r="D15" s="26">
        <f ca="1">IFERROR(VLOOKUP(A15,員工資訊表!A:AB,5,FALSE),"")</f>
        <v>0</v>
      </c>
      <c r="E15" s="26">
        <f ca="1">IFERROR(VLOOKUP(A15,員工資訊表!A:AB,6,FALSE),"")</f>
        <v>0</v>
      </c>
      <c r="F15" s="26">
        <f ca="1">IFERROR(VLOOKUP(A15,員工資訊表!A:AB,7,FALSE),"")</f>
        <v>0</v>
      </c>
      <c r="G15" s="26">
        <f ca="1">IFERROR(VLOOKUP(A15,員工資訊表!A:AB,9,FALSE),"")</f>
        <v>0</v>
      </c>
      <c r="H15" s="27">
        <f ca="1">IFERROR(VLOOKUP(A15,員工資訊表!A:AB,16,FALSE),"")</f>
        <v>0</v>
      </c>
      <c r="I15" s="26">
        <f ca="1">IFERROR(VLOOKUP(A15,員工資訊表!A:AB,17,FALSE),"")</f>
        <v>0</v>
      </c>
      <c r="J15" s="26">
        <f ca="1">IFERROR(VLOOKUP(A15,員工資訊表!A:AB,26,FALSE),"")</f>
        <v>0</v>
      </c>
    </row>
    <row r="16" spans="1:10" ht="20.100000000000001" customHeight="1">
      <c r="A16" s="1">
        <f t="array" aca="1" ref="A16" ca="1">INDEX(員工資訊表!A:A,LARGE(IF(員工資訊表!$A$3:$A$10000&lt;&gt;"",ROW($3:$10000),0),ROW(員工生日提醒!A13)))</f>
        <v>1</v>
      </c>
      <c r="B16" s="3" t="str">
        <f ca="1">IFERROR(VLOOKUP(A16,員工資訊表!A:AB,3,FALSE),"")</f>
        <v>員工資訊表</v>
      </c>
      <c r="C16" s="3">
        <f ca="1">IFERROR(VLOOKUP(A16,員工資訊表!A:AB,4,FALSE),"")</f>
        <v>0</v>
      </c>
      <c r="D16" s="3">
        <f ca="1">IFERROR(VLOOKUP(A16,員工資訊表!A:AB,5,FALSE),"")</f>
        <v>0</v>
      </c>
      <c r="E16" s="3">
        <f ca="1">IFERROR(VLOOKUP(A16,員工資訊表!A:AB,6,FALSE),"")</f>
        <v>0</v>
      </c>
      <c r="F16" s="3">
        <f ca="1">IFERROR(VLOOKUP(A16,員工資訊表!A:AB,7,FALSE),"")</f>
        <v>0</v>
      </c>
      <c r="G16" s="3">
        <f ca="1">IFERROR(VLOOKUP(A16,員工資訊表!A:AB,9,FALSE),"")</f>
        <v>0</v>
      </c>
      <c r="H16" s="25">
        <f ca="1">IFERROR(VLOOKUP(A16,員工資訊表!A:AB,16,FALSE),"")</f>
        <v>0</v>
      </c>
      <c r="I16" s="3">
        <f ca="1">IFERROR(VLOOKUP(A16,員工資訊表!A:AB,17,FALSE),"")</f>
        <v>0</v>
      </c>
      <c r="J16" s="3">
        <f ca="1">IFERROR(VLOOKUP(A16,員工資訊表!A:AB,26,FALSE),"")</f>
        <v>0</v>
      </c>
    </row>
    <row r="17" spans="1:10" ht="20.100000000000001" customHeight="1">
      <c r="A17" s="1">
        <f t="array" aca="1" ref="A17" ca="1">INDEX(員工資訊表!A:A,LARGE(IF(員工資訊表!$A$3:$A$10000&lt;&gt;"",ROW($3:$10000),0),ROW(員工生日提醒!A14)))</f>
        <v>1</v>
      </c>
      <c r="B17" s="26" t="str">
        <f ca="1">IFERROR(VLOOKUP(A17,員工資訊表!A:AB,3,FALSE),"")</f>
        <v>員工資訊表</v>
      </c>
      <c r="C17" s="26">
        <f ca="1">IFERROR(VLOOKUP(A17,員工資訊表!A:AB,4,FALSE),"")</f>
        <v>0</v>
      </c>
      <c r="D17" s="26">
        <f ca="1">IFERROR(VLOOKUP(A17,員工資訊表!A:AB,5,FALSE),"")</f>
        <v>0</v>
      </c>
      <c r="E17" s="26">
        <f ca="1">IFERROR(VLOOKUP(A17,員工資訊表!A:AB,6,FALSE),"")</f>
        <v>0</v>
      </c>
      <c r="F17" s="26">
        <f ca="1">IFERROR(VLOOKUP(A17,員工資訊表!A:AB,7,FALSE),"")</f>
        <v>0</v>
      </c>
      <c r="G17" s="26">
        <f ca="1">IFERROR(VLOOKUP(A17,員工資訊表!A:AB,9,FALSE),"")</f>
        <v>0</v>
      </c>
      <c r="H17" s="27">
        <f ca="1">IFERROR(VLOOKUP(A17,員工資訊表!A:AB,16,FALSE),"")</f>
        <v>0</v>
      </c>
      <c r="I17" s="26">
        <f ca="1">IFERROR(VLOOKUP(A17,員工資訊表!A:AB,17,FALSE),"")</f>
        <v>0</v>
      </c>
      <c r="J17" s="26">
        <f ca="1">IFERROR(VLOOKUP(A17,員工資訊表!A:AB,26,FALSE),"")</f>
        <v>0</v>
      </c>
    </row>
    <row r="18" spans="1:10" ht="20.100000000000001" customHeight="1">
      <c r="A18" s="1">
        <f t="array" aca="1" ref="A18" ca="1">INDEX(員工資訊表!A:A,LARGE(IF(員工資訊表!$A$3:$A$10000&lt;&gt;"",ROW($3:$10000),0),ROW(員工生日提醒!A15)))</f>
        <v>1</v>
      </c>
      <c r="B18" s="3" t="str">
        <f ca="1">IFERROR(VLOOKUP(A18,員工資訊表!A:AB,3,FALSE),"")</f>
        <v>員工資訊表</v>
      </c>
      <c r="C18" s="3">
        <f ca="1">IFERROR(VLOOKUP(A18,員工資訊表!A:AB,4,FALSE),"")</f>
        <v>0</v>
      </c>
      <c r="D18" s="3">
        <f ca="1">IFERROR(VLOOKUP(A18,員工資訊表!A:AB,5,FALSE),"")</f>
        <v>0</v>
      </c>
      <c r="E18" s="3">
        <f ca="1">IFERROR(VLOOKUP(A18,員工資訊表!A:AB,6,FALSE),"")</f>
        <v>0</v>
      </c>
      <c r="F18" s="3">
        <f ca="1">IFERROR(VLOOKUP(A18,員工資訊表!A:AB,7,FALSE),"")</f>
        <v>0</v>
      </c>
      <c r="G18" s="3">
        <f ca="1">IFERROR(VLOOKUP(A18,員工資訊表!A:AB,9,FALSE),"")</f>
        <v>0</v>
      </c>
      <c r="H18" s="25">
        <f ca="1">IFERROR(VLOOKUP(A18,員工資訊表!A:AB,16,FALSE),"")</f>
        <v>0</v>
      </c>
      <c r="I18" s="3">
        <f ca="1">IFERROR(VLOOKUP(A18,員工資訊表!A:AB,17,FALSE),"")</f>
        <v>0</v>
      </c>
      <c r="J18" s="3">
        <f ca="1">IFERROR(VLOOKUP(A18,員工資訊表!A:AB,26,FALSE),"")</f>
        <v>0</v>
      </c>
    </row>
    <row r="19" spans="1:10" ht="20.100000000000001" customHeight="1">
      <c r="A19" s="1">
        <f t="array" aca="1" ref="A19" ca="1">INDEX(員工資訊表!A:A,LARGE(IF(員工資訊表!$A$3:$A$10000&lt;&gt;"",ROW($3:$10000),0),ROW(員工生日提醒!A16)))</f>
        <v>1</v>
      </c>
      <c r="B19" s="26" t="str">
        <f ca="1">IFERROR(VLOOKUP(A19,員工資訊表!A:AB,3,FALSE),"")</f>
        <v>員工資訊表</v>
      </c>
      <c r="C19" s="26">
        <f ca="1">IFERROR(VLOOKUP(A19,員工資訊表!A:AB,4,FALSE),"")</f>
        <v>0</v>
      </c>
      <c r="D19" s="26">
        <f ca="1">IFERROR(VLOOKUP(A19,員工資訊表!A:AB,5,FALSE),"")</f>
        <v>0</v>
      </c>
      <c r="E19" s="26">
        <f ca="1">IFERROR(VLOOKUP(A19,員工資訊表!A:AB,6,FALSE),"")</f>
        <v>0</v>
      </c>
      <c r="F19" s="26">
        <f ca="1">IFERROR(VLOOKUP(A19,員工資訊表!A:AB,7,FALSE),"")</f>
        <v>0</v>
      </c>
      <c r="G19" s="26">
        <f ca="1">IFERROR(VLOOKUP(A19,員工資訊表!A:AB,9,FALSE),"")</f>
        <v>0</v>
      </c>
      <c r="H19" s="27">
        <f ca="1">IFERROR(VLOOKUP(A19,員工資訊表!A:AB,16,FALSE),"")</f>
        <v>0</v>
      </c>
      <c r="I19" s="26">
        <f ca="1">IFERROR(VLOOKUP(A19,員工資訊表!A:AB,17,FALSE),"")</f>
        <v>0</v>
      </c>
      <c r="J19" s="26">
        <f ca="1">IFERROR(VLOOKUP(A19,員工資訊表!A:AB,26,FALSE),"")</f>
        <v>0</v>
      </c>
    </row>
    <row r="20" spans="1:10" ht="20.100000000000001" customHeight="1">
      <c r="A20" s="1">
        <f t="array" aca="1" ref="A20" ca="1">INDEX(員工資訊表!A:A,LARGE(IF(員工資訊表!$A$3:$A$10000&lt;&gt;"",ROW($3:$10000),0),ROW(員工生日提醒!A17)))</f>
        <v>1</v>
      </c>
      <c r="B20" s="3" t="str">
        <f ca="1">IFERROR(VLOOKUP(A20,員工資訊表!A:AB,3,FALSE),"")</f>
        <v>員工資訊表</v>
      </c>
      <c r="C20" s="3">
        <f ca="1">IFERROR(VLOOKUP(A20,員工資訊表!A:AB,4,FALSE),"")</f>
        <v>0</v>
      </c>
      <c r="D20" s="3">
        <f ca="1">IFERROR(VLOOKUP(A20,員工資訊表!A:AB,5,FALSE),"")</f>
        <v>0</v>
      </c>
      <c r="E20" s="3">
        <f ca="1">IFERROR(VLOOKUP(A20,員工資訊表!A:AB,6,FALSE),"")</f>
        <v>0</v>
      </c>
      <c r="F20" s="3">
        <f ca="1">IFERROR(VLOOKUP(A20,員工資訊表!A:AB,7,FALSE),"")</f>
        <v>0</v>
      </c>
      <c r="G20" s="3">
        <f ca="1">IFERROR(VLOOKUP(A20,員工資訊表!A:AB,9,FALSE),"")</f>
        <v>0</v>
      </c>
      <c r="H20" s="25">
        <f ca="1">IFERROR(VLOOKUP(A20,員工資訊表!A:AB,16,FALSE),"")</f>
        <v>0</v>
      </c>
      <c r="I20" s="3">
        <f ca="1">IFERROR(VLOOKUP(A20,員工資訊表!A:AB,17,FALSE),"")</f>
        <v>0</v>
      </c>
      <c r="J20" s="3">
        <f ca="1">IFERROR(VLOOKUP(A20,員工資訊表!A:AB,26,FALSE),"")</f>
        <v>0</v>
      </c>
    </row>
    <row r="21" spans="1:10" ht="20.100000000000001" customHeight="1">
      <c r="A21" s="1">
        <f t="array" aca="1" ref="A21" ca="1">INDEX(員工資訊表!A:A,LARGE(IF(員工資訊表!$A$3:$A$10000&lt;&gt;"",ROW($3:$10000),0),ROW(員工生日提醒!A18)))</f>
        <v>1</v>
      </c>
      <c r="B21" s="26" t="str">
        <f ca="1">IFERROR(VLOOKUP(A21,員工資訊表!A:AB,3,FALSE),"")</f>
        <v>員工資訊表</v>
      </c>
      <c r="C21" s="26">
        <f ca="1">IFERROR(VLOOKUP(A21,員工資訊表!A:AB,4,FALSE),"")</f>
        <v>0</v>
      </c>
      <c r="D21" s="26">
        <f ca="1">IFERROR(VLOOKUP(A21,員工資訊表!A:AB,5,FALSE),"")</f>
        <v>0</v>
      </c>
      <c r="E21" s="26">
        <f ca="1">IFERROR(VLOOKUP(A21,員工資訊表!A:AB,6,FALSE),"")</f>
        <v>0</v>
      </c>
      <c r="F21" s="26">
        <f ca="1">IFERROR(VLOOKUP(A21,員工資訊表!A:AB,7,FALSE),"")</f>
        <v>0</v>
      </c>
      <c r="G21" s="26">
        <f ca="1">IFERROR(VLOOKUP(A21,員工資訊表!A:AB,9,FALSE),"")</f>
        <v>0</v>
      </c>
      <c r="H21" s="27">
        <f ca="1">IFERROR(VLOOKUP(A21,員工資訊表!A:AB,16,FALSE),"")</f>
        <v>0</v>
      </c>
      <c r="I21" s="26">
        <f ca="1">IFERROR(VLOOKUP(A21,員工資訊表!A:AB,17,FALSE),"")</f>
        <v>0</v>
      </c>
      <c r="J21" s="26">
        <f ca="1">IFERROR(VLOOKUP(A21,員工資訊表!A:AB,26,FALSE),"")</f>
        <v>0</v>
      </c>
    </row>
    <row r="22" spans="1:10" ht="20.100000000000001" customHeight="1">
      <c r="A22" s="1">
        <f t="array" aca="1" ref="A22" ca="1">INDEX(員工資訊表!A:A,LARGE(IF(員工資訊表!$A$3:$A$10000&lt;&gt;"",ROW($3:$10000),0),ROW(員工生日提醒!A19)))</f>
        <v>1</v>
      </c>
      <c r="B22" s="3" t="str">
        <f ca="1">IFERROR(VLOOKUP(A22,員工資訊表!A:AB,3,FALSE),"")</f>
        <v>員工資訊表</v>
      </c>
      <c r="C22" s="3">
        <f ca="1">IFERROR(VLOOKUP(A22,員工資訊表!A:AB,4,FALSE),"")</f>
        <v>0</v>
      </c>
      <c r="D22" s="3">
        <f ca="1">IFERROR(VLOOKUP(A22,員工資訊表!A:AB,5,FALSE),"")</f>
        <v>0</v>
      </c>
      <c r="E22" s="3">
        <f ca="1">IFERROR(VLOOKUP(A22,員工資訊表!A:AB,6,FALSE),"")</f>
        <v>0</v>
      </c>
      <c r="F22" s="3">
        <f ca="1">IFERROR(VLOOKUP(A22,員工資訊表!A:AB,7,FALSE),"")</f>
        <v>0</v>
      </c>
      <c r="G22" s="3">
        <f ca="1">IFERROR(VLOOKUP(A22,員工資訊表!A:AB,9,FALSE),"")</f>
        <v>0</v>
      </c>
      <c r="H22" s="25">
        <f ca="1">IFERROR(VLOOKUP(A22,員工資訊表!A:AB,16,FALSE),"")</f>
        <v>0</v>
      </c>
      <c r="I22" s="3">
        <f ca="1">IFERROR(VLOOKUP(A22,員工資訊表!A:AB,17,FALSE),"")</f>
        <v>0</v>
      </c>
      <c r="J22" s="3">
        <f ca="1">IFERROR(VLOOKUP(A22,員工資訊表!A:AB,26,FALSE),"")</f>
        <v>0</v>
      </c>
    </row>
    <row r="23" spans="1:10" ht="20.100000000000001" customHeight="1">
      <c r="A23" s="1">
        <f t="array" aca="1" ref="A23" ca="1">INDEX(員工資訊表!A:A,LARGE(IF(員工資訊表!$A$3:$A$10000&lt;&gt;"",ROW($3:$10000),0),ROW(員工生日提醒!A20)))</f>
        <v>1</v>
      </c>
      <c r="B23" s="26" t="str">
        <f ca="1">IFERROR(VLOOKUP(A23,員工資訊表!A:AB,3,FALSE),"")</f>
        <v>員工資訊表</v>
      </c>
      <c r="C23" s="26">
        <f ca="1">IFERROR(VLOOKUP(A23,員工資訊表!A:AB,4,FALSE),"")</f>
        <v>0</v>
      </c>
      <c r="D23" s="26">
        <f ca="1">IFERROR(VLOOKUP(A23,員工資訊表!A:AB,5,FALSE),"")</f>
        <v>0</v>
      </c>
      <c r="E23" s="26">
        <f ca="1">IFERROR(VLOOKUP(A23,員工資訊表!A:AB,6,FALSE),"")</f>
        <v>0</v>
      </c>
      <c r="F23" s="26">
        <f ca="1">IFERROR(VLOOKUP(A23,員工資訊表!A:AB,7,FALSE),"")</f>
        <v>0</v>
      </c>
      <c r="G23" s="26">
        <f ca="1">IFERROR(VLOOKUP(A23,員工資訊表!A:AB,9,FALSE),"")</f>
        <v>0</v>
      </c>
      <c r="H23" s="27">
        <f ca="1">IFERROR(VLOOKUP(A23,員工資訊表!A:AB,16,FALSE),"")</f>
        <v>0</v>
      </c>
      <c r="I23" s="26">
        <f ca="1">IFERROR(VLOOKUP(A23,員工資訊表!A:AB,17,FALSE),"")</f>
        <v>0</v>
      </c>
      <c r="J23" s="26">
        <f ca="1">IFERROR(VLOOKUP(A23,員工資訊表!A:AB,26,FALSE),"")</f>
        <v>0</v>
      </c>
    </row>
    <row r="24" spans="1:10" ht="20.100000000000001" customHeight="1">
      <c r="A24" s="1">
        <f t="array" aca="1" ref="A24" ca="1">INDEX(員工資訊表!A:A,LARGE(IF(員工資訊表!$A$3:$A$10000&lt;&gt;"",ROW($3:$10000),0),ROW(員工生日提醒!A21)))</f>
        <v>1</v>
      </c>
      <c r="B24" s="3" t="str">
        <f ca="1">IFERROR(VLOOKUP(A24,員工資訊表!A:AB,3,FALSE),"")</f>
        <v>員工資訊表</v>
      </c>
      <c r="C24" s="3">
        <f ca="1">IFERROR(VLOOKUP(A24,員工資訊表!A:AB,4,FALSE),"")</f>
        <v>0</v>
      </c>
      <c r="D24" s="3">
        <f ca="1">IFERROR(VLOOKUP(A24,員工資訊表!A:AB,5,FALSE),"")</f>
        <v>0</v>
      </c>
      <c r="E24" s="3">
        <f ca="1">IFERROR(VLOOKUP(A24,員工資訊表!A:AB,6,FALSE),"")</f>
        <v>0</v>
      </c>
      <c r="F24" s="3">
        <f ca="1">IFERROR(VLOOKUP(A24,員工資訊表!A:AB,7,FALSE),"")</f>
        <v>0</v>
      </c>
      <c r="G24" s="3">
        <f ca="1">IFERROR(VLOOKUP(A24,員工資訊表!A:AB,9,FALSE),"")</f>
        <v>0</v>
      </c>
      <c r="H24" s="25">
        <f ca="1">IFERROR(VLOOKUP(A24,員工資訊表!A:AB,16,FALSE),"")</f>
        <v>0</v>
      </c>
      <c r="I24" s="3">
        <f ca="1">IFERROR(VLOOKUP(A24,員工資訊表!A:AB,17,FALSE),"")</f>
        <v>0</v>
      </c>
      <c r="J24" s="3">
        <f ca="1">IFERROR(VLOOKUP(A24,員工資訊表!A:AB,26,FALSE),"")</f>
        <v>0</v>
      </c>
    </row>
    <row r="25" spans="1:10" ht="20.100000000000001" customHeight="1">
      <c r="A25" s="1">
        <f t="array" aca="1" ref="A25" ca="1">INDEX(員工資訊表!A:A,LARGE(IF(員工資訊表!$A$3:$A$10000&lt;&gt;"",ROW($3:$10000),0),ROW(員工生日提醒!A22)))</f>
        <v>1</v>
      </c>
      <c r="B25" s="26" t="str">
        <f ca="1">IFERROR(VLOOKUP(A25,員工資訊表!A:AB,3,FALSE),"")</f>
        <v>員工資訊表</v>
      </c>
      <c r="C25" s="26">
        <f ca="1">IFERROR(VLOOKUP(A25,員工資訊表!A:AB,4,FALSE),"")</f>
        <v>0</v>
      </c>
      <c r="D25" s="26">
        <f ca="1">IFERROR(VLOOKUP(A25,員工資訊表!A:AB,5,FALSE),"")</f>
        <v>0</v>
      </c>
      <c r="E25" s="26">
        <f ca="1">IFERROR(VLOOKUP(A25,員工資訊表!A:AB,6,FALSE),"")</f>
        <v>0</v>
      </c>
      <c r="F25" s="26">
        <f ca="1">IFERROR(VLOOKUP(A25,員工資訊表!A:AB,7,FALSE),"")</f>
        <v>0</v>
      </c>
      <c r="G25" s="26">
        <f ca="1">IFERROR(VLOOKUP(A25,員工資訊表!A:AB,9,FALSE),"")</f>
        <v>0</v>
      </c>
      <c r="H25" s="27">
        <f ca="1">IFERROR(VLOOKUP(A25,員工資訊表!A:AB,16,FALSE),"")</f>
        <v>0</v>
      </c>
      <c r="I25" s="26">
        <f ca="1">IFERROR(VLOOKUP(A25,員工資訊表!A:AB,17,FALSE),"")</f>
        <v>0</v>
      </c>
      <c r="J25" s="26">
        <f ca="1">IFERROR(VLOOKUP(A25,員工資訊表!A:AB,26,FALSE),"")</f>
        <v>0</v>
      </c>
    </row>
    <row r="26" spans="1:10" ht="20.100000000000001" customHeight="1">
      <c r="A26" s="1">
        <f t="array" aca="1" ref="A26" ca="1">INDEX(員工資訊表!A:A,LARGE(IF(員工資訊表!$A$3:$A$10000&lt;&gt;"",ROW($3:$10000),0),ROW(員工生日提醒!A23)))</f>
        <v>1</v>
      </c>
      <c r="B26" s="3" t="str">
        <f ca="1">IFERROR(VLOOKUP(A26,員工資訊表!A:AB,3,FALSE),"")</f>
        <v>員工資訊表</v>
      </c>
      <c r="C26" s="3">
        <f ca="1">IFERROR(VLOOKUP(A26,員工資訊表!A:AB,4,FALSE),"")</f>
        <v>0</v>
      </c>
      <c r="D26" s="3">
        <f ca="1">IFERROR(VLOOKUP(A26,員工資訊表!A:AB,5,FALSE),"")</f>
        <v>0</v>
      </c>
      <c r="E26" s="3">
        <f ca="1">IFERROR(VLOOKUP(A26,員工資訊表!A:AB,6,FALSE),"")</f>
        <v>0</v>
      </c>
      <c r="F26" s="3">
        <f ca="1">IFERROR(VLOOKUP(A26,員工資訊表!A:AB,7,FALSE),"")</f>
        <v>0</v>
      </c>
      <c r="G26" s="3">
        <f ca="1">IFERROR(VLOOKUP(A26,員工資訊表!A:AB,9,FALSE),"")</f>
        <v>0</v>
      </c>
      <c r="H26" s="25">
        <f ca="1">IFERROR(VLOOKUP(A26,員工資訊表!A:AB,16,FALSE),"")</f>
        <v>0</v>
      </c>
      <c r="I26" s="3">
        <f ca="1">IFERROR(VLOOKUP(A26,員工資訊表!A:AB,17,FALSE),"")</f>
        <v>0</v>
      </c>
      <c r="J26" s="3">
        <f ca="1">IFERROR(VLOOKUP(A26,員工資訊表!A:AB,26,FALSE),"")</f>
        <v>0</v>
      </c>
    </row>
    <row r="27" spans="1:10" ht="20.100000000000001" customHeight="1">
      <c r="A27" s="1">
        <f t="array" aca="1" ref="A27" ca="1">INDEX(員工資訊表!A:A,LARGE(IF(員工資訊表!$A$3:$A$10000&lt;&gt;"",ROW($3:$10000),0),ROW(員工生日提醒!A24)))</f>
        <v>1</v>
      </c>
      <c r="B27" s="26" t="str">
        <f ca="1">IFERROR(VLOOKUP(A27,員工資訊表!A:AB,3,FALSE),"")</f>
        <v>員工資訊表</v>
      </c>
      <c r="C27" s="26">
        <f ca="1">IFERROR(VLOOKUP(A27,員工資訊表!A:AB,4,FALSE),"")</f>
        <v>0</v>
      </c>
      <c r="D27" s="26">
        <f ca="1">IFERROR(VLOOKUP(A27,員工資訊表!A:AB,5,FALSE),"")</f>
        <v>0</v>
      </c>
      <c r="E27" s="26">
        <f ca="1">IFERROR(VLOOKUP(A27,員工資訊表!A:AB,6,FALSE),"")</f>
        <v>0</v>
      </c>
      <c r="F27" s="26">
        <f ca="1">IFERROR(VLOOKUP(A27,員工資訊表!A:AB,7,FALSE),"")</f>
        <v>0</v>
      </c>
      <c r="G27" s="26">
        <f ca="1">IFERROR(VLOOKUP(A27,員工資訊表!A:AB,9,FALSE),"")</f>
        <v>0</v>
      </c>
      <c r="H27" s="27">
        <f ca="1">IFERROR(VLOOKUP(A27,員工資訊表!A:AB,16,FALSE),"")</f>
        <v>0</v>
      </c>
      <c r="I27" s="26">
        <f ca="1">IFERROR(VLOOKUP(A27,員工資訊表!A:AB,17,FALSE),"")</f>
        <v>0</v>
      </c>
      <c r="J27" s="26">
        <f ca="1">IFERROR(VLOOKUP(A27,員工資訊表!A:AB,26,FALSE),"")</f>
        <v>0</v>
      </c>
    </row>
    <row r="28" spans="1:10" ht="20.100000000000001" customHeight="1">
      <c r="A28" s="1">
        <f t="array" aca="1" ref="A28" ca="1">INDEX(員工資訊表!A:A,LARGE(IF(員工資訊表!$A$3:$A$10000&lt;&gt;"",ROW($3:$10000),0),ROW(員工生日提醒!A25)))</f>
        <v>1</v>
      </c>
      <c r="B28" s="3" t="str">
        <f ca="1">IFERROR(VLOOKUP(A28,員工資訊表!A:AB,3,FALSE),"")</f>
        <v>員工資訊表</v>
      </c>
      <c r="C28" s="3">
        <f ca="1">IFERROR(VLOOKUP(A28,員工資訊表!A:AB,4,FALSE),"")</f>
        <v>0</v>
      </c>
      <c r="D28" s="3">
        <f ca="1">IFERROR(VLOOKUP(A28,員工資訊表!A:AB,5,FALSE),"")</f>
        <v>0</v>
      </c>
      <c r="E28" s="3">
        <f ca="1">IFERROR(VLOOKUP(A28,員工資訊表!A:AB,6,FALSE),"")</f>
        <v>0</v>
      </c>
      <c r="F28" s="3">
        <f ca="1">IFERROR(VLOOKUP(A28,員工資訊表!A:AB,7,FALSE),"")</f>
        <v>0</v>
      </c>
      <c r="G28" s="3">
        <f ca="1">IFERROR(VLOOKUP(A28,員工資訊表!A:AB,9,FALSE),"")</f>
        <v>0</v>
      </c>
      <c r="H28" s="25">
        <f ca="1">IFERROR(VLOOKUP(A28,員工資訊表!A:AB,16,FALSE),"")</f>
        <v>0</v>
      </c>
      <c r="I28" s="3">
        <f ca="1">IFERROR(VLOOKUP(A28,員工資訊表!A:AB,17,FALSE),"")</f>
        <v>0</v>
      </c>
      <c r="J28" s="3">
        <f ca="1">IFERROR(VLOOKUP(A28,員工資訊表!A:AB,26,FALSE),"")</f>
        <v>0</v>
      </c>
    </row>
    <row r="29" spans="1:10" ht="20.100000000000001" customHeight="1">
      <c r="A29" s="1">
        <f t="array" aca="1" ref="A29" ca="1">INDEX(員工資訊表!A:A,LARGE(IF(員工資訊表!$A$3:$A$10000&lt;&gt;"",ROW($3:$10000),0),ROW(員工生日提醒!A26)))</f>
        <v>1</v>
      </c>
      <c r="B29" s="26" t="str">
        <f ca="1">IFERROR(VLOOKUP(A29,員工資訊表!A:AB,3,FALSE),"")</f>
        <v>員工資訊表</v>
      </c>
      <c r="C29" s="26">
        <f ca="1">IFERROR(VLOOKUP(A29,員工資訊表!A:AB,4,FALSE),"")</f>
        <v>0</v>
      </c>
      <c r="D29" s="26">
        <f ca="1">IFERROR(VLOOKUP(A29,員工資訊表!A:AB,5,FALSE),"")</f>
        <v>0</v>
      </c>
      <c r="E29" s="26">
        <f ca="1">IFERROR(VLOOKUP(A29,員工資訊表!A:AB,6,FALSE),"")</f>
        <v>0</v>
      </c>
      <c r="F29" s="26">
        <f ca="1">IFERROR(VLOOKUP(A29,員工資訊表!A:AB,7,FALSE),"")</f>
        <v>0</v>
      </c>
      <c r="G29" s="26">
        <f ca="1">IFERROR(VLOOKUP(A29,員工資訊表!A:AB,9,FALSE),"")</f>
        <v>0</v>
      </c>
      <c r="H29" s="27">
        <f ca="1">IFERROR(VLOOKUP(A29,員工資訊表!A:AB,16,FALSE),"")</f>
        <v>0</v>
      </c>
      <c r="I29" s="26">
        <f ca="1">IFERROR(VLOOKUP(A29,員工資訊表!A:AB,17,FALSE),"")</f>
        <v>0</v>
      </c>
      <c r="J29" s="26">
        <f ca="1">IFERROR(VLOOKUP(A29,員工資訊表!A:AB,26,FALSE),"")</f>
        <v>0</v>
      </c>
    </row>
    <row r="30" spans="1:10" ht="20.100000000000001" customHeight="1">
      <c r="A30" s="1">
        <f t="array" aca="1" ref="A30" ca="1">INDEX(員工資訊表!A:A,LARGE(IF(員工資訊表!$A$3:$A$10000&lt;&gt;"",ROW($3:$10000),0),ROW(員工生日提醒!A27)))</f>
        <v>1</v>
      </c>
      <c r="B30" s="3" t="str">
        <f ca="1">IFERROR(VLOOKUP(A30,員工資訊表!A:AB,3,FALSE),"")</f>
        <v>員工資訊表</v>
      </c>
      <c r="C30" s="3">
        <f ca="1">IFERROR(VLOOKUP(A30,員工資訊表!A:AB,4,FALSE),"")</f>
        <v>0</v>
      </c>
      <c r="D30" s="3">
        <f ca="1">IFERROR(VLOOKUP(A30,員工資訊表!A:AB,5,FALSE),"")</f>
        <v>0</v>
      </c>
      <c r="E30" s="3">
        <f ca="1">IFERROR(VLOOKUP(A30,員工資訊表!A:AB,6,FALSE),"")</f>
        <v>0</v>
      </c>
      <c r="F30" s="3">
        <f ca="1">IFERROR(VLOOKUP(A30,員工資訊表!A:AB,7,FALSE),"")</f>
        <v>0</v>
      </c>
      <c r="G30" s="3">
        <f ca="1">IFERROR(VLOOKUP(A30,員工資訊表!A:AB,9,FALSE),"")</f>
        <v>0</v>
      </c>
      <c r="H30" s="25">
        <f ca="1">IFERROR(VLOOKUP(A30,員工資訊表!A:AB,16,FALSE),"")</f>
        <v>0</v>
      </c>
      <c r="I30" s="3">
        <f ca="1">IFERROR(VLOOKUP(A30,員工資訊表!A:AB,17,FALSE),"")</f>
        <v>0</v>
      </c>
      <c r="J30" s="3">
        <f ca="1">IFERROR(VLOOKUP(A30,員工資訊表!A:AB,26,FALSE),"")</f>
        <v>0</v>
      </c>
    </row>
    <row r="31" spans="1:10" ht="20.100000000000001" customHeight="1">
      <c r="A31" s="1">
        <f t="array" aca="1" ref="A31" ca="1">INDEX(員工資訊表!A:A,LARGE(IF(員工資訊表!$A$3:$A$10000&lt;&gt;"",ROW($3:$10000),0),ROW(員工生日提醒!A28)))</f>
        <v>1</v>
      </c>
      <c r="B31" s="26" t="str">
        <f ca="1">IFERROR(VLOOKUP(A31,員工資訊表!A:AB,3,FALSE),"")</f>
        <v>員工資訊表</v>
      </c>
      <c r="C31" s="26">
        <f ca="1">IFERROR(VLOOKUP(A31,員工資訊表!A:AB,4,FALSE),"")</f>
        <v>0</v>
      </c>
      <c r="D31" s="26">
        <f ca="1">IFERROR(VLOOKUP(A31,員工資訊表!A:AB,5,FALSE),"")</f>
        <v>0</v>
      </c>
      <c r="E31" s="26">
        <f ca="1">IFERROR(VLOOKUP(A31,員工資訊表!A:AB,6,FALSE),"")</f>
        <v>0</v>
      </c>
      <c r="F31" s="26">
        <f ca="1">IFERROR(VLOOKUP(A31,員工資訊表!A:AB,7,FALSE),"")</f>
        <v>0</v>
      </c>
      <c r="G31" s="26">
        <f ca="1">IFERROR(VLOOKUP(A31,員工資訊表!A:AB,9,FALSE),"")</f>
        <v>0</v>
      </c>
      <c r="H31" s="27">
        <f ca="1">IFERROR(VLOOKUP(A31,員工資訊表!A:AB,16,FALSE),"")</f>
        <v>0</v>
      </c>
      <c r="I31" s="26">
        <f ca="1">IFERROR(VLOOKUP(A31,員工資訊表!A:AB,17,FALSE),"")</f>
        <v>0</v>
      </c>
      <c r="J31" s="26">
        <f ca="1">IFERROR(VLOOKUP(A31,員工資訊表!A:AB,26,FALSE),"")</f>
        <v>0</v>
      </c>
    </row>
    <row r="32" spans="1:10" ht="20.100000000000001" customHeight="1">
      <c r="A32" s="1">
        <f t="array" aca="1" ref="A32" ca="1">INDEX(員工資訊表!A:A,LARGE(IF(員工資訊表!$A$3:$A$10000&lt;&gt;"",ROW($3:$10000),0),ROW(員工生日提醒!A29)))</f>
        <v>1</v>
      </c>
      <c r="B32" s="3" t="str">
        <f ca="1">IFERROR(VLOOKUP(A32,員工資訊表!A:AB,3,FALSE),"")</f>
        <v>員工資訊表</v>
      </c>
      <c r="C32" s="3">
        <f ca="1">IFERROR(VLOOKUP(A32,員工資訊表!A:AB,4,FALSE),"")</f>
        <v>0</v>
      </c>
      <c r="D32" s="3">
        <f ca="1">IFERROR(VLOOKUP(A32,員工資訊表!A:AB,5,FALSE),"")</f>
        <v>0</v>
      </c>
      <c r="E32" s="3">
        <f ca="1">IFERROR(VLOOKUP(A32,員工資訊表!A:AB,6,FALSE),"")</f>
        <v>0</v>
      </c>
      <c r="F32" s="3">
        <f ca="1">IFERROR(VLOOKUP(A32,員工資訊表!A:AB,7,FALSE),"")</f>
        <v>0</v>
      </c>
      <c r="G32" s="3">
        <f ca="1">IFERROR(VLOOKUP(A32,員工資訊表!A:AB,9,FALSE),"")</f>
        <v>0</v>
      </c>
      <c r="H32" s="25">
        <f ca="1">IFERROR(VLOOKUP(A32,員工資訊表!A:AB,16,FALSE),"")</f>
        <v>0</v>
      </c>
      <c r="I32" s="3">
        <f ca="1">IFERROR(VLOOKUP(A32,員工資訊表!A:AB,17,FALSE),"")</f>
        <v>0</v>
      </c>
      <c r="J32" s="3">
        <f ca="1">IFERROR(VLOOKUP(A32,員工資訊表!A:AB,26,FALSE),"")</f>
        <v>0</v>
      </c>
    </row>
    <row r="33" spans="1:10" ht="20.100000000000001" customHeight="1">
      <c r="A33" s="1">
        <f t="array" aca="1" ref="A33" ca="1">INDEX(員工資訊表!A:A,LARGE(IF(員工資訊表!$A$3:$A$10000&lt;&gt;"",ROW($3:$10000),0),ROW(員工生日提醒!A30)))</f>
        <v>1</v>
      </c>
      <c r="B33" s="26" t="str">
        <f ca="1">IFERROR(VLOOKUP(A33,員工資訊表!A:AB,3,FALSE),"")</f>
        <v>員工資訊表</v>
      </c>
      <c r="C33" s="26">
        <f ca="1">IFERROR(VLOOKUP(A33,員工資訊表!A:AB,4,FALSE),"")</f>
        <v>0</v>
      </c>
      <c r="D33" s="26">
        <f ca="1">IFERROR(VLOOKUP(A33,員工資訊表!A:AB,5,FALSE),"")</f>
        <v>0</v>
      </c>
      <c r="E33" s="26">
        <f ca="1">IFERROR(VLOOKUP(A33,員工資訊表!A:AB,6,FALSE),"")</f>
        <v>0</v>
      </c>
      <c r="F33" s="26">
        <f ca="1">IFERROR(VLOOKUP(A33,員工資訊表!A:AB,7,FALSE),"")</f>
        <v>0</v>
      </c>
      <c r="G33" s="26">
        <f ca="1">IFERROR(VLOOKUP(A33,員工資訊表!A:AB,9,FALSE),"")</f>
        <v>0</v>
      </c>
      <c r="H33" s="27">
        <f ca="1">IFERROR(VLOOKUP(A33,員工資訊表!A:AB,16,FALSE),"")</f>
        <v>0</v>
      </c>
      <c r="I33" s="26">
        <f ca="1">IFERROR(VLOOKUP(A33,員工資訊表!A:AB,17,FALSE),"")</f>
        <v>0</v>
      </c>
      <c r="J33" s="26">
        <f ca="1">IFERROR(VLOOKUP(A33,員工資訊表!A:AB,26,FALSE),"")</f>
        <v>0</v>
      </c>
    </row>
    <row r="34" spans="1:10" ht="20.100000000000001" customHeight="1">
      <c r="A34" s="1">
        <f t="array" aca="1" ref="A34" ca="1">INDEX(員工資訊表!A:A,LARGE(IF(員工資訊表!$A$3:$A$10000&lt;&gt;"",ROW($3:$10000),0),ROW(員工生日提醒!A31)))</f>
        <v>1</v>
      </c>
      <c r="B34" s="3" t="str">
        <f ca="1">IFERROR(VLOOKUP(A34,員工資訊表!A:AB,3,FALSE),"")</f>
        <v>員工資訊表</v>
      </c>
      <c r="C34" s="3">
        <f ca="1">IFERROR(VLOOKUP(A34,員工資訊表!A:AB,4,FALSE),"")</f>
        <v>0</v>
      </c>
      <c r="D34" s="3">
        <f ca="1">IFERROR(VLOOKUP(A34,員工資訊表!A:AB,5,FALSE),"")</f>
        <v>0</v>
      </c>
      <c r="E34" s="3">
        <f ca="1">IFERROR(VLOOKUP(A34,員工資訊表!A:AB,6,FALSE),"")</f>
        <v>0</v>
      </c>
      <c r="F34" s="3">
        <f ca="1">IFERROR(VLOOKUP(A34,員工資訊表!A:AB,7,FALSE),"")</f>
        <v>0</v>
      </c>
      <c r="G34" s="3">
        <f ca="1">IFERROR(VLOOKUP(A34,員工資訊表!A:AB,9,FALSE),"")</f>
        <v>0</v>
      </c>
      <c r="H34" s="25">
        <f ca="1">IFERROR(VLOOKUP(A34,員工資訊表!A:AB,16,FALSE),"")</f>
        <v>0</v>
      </c>
      <c r="I34" s="3">
        <f ca="1">IFERROR(VLOOKUP(A34,員工資訊表!A:AB,17,FALSE),"")</f>
        <v>0</v>
      </c>
      <c r="J34" s="3">
        <f ca="1">IFERROR(VLOOKUP(A34,員工資訊表!A:AB,26,FALSE),"")</f>
        <v>0</v>
      </c>
    </row>
    <row r="35" spans="1:10" ht="20.100000000000001" customHeight="1">
      <c r="A35" s="1">
        <f t="array" aca="1" ref="A35" ca="1">INDEX(員工資訊表!A:A,LARGE(IF(員工資訊表!$A$3:$A$10000&lt;&gt;"",ROW($3:$10000),0),ROW(員工生日提醒!A32)))</f>
        <v>1</v>
      </c>
      <c r="B35" s="26" t="str">
        <f ca="1">IFERROR(VLOOKUP(A35,員工資訊表!A:AB,3,FALSE),"")</f>
        <v>員工資訊表</v>
      </c>
      <c r="C35" s="26">
        <f ca="1">IFERROR(VLOOKUP(A35,員工資訊表!A:AB,4,FALSE),"")</f>
        <v>0</v>
      </c>
      <c r="D35" s="26">
        <f ca="1">IFERROR(VLOOKUP(A35,員工資訊表!A:AB,5,FALSE),"")</f>
        <v>0</v>
      </c>
      <c r="E35" s="26">
        <f ca="1">IFERROR(VLOOKUP(A35,員工資訊表!A:AB,6,FALSE),"")</f>
        <v>0</v>
      </c>
      <c r="F35" s="26">
        <f ca="1">IFERROR(VLOOKUP(A35,員工資訊表!A:AB,7,FALSE),"")</f>
        <v>0</v>
      </c>
      <c r="G35" s="26">
        <f ca="1">IFERROR(VLOOKUP(A35,員工資訊表!A:AB,9,FALSE),"")</f>
        <v>0</v>
      </c>
      <c r="H35" s="27">
        <f ca="1">IFERROR(VLOOKUP(A35,員工資訊表!A:AB,16,FALSE),"")</f>
        <v>0</v>
      </c>
      <c r="I35" s="26">
        <f ca="1">IFERROR(VLOOKUP(A35,員工資訊表!A:AB,17,FALSE),"")</f>
        <v>0</v>
      </c>
      <c r="J35" s="26">
        <f ca="1">IFERROR(VLOOKUP(A35,員工資訊表!A:AB,26,FALSE),"")</f>
        <v>0</v>
      </c>
    </row>
    <row r="36" spans="1:10" ht="20.100000000000001" customHeight="1">
      <c r="A36" s="1">
        <f t="array" aca="1" ref="A36" ca="1">INDEX(員工資訊表!A:A,LARGE(IF(員工資訊表!$A$3:$A$10000&lt;&gt;"",ROW($3:$10000),0),ROW(員工生日提醒!A33)))</f>
        <v>1</v>
      </c>
      <c r="B36" s="3" t="str">
        <f ca="1">IFERROR(VLOOKUP(A36,員工資訊表!A:AB,3,FALSE),"")</f>
        <v>員工資訊表</v>
      </c>
      <c r="C36" s="3">
        <f ca="1">IFERROR(VLOOKUP(A36,員工資訊表!A:AB,4,FALSE),"")</f>
        <v>0</v>
      </c>
      <c r="D36" s="3">
        <f ca="1">IFERROR(VLOOKUP(A36,員工資訊表!A:AB,5,FALSE),"")</f>
        <v>0</v>
      </c>
      <c r="E36" s="3">
        <f ca="1">IFERROR(VLOOKUP(A36,員工資訊表!A:AB,6,FALSE),"")</f>
        <v>0</v>
      </c>
      <c r="F36" s="3">
        <f ca="1">IFERROR(VLOOKUP(A36,員工資訊表!A:AB,7,FALSE),"")</f>
        <v>0</v>
      </c>
      <c r="G36" s="3">
        <f ca="1">IFERROR(VLOOKUP(A36,員工資訊表!A:AB,9,FALSE),"")</f>
        <v>0</v>
      </c>
      <c r="H36" s="25">
        <f ca="1">IFERROR(VLOOKUP(A36,員工資訊表!A:AB,16,FALSE),"")</f>
        <v>0</v>
      </c>
      <c r="I36" s="3">
        <f ca="1">IFERROR(VLOOKUP(A36,員工資訊表!A:AB,17,FALSE),"")</f>
        <v>0</v>
      </c>
      <c r="J36" s="3">
        <f ca="1">IFERROR(VLOOKUP(A36,員工資訊表!A:AB,26,FALSE),"")</f>
        <v>0</v>
      </c>
    </row>
    <row r="37" spans="1:10" ht="20.100000000000001" customHeight="1">
      <c r="A37" s="1">
        <f t="array" aca="1" ref="A37" ca="1">INDEX(員工資訊表!A:A,LARGE(IF(員工資訊表!$A$3:$A$10000&lt;&gt;"",ROW($3:$10000),0),ROW(員工生日提醒!A34)))</f>
        <v>1</v>
      </c>
      <c r="B37" s="26" t="str">
        <f ca="1">IFERROR(VLOOKUP(A37,員工資訊表!A:AB,3,FALSE),"")</f>
        <v>員工資訊表</v>
      </c>
      <c r="C37" s="26">
        <f ca="1">IFERROR(VLOOKUP(A37,員工資訊表!A:AB,4,FALSE),"")</f>
        <v>0</v>
      </c>
      <c r="D37" s="26">
        <f ca="1">IFERROR(VLOOKUP(A37,員工資訊表!A:AB,5,FALSE),"")</f>
        <v>0</v>
      </c>
      <c r="E37" s="26">
        <f ca="1">IFERROR(VLOOKUP(A37,員工資訊表!A:AB,6,FALSE),"")</f>
        <v>0</v>
      </c>
      <c r="F37" s="26">
        <f ca="1">IFERROR(VLOOKUP(A37,員工資訊表!A:AB,7,FALSE),"")</f>
        <v>0</v>
      </c>
      <c r="G37" s="26">
        <f ca="1">IFERROR(VLOOKUP(A37,員工資訊表!A:AB,9,FALSE),"")</f>
        <v>0</v>
      </c>
      <c r="H37" s="27">
        <f ca="1">IFERROR(VLOOKUP(A37,員工資訊表!A:AB,16,FALSE),"")</f>
        <v>0</v>
      </c>
      <c r="I37" s="26">
        <f ca="1">IFERROR(VLOOKUP(A37,員工資訊表!A:AB,17,FALSE),"")</f>
        <v>0</v>
      </c>
      <c r="J37" s="26">
        <f ca="1">IFERROR(VLOOKUP(A37,員工資訊表!A:AB,26,FALSE),"")</f>
        <v>0</v>
      </c>
    </row>
    <row r="38" spans="1:10" ht="20.100000000000001" customHeight="1">
      <c r="A38" s="1">
        <f t="array" aca="1" ref="A38" ca="1">INDEX(員工資訊表!A:A,LARGE(IF(員工資訊表!$A$3:$A$10000&lt;&gt;"",ROW($3:$10000),0),ROW(員工生日提醒!A35)))</f>
        <v>1</v>
      </c>
      <c r="B38" s="3" t="str">
        <f ca="1">IFERROR(VLOOKUP(A38,員工資訊表!A:AB,3,FALSE),"")</f>
        <v>員工資訊表</v>
      </c>
      <c r="C38" s="3">
        <f ca="1">IFERROR(VLOOKUP(A38,員工資訊表!A:AB,4,FALSE),"")</f>
        <v>0</v>
      </c>
      <c r="D38" s="3">
        <f ca="1">IFERROR(VLOOKUP(A38,員工資訊表!A:AB,5,FALSE),"")</f>
        <v>0</v>
      </c>
      <c r="E38" s="3">
        <f ca="1">IFERROR(VLOOKUP(A38,員工資訊表!A:AB,6,FALSE),"")</f>
        <v>0</v>
      </c>
      <c r="F38" s="3">
        <f ca="1">IFERROR(VLOOKUP(A38,員工資訊表!A:AB,7,FALSE),"")</f>
        <v>0</v>
      </c>
      <c r="G38" s="3">
        <f ca="1">IFERROR(VLOOKUP(A38,員工資訊表!A:AB,9,FALSE),"")</f>
        <v>0</v>
      </c>
      <c r="H38" s="25">
        <f ca="1">IFERROR(VLOOKUP(A38,員工資訊表!A:AB,16,FALSE),"")</f>
        <v>0</v>
      </c>
      <c r="I38" s="3">
        <f ca="1">IFERROR(VLOOKUP(A38,員工資訊表!A:AB,17,FALSE),"")</f>
        <v>0</v>
      </c>
      <c r="J38" s="3">
        <f ca="1">IFERROR(VLOOKUP(A38,員工資訊表!A:AB,26,FALSE),"")</f>
        <v>0</v>
      </c>
    </row>
    <row r="39" spans="1:10" ht="20.100000000000001" customHeight="1">
      <c r="A39" s="1">
        <f t="array" aca="1" ref="A39" ca="1">INDEX(員工資訊表!A:A,LARGE(IF(員工資訊表!$A$3:$A$10000&lt;&gt;"",ROW($3:$10000),0),ROW(員工生日提醒!A36)))</f>
        <v>1</v>
      </c>
      <c r="B39" s="26" t="str">
        <f ca="1">IFERROR(VLOOKUP(A39,員工資訊表!A:AB,3,FALSE),"")</f>
        <v>員工資訊表</v>
      </c>
      <c r="C39" s="26">
        <f ca="1">IFERROR(VLOOKUP(A39,員工資訊表!A:AB,4,FALSE),"")</f>
        <v>0</v>
      </c>
      <c r="D39" s="26">
        <f ca="1">IFERROR(VLOOKUP(A39,員工資訊表!A:AB,5,FALSE),"")</f>
        <v>0</v>
      </c>
      <c r="E39" s="26">
        <f ca="1">IFERROR(VLOOKUP(A39,員工資訊表!A:AB,6,FALSE),"")</f>
        <v>0</v>
      </c>
      <c r="F39" s="26">
        <f ca="1">IFERROR(VLOOKUP(A39,員工資訊表!A:AB,7,FALSE),"")</f>
        <v>0</v>
      </c>
      <c r="G39" s="26">
        <f ca="1">IFERROR(VLOOKUP(A39,員工資訊表!A:AB,9,FALSE),"")</f>
        <v>0</v>
      </c>
      <c r="H39" s="27">
        <f ca="1">IFERROR(VLOOKUP(A39,員工資訊表!A:AB,16,FALSE),"")</f>
        <v>0</v>
      </c>
      <c r="I39" s="26">
        <f ca="1">IFERROR(VLOOKUP(A39,員工資訊表!A:AB,17,FALSE),"")</f>
        <v>0</v>
      </c>
      <c r="J39" s="26">
        <f ca="1">IFERROR(VLOOKUP(A39,員工資訊表!A:AB,26,FALSE),"")</f>
        <v>0</v>
      </c>
    </row>
    <row r="40" spans="1:10" ht="20.100000000000001" customHeight="1">
      <c r="A40" s="1">
        <f t="array" aca="1" ref="A40" ca="1">INDEX(員工資訊表!A:A,LARGE(IF(員工資訊表!$A$3:$A$10000&lt;&gt;"",ROW($3:$10000),0),ROW(員工生日提醒!A37)))</f>
        <v>1</v>
      </c>
      <c r="B40" s="3" t="str">
        <f ca="1">IFERROR(VLOOKUP(A40,員工資訊表!A:AB,3,FALSE),"")</f>
        <v>員工資訊表</v>
      </c>
      <c r="C40" s="3">
        <f ca="1">IFERROR(VLOOKUP(A40,員工資訊表!A:AB,4,FALSE),"")</f>
        <v>0</v>
      </c>
      <c r="D40" s="3">
        <f ca="1">IFERROR(VLOOKUP(A40,員工資訊表!A:AB,5,FALSE),"")</f>
        <v>0</v>
      </c>
      <c r="E40" s="3">
        <f ca="1">IFERROR(VLOOKUP(A40,員工資訊表!A:AB,6,FALSE),"")</f>
        <v>0</v>
      </c>
      <c r="F40" s="3">
        <f ca="1">IFERROR(VLOOKUP(A40,員工資訊表!A:AB,7,FALSE),"")</f>
        <v>0</v>
      </c>
      <c r="G40" s="3">
        <f ca="1">IFERROR(VLOOKUP(A40,員工資訊表!A:AB,9,FALSE),"")</f>
        <v>0</v>
      </c>
      <c r="H40" s="25">
        <f ca="1">IFERROR(VLOOKUP(A40,員工資訊表!A:AB,16,FALSE),"")</f>
        <v>0</v>
      </c>
      <c r="I40" s="3">
        <f ca="1">IFERROR(VLOOKUP(A40,員工資訊表!A:AB,17,FALSE),"")</f>
        <v>0</v>
      </c>
      <c r="J40" s="3">
        <f ca="1">IFERROR(VLOOKUP(A40,員工資訊表!A:AB,26,FALSE),"")</f>
        <v>0</v>
      </c>
    </row>
    <row r="41" spans="1:10" ht="20.100000000000001" customHeight="1">
      <c r="A41" s="1">
        <f t="array" aca="1" ref="A41" ca="1">INDEX(員工資訊表!A:A,LARGE(IF(員工資訊表!$A$3:$A$10000&lt;&gt;"",ROW($3:$10000),0),ROW(員工生日提醒!A38)))</f>
        <v>1</v>
      </c>
      <c r="B41" s="26" t="str">
        <f ca="1">IFERROR(VLOOKUP(A41,員工資訊表!A:AB,3,FALSE),"")</f>
        <v>員工資訊表</v>
      </c>
      <c r="C41" s="26">
        <f ca="1">IFERROR(VLOOKUP(A41,員工資訊表!A:AB,4,FALSE),"")</f>
        <v>0</v>
      </c>
      <c r="D41" s="26">
        <f ca="1">IFERROR(VLOOKUP(A41,員工資訊表!A:AB,5,FALSE),"")</f>
        <v>0</v>
      </c>
      <c r="E41" s="26">
        <f ca="1">IFERROR(VLOOKUP(A41,員工資訊表!A:AB,6,FALSE),"")</f>
        <v>0</v>
      </c>
      <c r="F41" s="26">
        <f ca="1">IFERROR(VLOOKUP(A41,員工資訊表!A:AB,7,FALSE),"")</f>
        <v>0</v>
      </c>
      <c r="G41" s="26">
        <f ca="1">IFERROR(VLOOKUP(A41,員工資訊表!A:AB,9,FALSE),"")</f>
        <v>0</v>
      </c>
      <c r="H41" s="27">
        <f ca="1">IFERROR(VLOOKUP(A41,員工資訊表!A:AB,16,FALSE),"")</f>
        <v>0</v>
      </c>
      <c r="I41" s="26">
        <f ca="1">IFERROR(VLOOKUP(A41,員工資訊表!A:AB,17,FALSE),"")</f>
        <v>0</v>
      </c>
      <c r="J41" s="26">
        <f ca="1">IFERROR(VLOOKUP(A41,員工資訊表!A:AB,26,FALSE),"")</f>
        <v>0</v>
      </c>
    </row>
    <row r="42" spans="1:10" ht="20.100000000000001" customHeight="1">
      <c r="A42" s="1">
        <f t="array" aca="1" ref="A42" ca="1">INDEX(員工資訊表!A:A,LARGE(IF(員工資訊表!$A$3:$A$10000&lt;&gt;"",ROW($3:$10000),0),ROW(員工生日提醒!A39)))</f>
        <v>1</v>
      </c>
      <c r="B42" s="3" t="str">
        <f ca="1">IFERROR(VLOOKUP(A42,員工資訊表!A:AB,3,FALSE),"")</f>
        <v>員工資訊表</v>
      </c>
      <c r="C42" s="3">
        <f ca="1">IFERROR(VLOOKUP(A42,員工資訊表!A:AB,4,FALSE),"")</f>
        <v>0</v>
      </c>
      <c r="D42" s="3">
        <f ca="1">IFERROR(VLOOKUP(A42,員工資訊表!A:AB,5,FALSE),"")</f>
        <v>0</v>
      </c>
      <c r="E42" s="3">
        <f ca="1">IFERROR(VLOOKUP(A42,員工資訊表!A:AB,6,FALSE),"")</f>
        <v>0</v>
      </c>
      <c r="F42" s="3">
        <f ca="1">IFERROR(VLOOKUP(A42,員工資訊表!A:AB,7,FALSE),"")</f>
        <v>0</v>
      </c>
      <c r="G42" s="3">
        <f ca="1">IFERROR(VLOOKUP(A42,員工資訊表!A:AB,9,FALSE),"")</f>
        <v>0</v>
      </c>
      <c r="H42" s="25">
        <f ca="1">IFERROR(VLOOKUP(A42,員工資訊表!A:AB,16,FALSE),"")</f>
        <v>0</v>
      </c>
      <c r="I42" s="3">
        <f ca="1">IFERROR(VLOOKUP(A42,員工資訊表!A:AB,17,FALSE),"")</f>
        <v>0</v>
      </c>
      <c r="J42" s="3">
        <f ca="1">IFERROR(VLOOKUP(A42,員工資訊表!A:AB,26,FALSE),"")</f>
        <v>0</v>
      </c>
    </row>
    <row r="43" spans="1:10" ht="20.100000000000001" customHeight="1">
      <c r="A43" s="1">
        <f t="array" aca="1" ref="A43" ca="1">INDEX(員工資訊表!A:A,LARGE(IF(員工資訊表!$A$3:$A$10000&lt;&gt;"",ROW($3:$10000),0),ROW(員工生日提醒!A40)))</f>
        <v>1</v>
      </c>
      <c r="B43" s="26" t="str">
        <f ca="1">IFERROR(VLOOKUP(A43,員工資訊表!A:AB,3,FALSE),"")</f>
        <v>員工資訊表</v>
      </c>
      <c r="C43" s="26">
        <f ca="1">IFERROR(VLOOKUP(A43,員工資訊表!A:AB,4,FALSE),"")</f>
        <v>0</v>
      </c>
      <c r="D43" s="26">
        <f ca="1">IFERROR(VLOOKUP(A43,員工資訊表!A:AB,5,FALSE),"")</f>
        <v>0</v>
      </c>
      <c r="E43" s="26">
        <f ca="1">IFERROR(VLOOKUP(A43,員工資訊表!A:AB,6,FALSE),"")</f>
        <v>0</v>
      </c>
      <c r="F43" s="26">
        <f ca="1">IFERROR(VLOOKUP(A43,員工資訊表!A:AB,7,FALSE),"")</f>
        <v>0</v>
      </c>
      <c r="G43" s="26">
        <f ca="1">IFERROR(VLOOKUP(A43,員工資訊表!A:AB,9,FALSE),"")</f>
        <v>0</v>
      </c>
      <c r="H43" s="27">
        <f ca="1">IFERROR(VLOOKUP(A43,員工資訊表!A:AB,16,FALSE),"")</f>
        <v>0</v>
      </c>
      <c r="I43" s="26">
        <f ca="1">IFERROR(VLOOKUP(A43,員工資訊表!A:AB,17,FALSE),"")</f>
        <v>0</v>
      </c>
      <c r="J43" s="26">
        <f ca="1">IFERROR(VLOOKUP(A43,員工資訊表!A:AB,26,FALSE),"")</f>
        <v>0</v>
      </c>
    </row>
    <row r="44" spans="1:10" ht="20.100000000000001" customHeight="1">
      <c r="A44" s="1">
        <f t="array" aca="1" ref="A44" ca="1">INDEX(員工資訊表!A:A,LARGE(IF(員工資訊表!$A$3:$A$10000&lt;&gt;"",ROW($3:$10000),0),ROW(員工生日提醒!A41)))</f>
        <v>1</v>
      </c>
      <c r="B44" s="3" t="str">
        <f ca="1">IFERROR(VLOOKUP(A44,員工資訊表!A:AB,3,FALSE),"")</f>
        <v>員工資訊表</v>
      </c>
      <c r="C44" s="3">
        <f ca="1">IFERROR(VLOOKUP(A44,員工資訊表!A:AB,4,FALSE),"")</f>
        <v>0</v>
      </c>
      <c r="D44" s="3">
        <f ca="1">IFERROR(VLOOKUP(A44,員工資訊表!A:AB,5,FALSE),"")</f>
        <v>0</v>
      </c>
      <c r="E44" s="3">
        <f ca="1">IFERROR(VLOOKUP(A44,員工資訊表!A:AB,6,FALSE),"")</f>
        <v>0</v>
      </c>
      <c r="F44" s="3">
        <f ca="1">IFERROR(VLOOKUP(A44,員工資訊表!A:AB,7,FALSE),"")</f>
        <v>0</v>
      </c>
      <c r="G44" s="3">
        <f ca="1">IFERROR(VLOOKUP(A44,員工資訊表!A:AB,9,FALSE),"")</f>
        <v>0</v>
      </c>
      <c r="H44" s="25">
        <f ca="1">IFERROR(VLOOKUP(A44,員工資訊表!A:AB,16,FALSE),"")</f>
        <v>0</v>
      </c>
      <c r="I44" s="3">
        <f ca="1">IFERROR(VLOOKUP(A44,員工資訊表!A:AB,17,FALSE),"")</f>
        <v>0</v>
      </c>
      <c r="J44" s="3">
        <f ca="1">IFERROR(VLOOKUP(A44,員工資訊表!A:AB,26,FALSE),"")</f>
        <v>0</v>
      </c>
    </row>
    <row r="45" spans="1:10" ht="20.100000000000001" customHeight="1">
      <c r="A45" s="1">
        <f t="array" aca="1" ref="A45" ca="1">INDEX(員工資訊表!A:A,LARGE(IF(員工資訊表!$A$3:$A$10000&lt;&gt;"",ROW($3:$10000),0),ROW(員工生日提醒!A42)))</f>
        <v>1</v>
      </c>
      <c r="B45" s="26" t="str">
        <f ca="1">IFERROR(VLOOKUP(A45,員工資訊表!A:AB,3,FALSE),"")</f>
        <v>員工資訊表</v>
      </c>
      <c r="C45" s="26">
        <f ca="1">IFERROR(VLOOKUP(A45,員工資訊表!A:AB,4,FALSE),"")</f>
        <v>0</v>
      </c>
      <c r="D45" s="26">
        <f ca="1">IFERROR(VLOOKUP(A45,員工資訊表!A:AB,5,FALSE),"")</f>
        <v>0</v>
      </c>
      <c r="E45" s="26">
        <f ca="1">IFERROR(VLOOKUP(A45,員工資訊表!A:AB,6,FALSE),"")</f>
        <v>0</v>
      </c>
      <c r="F45" s="26">
        <f ca="1">IFERROR(VLOOKUP(A45,員工資訊表!A:AB,7,FALSE),"")</f>
        <v>0</v>
      </c>
      <c r="G45" s="26">
        <f ca="1">IFERROR(VLOOKUP(A45,員工資訊表!A:AB,9,FALSE),"")</f>
        <v>0</v>
      </c>
      <c r="H45" s="27">
        <f ca="1">IFERROR(VLOOKUP(A45,員工資訊表!A:AB,16,FALSE),"")</f>
        <v>0</v>
      </c>
      <c r="I45" s="26">
        <f ca="1">IFERROR(VLOOKUP(A45,員工資訊表!A:AB,17,FALSE),"")</f>
        <v>0</v>
      </c>
      <c r="J45" s="26">
        <f ca="1">IFERROR(VLOOKUP(A45,員工資訊表!A:AB,26,FALSE),"")</f>
        <v>0</v>
      </c>
    </row>
    <row r="46" spans="1:10" ht="20.100000000000001" customHeight="1">
      <c r="A46" s="1">
        <f t="array" aca="1" ref="A46" ca="1">INDEX(員工資訊表!A:A,LARGE(IF(員工資訊表!$A$3:$A$10000&lt;&gt;"",ROW($3:$10000),0),ROW(員工生日提醒!A43)))</f>
        <v>1</v>
      </c>
      <c r="B46" s="3" t="str">
        <f ca="1">IFERROR(VLOOKUP(A46,員工資訊表!A:AB,3,FALSE),"")</f>
        <v>員工資訊表</v>
      </c>
      <c r="C46" s="3">
        <f ca="1">IFERROR(VLOOKUP(A46,員工資訊表!A:AB,4,FALSE),"")</f>
        <v>0</v>
      </c>
      <c r="D46" s="3">
        <f ca="1">IFERROR(VLOOKUP(A46,員工資訊表!A:AB,5,FALSE),"")</f>
        <v>0</v>
      </c>
      <c r="E46" s="3">
        <f ca="1">IFERROR(VLOOKUP(A46,員工資訊表!A:AB,6,FALSE),"")</f>
        <v>0</v>
      </c>
      <c r="F46" s="3">
        <f ca="1">IFERROR(VLOOKUP(A46,員工資訊表!A:AB,7,FALSE),"")</f>
        <v>0</v>
      </c>
      <c r="G46" s="3">
        <f ca="1">IFERROR(VLOOKUP(A46,員工資訊表!A:AB,9,FALSE),"")</f>
        <v>0</v>
      </c>
      <c r="H46" s="25">
        <f ca="1">IFERROR(VLOOKUP(A46,員工資訊表!A:AB,16,FALSE),"")</f>
        <v>0</v>
      </c>
      <c r="I46" s="3">
        <f ca="1">IFERROR(VLOOKUP(A46,員工資訊表!A:AB,17,FALSE),"")</f>
        <v>0</v>
      </c>
      <c r="J46" s="3">
        <f ca="1">IFERROR(VLOOKUP(A46,員工資訊表!A:AB,26,FALSE),"")</f>
        <v>0</v>
      </c>
    </row>
    <row r="47" spans="1:10" ht="20.100000000000001" customHeight="1">
      <c r="A47" s="1">
        <f t="array" aca="1" ref="A47" ca="1">INDEX(員工資訊表!A:A,LARGE(IF(員工資訊表!$A$3:$A$10000&lt;&gt;"",ROW($3:$10000),0),ROW(員工生日提醒!A44)))</f>
        <v>1</v>
      </c>
      <c r="B47" s="26" t="str">
        <f ca="1">IFERROR(VLOOKUP(A47,員工資訊表!A:AB,3,FALSE),"")</f>
        <v>員工資訊表</v>
      </c>
      <c r="C47" s="26">
        <f ca="1">IFERROR(VLOOKUP(A47,員工資訊表!A:AB,4,FALSE),"")</f>
        <v>0</v>
      </c>
      <c r="D47" s="26">
        <f ca="1">IFERROR(VLOOKUP(A47,員工資訊表!A:AB,5,FALSE),"")</f>
        <v>0</v>
      </c>
      <c r="E47" s="26">
        <f ca="1">IFERROR(VLOOKUP(A47,員工資訊表!A:AB,6,FALSE),"")</f>
        <v>0</v>
      </c>
      <c r="F47" s="26">
        <f ca="1">IFERROR(VLOOKUP(A47,員工資訊表!A:AB,7,FALSE),"")</f>
        <v>0</v>
      </c>
      <c r="G47" s="26">
        <f ca="1">IFERROR(VLOOKUP(A47,員工資訊表!A:AB,9,FALSE),"")</f>
        <v>0</v>
      </c>
      <c r="H47" s="27">
        <f ca="1">IFERROR(VLOOKUP(A47,員工資訊表!A:AB,16,FALSE),"")</f>
        <v>0</v>
      </c>
      <c r="I47" s="26">
        <f ca="1">IFERROR(VLOOKUP(A47,員工資訊表!A:AB,17,FALSE),"")</f>
        <v>0</v>
      </c>
      <c r="J47" s="26">
        <f ca="1">IFERROR(VLOOKUP(A47,員工資訊表!A:AB,26,FALSE),"")</f>
        <v>0</v>
      </c>
    </row>
    <row r="48" spans="1:10" ht="20.100000000000001" customHeight="1">
      <c r="A48" s="1">
        <f t="array" aca="1" ref="A48" ca="1">INDEX(員工資訊表!A:A,LARGE(IF(員工資訊表!$A$3:$A$10000&lt;&gt;"",ROW($3:$10000),0),ROW(員工生日提醒!A45)))</f>
        <v>1</v>
      </c>
      <c r="B48" s="3" t="str">
        <f ca="1">IFERROR(VLOOKUP(A48,員工資訊表!A:AB,3,FALSE),"")</f>
        <v>員工資訊表</v>
      </c>
      <c r="C48" s="3">
        <f ca="1">IFERROR(VLOOKUP(A48,員工資訊表!A:AB,4,FALSE),"")</f>
        <v>0</v>
      </c>
      <c r="D48" s="3">
        <f ca="1">IFERROR(VLOOKUP(A48,員工資訊表!A:AB,5,FALSE),"")</f>
        <v>0</v>
      </c>
      <c r="E48" s="3">
        <f ca="1">IFERROR(VLOOKUP(A48,員工資訊表!A:AB,6,FALSE),"")</f>
        <v>0</v>
      </c>
      <c r="F48" s="3">
        <f ca="1">IFERROR(VLOOKUP(A48,員工資訊表!A:AB,7,FALSE),"")</f>
        <v>0</v>
      </c>
      <c r="G48" s="3">
        <f ca="1">IFERROR(VLOOKUP(A48,員工資訊表!A:AB,9,FALSE),"")</f>
        <v>0</v>
      </c>
      <c r="H48" s="25">
        <f ca="1">IFERROR(VLOOKUP(A48,員工資訊表!A:AB,16,FALSE),"")</f>
        <v>0</v>
      </c>
      <c r="I48" s="3">
        <f ca="1">IFERROR(VLOOKUP(A48,員工資訊表!A:AB,17,FALSE),"")</f>
        <v>0</v>
      </c>
      <c r="J48" s="3">
        <f ca="1">IFERROR(VLOOKUP(A48,員工資訊表!A:AB,26,FALSE),"")</f>
        <v>0</v>
      </c>
    </row>
    <row r="49" spans="1:10" ht="20.100000000000001" customHeight="1">
      <c r="A49" s="1">
        <f t="array" aca="1" ref="A49" ca="1">INDEX(員工資訊表!A:A,LARGE(IF(員工資訊表!$A$3:$A$10000&lt;&gt;"",ROW($3:$10000),0),ROW(員工生日提醒!A46)))</f>
        <v>1</v>
      </c>
      <c r="B49" s="26" t="str">
        <f ca="1">IFERROR(VLOOKUP(A49,員工資訊表!A:AB,3,FALSE),"")</f>
        <v>員工資訊表</v>
      </c>
      <c r="C49" s="26">
        <f ca="1">IFERROR(VLOOKUP(A49,員工資訊表!A:AB,4,FALSE),"")</f>
        <v>0</v>
      </c>
      <c r="D49" s="26">
        <f ca="1">IFERROR(VLOOKUP(A49,員工資訊表!A:AB,5,FALSE),"")</f>
        <v>0</v>
      </c>
      <c r="E49" s="26">
        <f ca="1">IFERROR(VLOOKUP(A49,員工資訊表!A:AB,6,FALSE),"")</f>
        <v>0</v>
      </c>
      <c r="F49" s="26">
        <f ca="1">IFERROR(VLOOKUP(A49,員工資訊表!A:AB,7,FALSE),"")</f>
        <v>0</v>
      </c>
      <c r="G49" s="26">
        <f ca="1">IFERROR(VLOOKUP(A49,員工資訊表!A:AB,9,FALSE),"")</f>
        <v>0</v>
      </c>
      <c r="H49" s="27">
        <f ca="1">IFERROR(VLOOKUP(A49,員工資訊表!A:AB,16,FALSE),"")</f>
        <v>0</v>
      </c>
      <c r="I49" s="26">
        <f ca="1">IFERROR(VLOOKUP(A49,員工資訊表!A:AB,17,FALSE),"")</f>
        <v>0</v>
      </c>
      <c r="J49" s="26">
        <f ca="1">IFERROR(VLOOKUP(A49,員工資訊表!A:AB,26,FALSE),"")</f>
        <v>0</v>
      </c>
    </row>
    <row r="50" spans="1:10" ht="20.100000000000001" customHeight="1">
      <c r="A50" s="1">
        <f t="array" aca="1" ref="A50" ca="1">INDEX(員工資訊表!A:A,LARGE(IF(員工資訊表!$A$3:$A$10000&lt;&gt;"",ROW($3:$10000),0),ROW(員工生日提醒!A47)))</f>
        <v>1</v>
      </c>
      <c r="B50" s="3" t="str">
        <f ca="1">IFERROR(VLOOKUP(A50,員工資訊表!A:AB,3,FALSE),"")</f>
        <v>員工資訊表</v>
      </c>
      <c r="C50" s="3">
        <f ca="1">IFERROR(VLOOKUP(A50,員工資訊表!A:AB,4,FALSE),"")</f>
        <v>0</v>
      </c>
      <c r="D50" s="3">
        <f ca="1">IFERROR(VLOOKUP(A50,員工資訊表!A:AB,5,FALSE),"")</f>
        <v>0</v>
      </c>
      <c r="E50" s="3">
        <f ca="1">IFERROR(VLOOKUP(A50,員工資訊表!A:AB,6,FALSE),"")</f>
        <v>0</v>
      </c>
      <c r="F50" s="3">
        <f ca="1">IFERROR(VLOOKUP(A50,員工資訊表!A:AB,7,FALSE),"")</f>
        <v>0</v>
      </c>
      <c r="G50" s="3">
        <f ca="1">IFERROR(VLOOKUP(A50,員工資訊表!A:AB,9,FALSE),"")</f>
        <v>0</v>
      </c>
      <c r="H50" s="25">
        <f ca="1">IFERROR(VLOOKUP(A50,員工資訊表!A:AB,16,FALSE),"")</f>
        <v>0</v>
      </c>
      <c r="I50" s="3">
        <f ca="1">IFERROR(VLOOKUP(A50,員工資訊表!A:AB,17,FALSE),"")</f>
        <v>0</v>
      </c>
      <c r="J50" s="3">
        <f ca="1">IFERROR(VLOOKUP(A50,員工資訊表!A:AB,26,FALSE),"")</f>
        <v>0</v>
      </c>
    </row>
    <row r="51" spans="1:10" ht="20.100000000000001" customHeight="1">
      <c r="A51" s="1">
        <f t="array" aca="1" ref="A51" ca="1">INDEX(員工資訊表!A:A,LARGE(IF(員工資訊表!$A$3:$A$10000&lt;&gt;"",ROW($3:$10000),0),ROW(員工生日提醒!A48)))</f>
        <v>1</v>
      </c>
      <c r="B51" s="26" t="str">
        <f ca="1">IFERROR(VLOOKUP(A51,員工資訊表!A:AB,3,FALSE),"")</f>
        <v>員工資訊表</v>
      </c>
      <c r="C51" s="26">
        <f ca="1">IFERROR(VLOOKUP(A51,員工資訊表!A:AB,4,FALSE),"")</f>
        <v>0</v>
      </c>
      <c r="D51" s="26">
        <f ca="1">IFERROR(VLOOKUP(A51,員工資訊表!A:AB,5,FALSE),"")</f>
        <v>0</v>
      </c>
      <c r="E51" s="26">
        <f ca="1">IFERROR(VLOOKUP(A51,員工資訊表!A:AB,6,FALSE),"")</f>
        <v>0</v>
      </c>
      <c r="F51" s="26">
        <f ca="1">IFERROR(VLOOKUP(A51,員工資訊表!A:AB,7,FALSE),"")</f>
        <v>0</v>
      </c>
      <c r="G51" s="26">
        <f ca="1">IFERROR(VLOOKUP(A51,員工資訊表!A:AB,9,FALSE),"")</f>
        <v>0</v>
      </c>
      <c r="H51" s="27">
        <f ca="1">IFERROR(VLOOKUP(A51,員工資訊表!A:AB,16,FALSE),"")</f>
        <v>0</v>
      </c>
      <c r="I51" s="26">
        <f ca="1">IFERROR(VLOOKUP(A51,員工資訊表!A:AB,17,FALSE),"")</f>
        <v>0</v>
      </c>
      <c r="J51" s="26">
        <f ca="1">IFERROR(VLOOKUP(A51,員工資訊表!A:AB,26,FALSE),"")</f>
        <v>0</v>
      </c>
    </row>
    <row r="52" spans="1:10" ht="20.100000000000001" customHeight="1">
      <c r="A52" s="1">
        <f t="array" aca="1" ref="A52" ca="1">INDEX(員工資訊表!A:A,LARGE(IF(員工資訊表!$A$3:$A$10000&lt;&gt;"",ROW($3:$10000),0),ROW(員工生日提醒!A49)))</f>
        <v>1</v>
      </c>
      <c r="B52" s="3" t="str">
        <f ca="1">IFERROR(VLOOKUP(A52,員工資訊表!A:AB,3,FALSE),"")</f>
        <v>員工資訊表</v>
      </c>
      <c r="C52" s="3">
        <f ca="1">IFERROR(VLOOKUP(A52,員工資訊表!A:AB,4,FALSE),"")</f>
        <v>0</v>
      </c>
      <c r="D52" s="3">
        <f ca="1">IFERROR(VLOOKUP(A52,員工資訊表!A:AB,5,FALSE),"")</f>
        <v>0</v>
      </c>
      <c r="E52" s="3">
        <f ca="1">IFERROR(VLOOKUP(A52,員工資訊表!A:AB,6,FALSE),"")</f>
        <v>0</v>
      </c>
      <c r="F52" s="3">
        <f ca="1">IFERROR(VLOOKUP(A52,員工資訊表!A:AB,7,FALSE),"")</f>
        <v>0</v>
      </c>
      <c r="G52" s="3">
        <f ca="1">IFERROR(VLOOKUP(A52,員工資訊表!A:AB,9,FALSE),"")</f>
        <v>0</v>
      </c>
      <c r="H52" s="25">
        <f ca="1">IFERROR(VLOOKUP(A52,員工資訊表!A:AB,16,FALSE),"")</f>
        <v>0</v>
      </c>
      <c r="I52" s="3">
        <f ca="1">IFERROR(VLOOKUP(A52,員工資訊表!A:AB,17,FALSE),"")</f>
        <v>0</v>
      </c>
      <c r="J52" s="3">
        <f ca="1">IFERROR(VLOOKUP(A52,員工資訊表!A:AB,26,FALSE),"")</f>
        <v>0</v>
      </c>
    </row>
    <row r="53" spans="1:10" ht="20.100000000000001" customHeight="1">
      <c r="A53" s="1">
        <f t="array" aca="1" ref="A53" ca="1">INDEX(員工資訊表!A:A,LARGE(IF(員工資訊表!$A$3:$A$10000&lt;&gt;"",ROW($3:$10000),0),ROW(員工生日提醒!A50)))</f>
        <v>1</v>
      </c>
      <c r="B53" s="26" t="str">
        <f ca="1">IFERROR(VLOOKUP(A53,員工資訊表!A:AB,3,FALSE),"")</f>
        <v>員工資訊表</v>
      </c>
      <c r="C53" s="26">
        <f ca="1">IFERROR(VLOOKUP(A53,員工資訊表!A:AB,4,FALSE),"")</f>
        <v>0</v>
      </c>
      <c r="D53" s="26">
        <f ca="1">IFERROR(VLOOKUP(A53,員工資訊表!A:AB,5,FALSE),"")</f>
        <v>0</v>
      </c>
      <c r="E53" s="26">
        <f ca="1">IFERROR(VLOOKUP(A53,員工資訊表!A:AB,6,FALSE),"")</f>
        <v>0</v>
      </c>
      <c r="F53" s="26">
        <f ca="1">IFERROR(VLOOKUP(A53,員工資訊表!A:AB,7,FALSE),"")</f>
        <v>0</v>
      </c>
      <c r="G53" s="26">
        <f ca="1">IFERROR(VLOOKUP(A53,員工資訊表!A:AB,9,FALSE),"")</f>
        <v>0</v>
      </c>
      <c r="H53" s="27">
        <f ca="1">IFERROR(VLOOKUP(A53,員工資訊表!A:AB,16,FALSE),"")</f>
        <v>0</v>
      </c>
      <c r="I53" s="26">
        <f ca="1">IFERROR(VLOOKUP(A53,員工資訊表!A:AB,17,FALSE),"")</f>
        <v>0</v>
      </c>
      <c r="J53" s="26">
        <f ca="1">IFERROR(VLOOKUP(A53,員工資訊表!A:AB,26,FALSE),"")</f>
        <v>0</v>
      </c>
    </row>
    <row r="54" spans="1:10" ht="20.100000000000001" customHeight="1">
      <c r="A54" s="1">
        <f t="array" aca="1" ref="A54" ca="1">INDEX(員工資訊表!A:A,LARGE(IF(員工資訊表!$A$3:$A$10000&lt;&gt;"",ROW($3:$10000),0),ROW(員工生日提醒!A51)))</f>
        <v>1</v>
      </c>
      <c r="B54" s="3" t="str">
        <f ca="1">IFERROR(VLOOKUP(A54,員工資訊表!A:AB,3,FALSE),"")</f>
        <v>員工資訊表</v>
      </c>
      <c r="C54" s="3">
        <f ca="1">IFERROR(VLOOKUP(A54,員工資訊表!A:AB,4,FALSE),"")</f>
        <v>0</v>
      </c>
      <c r="D54" s="3">
        <f ca="1">IFERROR(VLOOKUP(A54,員工資訊表!A:AB,5,FALSE),"")</f>
        <v>0</v>
      </c>
      <c r="E54" s="3">
        <f ca="1">IFERROR(VLOOKUP(A54,員工資訊表!A:AB,6,FALSE),"")</f>
        <v>0</v>
      </c>
      <c r="F54" s="3">
        <f ca="1">IFERROR(VLOOKUP(A54,員工資訊表!A:AB,7,FALSE),"")</f>
        <v>0</v>
      </c>
      <c r="G54" s="3">
        <f ca="1">IFERROR(VLOOKUP(A54,員工資訊表!A:AB,9,FALSE),"")</f>
        <v>0</v>
      </c>
      <c r="H54" s="25">
        <f ca="1">IFERROR(VLOOKUP(A54,員工資訊表!A:AB,16,FALSE),"")</f>
        <v>0</v>
      </c>
      <c r="I54" s="3">
        <f ca="1">IFERROR(VLOOKUP(A54,員工資訊表!A:AB,17,FALSE),"")</f>
        <v>0</v>
      </c>
      <c r="J54" s="3">
        <f ca="1">IFERROR(VLOOKUP(A54,員工資訊表!A:AB,26,FALSE),"")</f>
        <v>0</v>
      </c>
    </row>
    <row r="55" spans="1:10" ht="20.100000000000001" customHeight="1">
      <c r="A55" s="1">
        <f t="array" aca="1" ref="A55" ca="1">INDEX(員工資訊表!A:A,LARGE(IF(員工資訊表!$A$3:$A$10000&lt;&gt;"",ROW($3:$10000),0),ROW(員工生日提醒!A52)))</f>
        <v>1</v>
      </c>
      <c r="B55" s="26" t="str">
        <f ca="1">IFERROR(VLOOKUP(A55,員工資訊表!A:AB,3,FALSE),"")</f>
        <v>員工資訊表</v>
      </c>
      <c r="C55" s="26">
        <f ca="1">IFERROR(VLOOKUP(A55,員工資訊表!A:AB,4,FALSE),"")</f>
        <v>0</v>
      </c>
      <c r="D55" s="26">
        <f ca="1">IFERROR(VLOOKUP(A55,員工資訊表!A:AB,5,FALSE),"")</f>
        <v>0</v>
      </c>
      <c r="E55" s="26">
        <f ca="1">IFERROR(VLOOKUP(A55,員工資訊表!A:AB,6,FALSE),"")</f>
        <v>0</v>
      </c>
      <c r="F55" s="26">
        <f ca="1">IFERROR(VLOOKUP(A55,員工資訊表!A:AB,7,FALSE),"")</f>
        <v>0</v>
      </c>
      <c r="G55" s="26">
        <f ca="1">IFERROR(VLOOKUP(A55,員工資訊表!A:AB,9,FALSE),"")</f>
        <v>0</v>
      </c>
      <c r="H55" s="27">
        <f ca="1">IFERROR(VLOOKUP(A55,員工資訊表!A:AB,16,FALSE),"")</f>
        <v>0</v>
      </c>
      <c r="I55" s="26">
        <f ca="1">IFERROR(VLOOKUP(A55,員工資訊表!A:AB,17,FALSE),"")</f>
        <v>0</v>
      </c>
      <c r="J55" s="26">
        <f ca="1">IFERROR(VLOOKUP(A55,員工資訊表!A:AB,26,FALSE),"")</f>
        <v>0</v>
      </c>
    </row>
    <row r="56" spans="1:10" ht="20.100000000000001" customHeight="1">
      <c r="A56" s="1">
        <f t="array" aca="1" ref="A56" ca="1">INDEX(員工資訊表!A:A,LARGE(IF(員工資訊表!$A$3:$A$10000&lt;&gt;"",ROW($3:$10000),0),ROW(員工生日提醒!A53)))</f>
        <v>1</v>
      </c>
      <c r="B56" s="3" t="str">
        <f ca="1">IFERROR(VLOOKUP(A56,員工資訊表!A:AB,3,FALSE),"")</f>
        <v>員工資訊表</v>
      </c>
      <c r="C56" s="3">
        <f ca="1">IFERROR(VLOOKUP(A56,員工資訊表!A:AB,4,FALSE),"")</f>
        <v>0</v>
      </c>
      <c r="D56" s="3">
        <f ca="1">IFERROR(VLOOKUP(A56,員工資訊表!A:AB,5,FALSE),"")</f>
        <v>0</v>
      </c>
      <c r="E56" s="3">
        <f ca="1">IFERROR(VLOOKUP(A56,員工資訊表!A:AB,6,FALSE),"")</f>
        <v>0</v>
      </c>
      <c r="F56" s="3">
        <f ca="1">IFERROR(VLOOKUP(A56,員工資訊表!A:AB,7,FALSE),"")</f>
        <v>0</v>
      </c>
      <c r="G56" s="3">
        <f ca="1">IFERROR(VLOOKUP(A56,員工資訊表!A:AB,9,FALSE),"")</f>
        <v>0</v>
      </c>
      <c r="H56" s="25">
        <f ca="1">IFERROR(VLOOKUP(A56,員工資訊表!A:AB,16,FALSE),"")</f>
        <v>0</v>
      </c>
      <c r="I56" s="3">
        <f ca="1">IFERROR(VLOOKUP(A56,員工資訊表!A:AB,17,FALSE),"")</f>
        <v>0</v>
      </c>
      <c r="J56" s="3">
        <f ca="1">IFERROR(VLOOKUP(A56,員工資訊表!A:AB,26,FALSE),"")</f>
        <v>0</v>
      </c>
    </row>
    <row r="57" spans="1:10" ht="20.100000000000001" customHeight="1">
      <c r="A57" s="1">
        <f t="array" aca="1" ref="A57" ca="1">INDEX(員工資訊表!A:A,LARGE(IF(員工資訊表!$A$3:$A$10000&lt;&gt;"",ROW($3:$10000),0),ROW(員工生日提醒!A54)))</f>
        <v>1</v>
      </c>
      <c r="B57" s="26" t="str">
        <f ca="1">IFERROR(VLOOKUP(A57,員工資訊表!A:AB,3,FALSE),"")</f>
        <v>員工資訊表</v>
      </c>
      <c r="C57" s="26">
        <f ca="1">IFERROR(VLOOKUP(A57,員工資訊表!A:AB,4,FALSE),"")</f>
        <v>0</v>
      </c>
      <c r="D57" s="26">
        <f ca="1">IFERROR(VLOOKUP(A57,員工資訊表!A:AB,5,FALSE),"")</f>
        <v>0</v>
      </c>
      <c r="E57" s="26">
        <f ca="1">IFERROR(VLOOKUP(A57,員工資訊表!A:AB,6,FALSE),"")</f>
        <v>0</v>
      </c>
      <c r="F57" s="26">
        <f ca="1">IFERROR(VLOOKUP(A57,員工資訊表!A:AB,7,FALSE),"")</f>
        <v>0</v>
      </c>
      <c r="G57" s="26">
        <f ca="1">IFERROR(VLOOKUP(A57,員工資訊表!A:AB,9,FALSE),"")</f>
        <v>0</v>
      </c>
      <c r="H57" s="27">
        <f ca="1">IFERROR(VLOOKUP(A57,員工資訊表!A:AB,16,FALSE),"")</f>
        <v>0</v>
      </c>
      <c r="I57" s="26">
        <f ca="1">IFERROR(VLOOKUP(A57,員工資訊表!A:AB,17,FALSE),"")</f>
        <v>0</v>
      </c>
      <c r="J57" s="26">
        <f ca="1">IFERROR(VLOOKUP(A57,員工資訊表!A:AB,26,FALSE),"")</f>
        <v>0</v>
      </c>
    </row>
    <row r="58" spans="1:10" ht="20.100000000000001" customHeight="1">
      <c r="A58" s="1">
        <f t="array" aca="1" ref="A58" ca="1">INDEX(員工資訊表!A:A,LARGE(IF(員工資訊表!$A$3:$A$10000&lt;&gt;"",ROW($3:$10000),0),ROW(員工生日提醒!A55)))</f>
        <v>1</v>
      </c>
      <c r="B58" s="3" t="str">
        <f ca="1">IFERROR(VLOOKUP(A58,員工資訊表!A:AB,3,FALSE),"")</f>
        <v>員工資訊表</v>
      </c>
      <c r="C58" s="3">
        <f ca="1">IFERROR(VLOOKUP(A58,員工資訊表!A:AB,4,FALSE),"")</f>
        <v>0</v>
      </c>
      <c r="D58" s="3">
        <f ca="1">IFERROR(VLOOKUP(A58,員工資訊表!A:AB,5,FALSE),"")</f>
        <v>0</v>
      </c>
      <c r="E58" s="3">
        <f ca="1">IFERROR(VLOOKUP(A58,員工資訊表!A:AB,6,FALSE),"")</f>
        <v>0</v>
      </c>
      <c r="F58" s="3">
        <f ca="1">IFERROR(VLOOKUP(A58,員工資訊表!A:AB,7,FALSE),"")</f>
        <v>0</v>
      </c>
      <c r="G58" s="3">
        <f ca="1">IFERROR(VLOOKUP(A58,員工資訊表!A:AB,9,FALSE),"")</f>
        <v>0</v>
      </c>
      <c r="H58" s="25">
        <f ca="1">IFERROR(VLOOKUP(A58,員工資訊表!A:AB,16,FALSE),"")</f>
        <v>0</v>
      </c>
      <c r="I58" s="3">
        <f ca="1">IFERROR(VLOOKUP(A58,員工資訊表!A:AB,17,FALSE),"")</f>
        <v>0</v>
      </c>
      <c r="J58" s="3">
        <f ca="1">IFERROR(VLOOKUP(A58,員工資訊表!A:AB,26,FALSE),"")</f>
        <v>0</v>
      </c>
    </row>
    <row r="59" spans="1:10" ht="20.100000000000001" customHeight="1">
      <c r="A59" s="1">
        <f t="array" aca="1" ref="A59" ca="1">INDEX(員工資訊表!A:A,LARGE(IF(員工資訊表!$A$3:$A$10000&lt;&gt;"",ROW($3:$10000),0),ROW(員工生日提醒!A56)))</f>
        <v>1</v>
      </c>
      <c r="B59" s="26" t="str">
        <f ca="1">IFERROR(VLOOKUP(A59,員工資訊表!A:AB,3,FALSE),"")</f>
        <v>員工資訊表</v>
      </c>
      <c r="C59" s="26">
        <f ca="1">IFERROR(VLOOKUP(A59,員工資訊表!A:AB,4,FALSE),"")</f>
        <v>0</v>
      </c>
      <c r="D59" s="26">
        <f ca="1">IFERROR(VLOOKUP(A59,員工資訊表!A:AB,5,FALSE),"")</f>
        <v>0</v>
      </c>
      <c r="E59" s="26">
        <f ca="1">IFERROR(VLOOKUP(A59,員工資訊表!A:AB,6,FALSE),"")</f>
        <v>0</v>
      </c>
      <c r="F59" s="26">
        <f ca="1">IFERROR(VLOOKUP(A59,員工資訊表!A:AB,7,FALSE),"")</f>
        <v>0</v>
      </c>
      <c r="G59" s="26">
        <f ca="1">IFERROR(VLOOKUP(A59,員工資訊表!A:AB,9,FALSE),"")</f>
        <v>0</v>
      </c>
      <c r="H59" s="27">
        <f ca="1">IFERROR(VLOOKUP(A59,員工資訊表!A:AB,16,FALSE),"")</f>
        <v>0</v>
      </c>
      <c r="I59" s="26">
        <f ca="1">IFERROR(VLOOKUP(A59,員工資訊表!A:AB,17,FALSE),"")</f>
        <v>0</v>
      </c>
      <c r="J59" s="26">
        <f ca="1">IFERROR(VLOOKUP(A59,員工資訊表!A:AB,26,FALSE),"")</f>
        <v>0</v>
      </c>
    </row>
    <row r="60" spans="1:10" ht="20.100000000000001" customHeight="1">
      <c r="A60" s="1">
        <f t="array" aca="1" ref="A60" ca="1">INDEX(員工資訊表!A:A,LARGE(IF(員工資訊表!$A$3:$A$10000&lt;&gt;"",ROW($3:$10000),0),ROW(員工生日提醒!A57)))</f>
        <v>1</v>
      </c>
      <c r="B60" s="3" t="str">
        <f ca="1">IFERROR(VLOOKUP(A60,員工資訊表!A:AB,3,FALSE),"")</f>
        <v>員工資訊表</v>
      </c>
      <c r="C60" s="3">
        <f ca="1">IFERROR(VLOOKUP(A60,員工資訊表!A:AB,4,FALSE),"")</f>
        <v>0</v>
      </c>
      <c r="D60" s="3">
        <f ca="1">IFERROR(VLOOKUP(A60,員工資訊表!A:AB,5,FALSE),"")</f>
        <v>0</v>
      </c>
      <c r="E60" s="3">
        <f ca="1">IFERROR(VLOOKUP(A60,員工資訊表!A:AB,6,FALSE),"")</f>
        <v>0</v>
      </c>
      <c r="F60" s="3">
        <f ca="1">IFERROR(VLOOKUP(A60,員工資訊表!A:AB,7,FALSE),"")</f>
        <v>0</v>
      </c>
      <c r="G60" s="3">
        <f ca="1">IFERROR(VLOOKUP(A60,員工資訊表!A:AB,9,FALSE),"")</f>
        <v>0</v>
      </c>
      <c r="H60" s="25">
        <f ca="1">IFERROR(VLOOKUP(A60,員工資訊表!A:AB,16,FALSE),"")</f>
        <v>0</v>
      </c>
      <c r="I60" s="3">
        <f ca="1">IFERROR(VLOOKUP(A60,員工資訊表!A:AB,17,FALSE),"")</f>
        <v>0</v>
      </c>
      <c r="J60" s="3">
        <f ca="1">IFERROR(VLOOKUP(A60,員工資訊表!A:AB,26,FALSE),"")</f>
        <v>0</v>
      </c>
    </row>
    <row r="61" spans="1:10" ht="20.100000000000001" customHeight="1">
      <c r="A61" s="1">
        <f t="array" aca="1" ref="A61" ca="1">INDEX(員工資訊表!A:A,LARGE(IF(員工資訊表!$A$3:$A$10000&lt;&gt;"",ROW($3:$10000),0),ROW(員工生日提醒!A58)))</f>
        <v>1</v>
      </c>
      <c r="B61" s="26" t="str">
        <f ca="1">IFERROR(VLOOKUP(A61,員工資訊表!A:AB,3,FALSE),"")</f>
        <v>員工資訊表</v>
      </c>
      <c r="C61" s="26">
        <f ca="1">IFERROR(VLOOKUP(A61,員工資訊表!A:AB,4,FALSE),"")</f>
        <v>0</v>
      </c>
      <c r="D61" s="26">
        <f ca="1">IFERROR(VLOOKUP(A61,員工資訊表!A:AB,5,FALSE),"")</f>
        <v>0</v>
      </c>
      <c r="E61" s="26">
        <f ca="1">IFERROR(VLOOKUP(A61,員工資訊表!A:AB,6,FALSE),"")</f>
        <v>0</v>
      </c>
      <c r="F61" s="26">
        <f ca="1">IFERROR(VLOOKUP(A61,員工資訊表!A:AB,7,FALSE),"")</f>
        <v>0</v>
      </c>
      <c r="G61" s="26">
        <f ca="1">IFERROR(VLOOKUP(A61,員工資訊表!A:AB,9,FALSE),"")</f>
        <v>0</v>
      </c>
      <c r="H61" s="27">
        <f ca="1">IFERROR(VLOOKUP(A61,員工資訊表!A:AB,16,FALSE),"")</f>
        <v>0</v>
      </c>
      <c r="I61" s="26">
        <f ca="1">IFERROR(VLOOKUP(A61,員工資訊表!A:AB,17,FALSE),"")</f>
        <v>0</v>
      </c>
      <c r="J61" s="26">
        <f ca="1">IFERROR(VLOOKUP(A61,員工資訊表!A:AB,26,FALSE),"")</f>
        <v>0</v>
      </c>
    </row>
    <row r="62" spans="1:10" ht="20.100000000000001" customHeight="1">
      <c r="A62" s="1">
        <f t="array" aca="1" ref="A62" ca="1">INDEX(員工資訊表!A:A,LARGE(IF(員工資訊表!$A$3:$A$10000&lt;&gt;"",ROW($3:$10000),0),ROW(員工生日提醒!A59)))</f>
        <v>1</v>
      </c>
      <c r="B62" s="3" t="str">
        <f ca="1">IFERROR(VLOOKUP(A62,員工資訊表!A:AB,3,FALSE),"")</f>
        <v>員工資訊表</v>
      </c>
      <c r="C62" s="3">
        <f ca="1">IFERROR(VLOOKUP(A62,員工資訊表!A:AB,4,FALSE),"")</f>
        <v>0</v>
      </c>
      <c r="D62" s="3">
        <f ca="1">IFERROR(VLOOKUP(A62,員工資訊表!A:AB,5,FALSE),"")</f>
        <v>0</v>
      </c>
      <c r="E62" s="3">
        <f ca="1">IFERROR(VLOOKUP(A62,員工資訊表!A:AB,6,FALSE),"")</f>
        <v>0</v>
      </c>
      <c r="F62" s="3">
        <f ca="1">IFERROR(VLOOKUP(A62,員工資訊表!A:AB,7,FALSE),"")</f>
        <v>0</v>
      </c>
      <c r="G62" s="3">
        <f ca="1">IFERROR(VLOOKUP(A62,員工資訊表!A:AB,9,FALSE),"")</f>
        <v>0</v>
      </c>
      <c r="H62" s="25">
        <f ca="1">IFERROR(VLOOKUP(A62,員工資訊表!A:AB,16,FALSE),"")</f>
        <v>0</v>
      </c>
      <c r="I62" s="3">
        <f ca="1">IFERROR(VLOOKUP(A62,員工資訊表!A:AB,17,FALSE),"")</f>
        <v>0</v>
      </c>
      <c r="J62" s="3">
        <f ca="1">IFERROR(VLOOKUP(A62,員工資訊表!A:AB,26,FALSE),"")</f>
        <v>0</v>
      </c>
    </row>
    <row r="63" spans="1:10" ht="20.100000000000001" customHeight="1">
      <c r="A63" s="1">
        <f t="array" aca="1" ref="A63" ca="1">INDEX(員工資訊表!A:A,LARGE(IF(員工資訊表!$A$3:$A$10000&lt;&gt;"",ROW($3:$10000),0),ROW(員工生日提醒!A60)))</f>
        <v>1</v>
      </c>
      <c r="B63" s="26" t="str">
        <f ca="1">IFERROR(VLOOKUP(A63,員工資訊表!A:AB,3,FALSE),"")</f>
        <v>員工資訊表</v>
      </c>
      <c r="C63" s="26">
        <f ca="1">IFERROR(VLOOKUP(A63,員工資訊表!A:AB,4,FALSE),"")</f>
        <v>0</v>
      </c>
      <c r="D63" s="26">
        <f ca="1">IFERROR(VLOOKUP(A63,員工資訊表!A:AB,5,FALSE),"")</f>
        <v>0</v>
      </c>
      <c r="E63" s="26">
        <f ca="1">IFERROR(VLOOKUP(A63,員工資訊表!A:AB,6,FALSE),"")</f>
        <v>0</v>
      </c>
      <c r="F63" s="26">
        <f ca="1">IFERROR(VLOOKUP(A63,員工資訊表!A:AB,7,FALSE),"")</f>
        <v>0</v>
      </c>
      <c r="G63" s="26">
        <f ca="1">IFERROR(VLOOKUP(A63,員工資訊表!A:AB,9,FALSE),"")</f>
        <v>0</v>
      </c>
      <c r="H63" s="27">
        <f ca="1">IFERROR(VLOOKUP(A63,員工資訊表!A:AB,16,FALSE),"")</f>
        <v>0</v>
      </c>
      <c r="I63" s="26">
        <f ca="1">IFERROR(VLOOKUP(A63,員工資訊表!A:AB,17,FALSE),"")</f>
        <v>0</v>
      </c>
      <c r="J63" s="26">
        <f ca="1">IFERROR(VLOOKUP(A63,員工資訊表!A:AB,26,FALSE),"")</f>
        <v>0</v>
      </c>
    </row>
    <row r="64" spans="1:10" ht="20.100000000000001" customHeight="1">
      <c r="A64" s="1">
        <f t="array" aca="1" ref="A64" ca="1">INDEX(員工資訊表!A:A,LARGE(IF(員工資訊表!$A$3:$A$10000&lt;&gt;"",ROW($3:$10000),0),ROW(員工生日提醒!A61)))</f>
        <v>1</v>
      </c>
      <c r="B64" s="3" t="str">
        <f ca="1">IFERROR(VLOOKUP(A64,員工資訊表!A:AB,3,FALSE),"")</f>
        <v>員工資訊表</v>
      </c>
      <c r="C64" s="3">
        <f ca="1">IFERROR(VLOOKUP(A64,員工資訊表!A:AB,4,FALSE),"")</f>
        <v>0</v>
      </c>
      <c r="D64" s="3">
        <f ca="1">IFERROR(VLOOKUP(A64,員工資訊表!A:AB,5,FALSE),"")</f>
        <v>0</v>
      </c>
      <c r="E64" s="3">
        <f ca="1">IFERROR(VLOOKUP(A64,員工資訊表!A:AB,6,FALSE),"")</f>
        <v>0</v>
      </c>
      <c r="F64" s="3">
        <f ca="1">IFERROR(VLOOKUP(A64,員工資訊表!A:AB,7,FALSE),"")</f>
        <v>0</v>
      </c>
      <c r="G64" s="3">
        <f ca="1">IFERROR(VLOOKUP(A64,員工資訊表!A:AB,9,FALSE),"")</f>
        <v>0</v>
      </c>
      <c r="H64" s="25">
        <f ca="1">IFERROR(VLOOKUP(A64,員工資訊表!A:AB,16,FALSE),"")</f>
        <v>0</v>
      </c>
      <c r="I64" s="3">
        <f ca="1">IFERROR(VLOOKUP(A64,員工資訊表!A:AB,17,FALSE),"")</f>
        <v>0</v>
      </c>
      <c r="J64" s="3">
        <f ca="1">IFERROR(VLOOKUP(A64,員工資訊表!A:AB,26,FALSE),"")</f>
        <v>0</v>
      </c>
    </row>
    <row r="65" spans="1:10" ht="20.100000000000001" customHeight="1">
      <c r="A65" s="1">
        <f t="array" aca="1" ref="A65" ca="1">INDEX(員工資訊表!A:A,LARGE(IF(員工資訊表!$A$3:$A$10000&lt;&gt;"",ROW($3:$10000),0),ROW(員工生日提醒!A62)))</f>
        <v>1</v>
      </c>
      <c r="B65" s="26" t="str">
        <f ca="1">IFERROR(VLOOKUP(A65,員工資訊表!A:AB,3,FALSE),"")</f>
        <v>員工資訊表</v>
      </c>
      <c r="C65" s="26">
        <f ca="1">IFERROR(VLOOKUP(A65,員工資訊表!A:AB,4,FALSE),"")</f>
        <v>0</v>
      </c>
      <c r="D65" s="26">
        <f ca="1">IFERROR(VLOOKUP(A65,員工資訊表!A:AB,5,FALSE),"")</f>
        <v>0</v>
      </c>
      <c r="E65" s="26">
        <f ca="1">IFERROR(VLOOKUP(A65,員工資訊表!A:AB,6,FALSE),"")</f>
        <v>0</v>
      </c>
      <c r="F65" s="26">
        <f ca="1">IFERROR(VLOOKUP(A65,員工資訊表!A:AB,7,FALSE),"")</f>
        <v>0</v>
      </c>
      <c r="G65" s="26">
        <f ca="1">IFERROR(VLOOKUP(A65,員工資訊表!A:AB,9,FALSE),"")</f>
        <v>0</v>
      </c>
      <c r="H65" s="27">
        <f ca="1">IFERROR(VLOOKUP(A65,員工資訊表!A:AB,16,FALSE),"")</f>
        <v>0</v>
      </c>
      <c r="I65" s="26">
        <f ca="1">IFERROR(VLOOKUP(A65,員工資訊表!A:AB,17,FALSE),"")</f>
        <v>0</v>
      </c>
      <c r="J65" s="26">
        <f ca="1">IFERROR(VLOOKUP(A65,員工資訊表!A:AB,26,FALSE),"")</f>
        <v>0</v>
      </c>
    </row>
    <row r="66" spans="1:10" ht="20.100000000000001" customHeight="1">
      <c r="A66" s="1">
        <f t="array" aca="1" ref="A66" ca="1">INDEX(員工資訊表!A:A,LARGE(IF(員工資訊表!$A$3:$A$10000&lt;&gt;"",ROW($3:$10000),0),ROW(員工生日提醒!A63)))</f>
        <v>1</v>
      </c>
      <c r="B66" s="3" t="str">
        <f ca="1">IFERROR(VLOOKUP(A66,員工資訊表!A:AB,3,FALSE),"")</f>
        <v>員工資訊表</v>
      </c>
      <c r="C66" s="3">
        <f ca="1">IFERROR(VLOOKUP(A66,員工資訊表!A:AB,4,FALSE),"")</f>
        <v>0</v>
      </c>
      <c r="D66" s="3">
        <f ca="1">IFERROR(VLOOKUP(A66,員工資訊表!A:AB,5,FALSE),"")</f>
        <v>0</v>
      </c>
      <c r="E66" s="3">
        <f ca="1">IFERROR(VLOOKUP(A66,員工資訊表!A:AB,6,FALSE),"")</f>
        <v>0</v>
      </c>
      <c r="F66" s="3">
        <f ca="1">IFERROR(VLOOKUP(A66,員工資訊表!A:AB,7,FALSE),"")</f>
        <v>0</v>
      </c>
      <c r="G66" s="3">
        <f ca="1">IFERROR(VLOOKUP(A66,員工資訊表!A:AB,9,FALSE),"")</f>
        <v>0</v>
      </c>
      <c r="H66" s="25">
        <f ca="1">IFERROR(VLOOKUP(A66,員工資訊表!A:AB,16,FALSE),"")</f>
        <v>0</v>
      </c>
      <c r="I66" s="3">
        <f ca="1">IFERROR(VLOOKUP(A66,員工資訊表!A:AB,17,FALSE),"")</f>
        <v>0</v>
      </c>
      <c r="J66" s="3">
        <f ca="1">IFERROR(VLOOKUP(A66,員工資訊表!A:AB,26,FALSE),"")</f>
        <v>0</v>
      </c>
    </row>
    <row r="67" spans="1:10" ht="20.100000000000001" customHeight="1">
      <c r="A67" s="1">
        <f t="array" aca="1" ref="A67" ca="1">INDEX(員工資訊表!A:A,LARGE(IF(員工資訊表!$A$3:$A$10000&lt;&gt;"",ROW($3:$10000),0),ROW(員工生日提醒!A64)))</f>
        <v>1</v>
      </c>
      <c r="B67" s="26" t="str">
        <f ca="1">IFERROR(VLOOKUP(A67,員工資訊表!A:AB,3,FALSE),"")</f>
        <v>員工資訊表</v>
      </c>
      <c r="C67" s="26">
        <f ca="1">IFERROR(VLOOKUP(A67,員工資訊表!A:AB,4,FALSE),"")</f>
        <v>0</v>
      </c>
      <c r="D67" s="26">
        <f ca="1">IFERROR(VLOOKUP(A67,員工資訊表!A:AB,5,FALSE),"")</f>
        <v>0</v>
      </c>
      <c r="E67" s="26">
        <f ca="1">IFERROR(VLOOKUP(A67,員工資訊表!A:AB,6,FALSE),"")</f>
        <v>0</v>
      </c>
      <c r="F67" s="26">
        <f ca="1">IFERROR(VLOOKUP(A67,員工資訊表!A:AB,7,FALSE),"")</f>
        <v>0</v>
      </c>
      <c r="G67" s="26">
        <f ca="1">IFERROR(VLOOKUP(A67,員工資訊表!A:AB,9,FALSE),"")</f>
        <v>0</v>
      </c>
      <c r="H67" s="27">
        <f ca="1">IFERROR(VLOOKUP(A67,員工資訊表!A:AB,16,FALSE),"")</f>
        <v>0</v>
      </c>
      <c r="I67" s="26">
        <f ca="1">IFERROR(VLOOKUP(A67,員工資訊表!A:AB,17,FALSE),"")</f>
        <v>0</v>
      </c>
      <c r="J67" s="26">
        <f ca="1">IFERROR(VLOOKUP(A67,員工資訊表!A:AB,26,FALSE),"")</f>
        <v>0</v>
      </c>
    </row>
    <row r="68" spans="1:10" ht="20.100000000000001" customHeight="1">
      <c r="A68" s="1">
        <f t="array" aca="1" ref="A68" ca="1">INDEX(員工資訊表!A:A,LARGE(IF(員工資訊表!$A$3:$A$10000&lt;&gt;"",ROW($3:$10000),0),ROW(員工生日提醒!A65)))</f>
        <v>1</v>
      </c>
      <c r="B68" s="3" t="str">
        <f ca="1">IFERROR(VLOOKUP(A68,員工資訊表!A:AB,3,FALSE),"")</f>
        <v>員工資訊表</v>
      </c>
      <c r="C68" s="3">
        <f ca="1">IFERROR(VLOOKUP(A68,員工資訊表!A:AB,4,FALSE),"")</f>
        <v>0</v>
      </c>
      <c r="D68" s="3">
        <f ca="1">IFERROR(VLOOKUP(A68,員工資訊表!A:AB,5,FALSE),"")</f>
        <v>0</v>
      </c>
      <c r="E68" s="3">
        <f ca="1">IFERROR(VLOOKUP(A68,員工資訊表!A:AB,6,FALSE),"")</f>
        <v>0</v>
      </c>
      <c r="F68" s="3">
        <f ca="1">IFERROR(VLOOKUP(A68,員工資訊表!A:AB,7,FALSE),"")</f>
        <v>0</v>
      </c>
      <c r="G68" s="3">
        <f ca="1">IFERROR(VLOOKUP(A68,員工資訊表!A:AB,9,FALSE),"")</f>
        <v>0</v>
      </c>
      <c r="H68" s="25">
        <f ca="1">IFERROR(VLOOKUP(A68,員工資訊表!A:AB,16,FALSE),"")</f>
        <v>0</v>
      </c>
      <c r="I68" s="3">
        <f ca="1">IFERROR(VLOOKUP(A68,員工資訊表!A:AB,17,FALSE),"")</f>
        <v>0</v>
      </c>
      <c r="J68" s="3">
        <f ca="1">IFERROR(VLOOKUP(A68,員工資訊表!A:AB,26,FALSE),"")</f>
        <v>0</v>
      </c>
    </row>
    <row r="69" spans="1:10" ht="20.100000000000001" customHeight="1">
      <c r="A69" s="1">
        <f t="array" aca="1" ref="A69" ca="1">INDEX(員工資訊表!A:A,LARGE(IF(員工資訊表!$A$3:$A$10000&lt;&gt;"",ROW($3:$10000),0),ROW(員工生日提醒!A66)))</f>
        <v>1</v>
      </c>
      <c r="B69" s="26" t="str">
        <f ca="1">IFERROR(VLOOKUP(A69,員工資訊表!A:AB,3,FALSE),"")</f>
        <v>員工資訊表</v>
      </c>
      <c r="C69" s="26">
        <f ca="1">IFERROR(VLOOKUP(A69,員工資訊表!A:AB,4,FALSE),"")</f>
        <v>0</v>
      </c>
      <c r="D69" s="26">
        <f ca="1">IFERROR(VLOOKUP(A69,員工資訊表!A:AB,5,FALSE),"")</f>
        <v>0</v>
      </c>
      <c r="E69" s="26">
        <f ca="1">IFERROR(VLOOKUP(A69,員工資訊表!A:AB,6,FALSE),"")</f>
        <v>0</v>
      </c>
      <c r="F69" s="26">
        <f ca="1">IFERROR(VLOOKUP(A69,員工資訊表!A:AB,7,FALSE),"")</f>
        <v>0</v>
      </c>
      <c r="G69" s="26">
        <f ca="1">IFERROR(VLOOKUP(A69,員工資訊表!A:AB,9,FALSE),"")</f>
        <v>0</v>
      </c>
      <c r="H69" s="27">
        <f ca="1">IFERROR(VLOOKUP(A69,員工資訊表!A:AB,16,FALSE),"")</f>
        <v>0</v>
      </c>
      <c r="I69" s="26">
        <f ca="1">IFERROR(VLOOKUP(A69,員工資訊表!A:AB,17,FALSE),"")</f>
        <v>0</v>
      </c>
      <c r="J69" s="26">
        <f ca="1">IFERROR(VLOOKUP(A69,員工資訊表!A:AB,26,FALSE),"")</f>
        <v>0</v>
      </c>
    </row>
    <row r="70" spans="1:10" ht="20.100000000000001" customHeight="1">
      <c r="A70" s="1">
        <f t="array" aca="1" ref="A70" ca="1">INDEX(員工資訊表!A:A,LARGE(IF(員工資訊表!$A$3:$A$10000&lt;&gt;"",ROW($3:$10000),0),ROW(員工生日提醒!A67)))</f>
        <v>1</v>
      </c>
      <c r="B70" s="3" t="str">
        <f ca="1">IFERROR(VLOOKUP(A70,員工資訊表!A:AB,3,FALSE),"")</f>
        <v>員工資訊表</v>
      </c>
      <c r="C70" s="3">
        <f ca="1">IFERROR(VLOOKUP(A70,員工資訊表!A:AB,4,FALSE),"")</f>
        <v>0</v>
      </c>
      <c r="D70" s="3">
        <f ca="1">IFERROR(VLOOKUP(A70,員工資訊表!A:AB,5,FALSE),"")</f>
        <v>0</v>
      </c>
      <c r="E70" s="3">
        <f ca="1">IFERROR(VLOOKUP(A70,員工資訊表!A:AB,6,FALSE),"")</f>
        <v>0</v>
      </c>
      <c r="F70" s="3">
        <f ca="1">IFERROR(VLOOKUP(A70,員工資訊表!A:AB,7,FALSE),"")</f>
        <v>0</v>
      </c>
      <c r="G70" s="3">
        <f ca="1">IFERROR(VLOOKUP(A70,員工資訊表!A:AB,9,FALSE),"")</f>
        <v>0</v>
      </c>
      <c r="H70" s="25">
        <f ca="1">IFERROR(VLOOKUP(A70,員工資訊表!A:AB,16,FALSE),"")</f>
        <v>0</v>
      </c>
      <c r="I70" s="3">
        <f ca="1">IFERROR(VLOOKUP(A70,員工資訊表!A:AB,17,FALSE),"")</f>
        <v>0</v>
      </c>
      <c r="J70" s="3">
        <f ca="1">IFERROR(VLOOKUP(A70,員工資訊表!A:AB,26,FALSE),"")</f>
        <v>0</v>
      </c>
    </row>
    <row r="71" spans="1:10" ht="20.100000000000001" customHeight="1">
      <c r="A71" s="1">
        <f t="array" aca="1" ref="A71" ca="1">INDEX(員工資訊表!A:A,LARGE(IF(員工資訊表!$A$3:$A$10000&lt;&gt;"",ROW($3:$10000),0),ROW(員工生日提醒!A68)))</f>
        <v>1</v>
      </c>
      <c r="B71" s="26" t="str">
        <f ca="1">IFERROR(VLOOKUP(A71,員工資訊表!A:AB,3,FALSE),"")</f>
        <v>員工資訊表</v>
      </c>
      <c r="C71" s="26">
        <f ca="1">IFERROR(VLOOKUP(A71,員工資訊表!A:AB,4,FALSE),"")</f>
        <v>0</v>
      </c>
      <c r="D71" s="26">
        <f ca="1">IFERROR(VLOOKUP(A71,員工資訊表!A:AB,5,FALSE),"")</f>
        <v>0</v>
      </c>
      <c r="E71" s="26">
        <f ca="1">IFERROR(VLOOKUP(A71,員工資訊表!A:AB,6,FALSE),"")</f>
        <v>0</v>
      </c>
      <c r="F71" s="26">
        <f ca="1">IFERROR(VLOOKUP(A71,員工資訊表!A:AB,7,FALSE),"")</f>
        <v>0</v>
      </c>
      <c r="G71" s="26">
        <f ca="1">IFERROR(VLOOKUP(A71,員工資訊表!A:AB,9,FALSE),"")</f>
        <v>0</v>
      </c>
      <c r="H71" s="27">
        <f ca="1">IFERROR(VLOOKUP(A71,員工資訊表!A:AB,16,FALSE),"")</f>
        <v>0</v>
      </c>
      <c r="I71" s="26">
        <f ca="1">IFERROR(VLOOKUP(A71,員工資訊表!A:AB,17,FALSE),"")</f>
        <v>0</v>
      </c>
      <c r="J71" s="26">
        <f ca="1">IFERROR(VLOOKUP(A71,員工資訊表!A:AB,26,FALSE),"")</f>
        <v>0</v>
      </c>
    </row>
    <row r="72" spans="1:10" ht="20.100000000000001" customHeight="1">
      <c r="A72" s="1">
        <f t="array" aca="1" ref="A72" ca="1">INDEX(員工資訊表!A:A,LARGE(IF(員工資訊表!$A$3:$A$10000&lt;&gt;"",ROW($3:$10000),0),ROW(員工生日提醒!A69)))</f>
        <v>1</v>
      </c>
      <c r="B72" s="3" t="str">
        <f ca="1">IFERROR(VLOOKUP(A72,員工資訊表!A:AB,3,FALSE),"")</f>
        <v>員工資訊表</v>
      </c>
      <c r="C72" s="3">
        <f ca="1">IFERROR(VLOOKUP(A72,員工資訊表!A:AB,4,FALSE),"")</f>
        <v>0</v>
      </c>
      <c r="D72" s="3">
        <f ca="1">IFERROR(VLOOKUP(A72,員工資訊表!A:AB,5,FALSE),"")</f>
        <v>0</v>
      </c>
      <c r="E72" s="3">
        <f ca="1">IFERROR(VLOOKUP(A72,員工資訊表!A:AB,6,FALSE),"")</f>
        <v>0</v>
      </c>
      <c r="F72" s="3">
        <f ca="1">IFERROR(VLOOKUP(A72,員工資訊表!A:AB,7,FALSE),"")</f>
        <v>0</v>
      </c>
      <c r="G72" s="3">
        <f ca="1">IFERROR(VLOOKUP(A72,員工資訊表!A:AB,9,FALSE),"")</f>
        <v>0</v>
      </c>
      <c r="H72" s="25">
        <f ca="1">IFERROR(VLOOKUP(A72,員工資訊表!A:AB,16,FALSE),"")</f>
        <v>0</v>
      </c>
      <c r="I72" s="3">
        <f ca="1">IFERROR(VLOOKUP(A72,員工資訊表!A:AB,17,FALSE),"")</f>
        <v>0</v>
      </c>
      <c r="J72" s="3">
        <f ca="1">IFERROR(VLOOKUP(A72,員工資訊表!A:AB,26,FALSE),"")</f>
        <v>0</v>
      </c>
    </row>
    <row r="73" spans="1:10" ht="20.100000000000001" customHeight="1">
      <c r="A73" s="1">
        <f t="array" aca="1" ref="A73" ca="1">INDEX(員工資訊表!A:A,LARGE(IF(員工資訊表!$A$3:$A$10000&lt;&gt;"",ROW($3:$10000),0),ROW(員工生日提醒!A70)))</f>
        <v>1</v>
      </c>
      <c r="B73" s="26" t="str">
        <f ca="1">IFERROR(VLOOKUP(A73,員工資訊表!A:AB,3,FALSE),"")</f>
        <v>員工資訊表</v>
      </c>
      <c r="C73" s="26">
        <f ca="1">IFERROR(VLOOKUP(A73,員工資訊表!A:AB,4,FALSE),"")</f>
        <v>0</v>
      </c>
      <c r="D73" s="26">
        <f ca="1">IFERROR(VLOOKUP(A73,員工資訊表!A:AB,5,FALSE),"")</f>
        <v>0</v>
      </c>
      <c r="E73" s="26">
        <f ca="1">IFERROR(VLOOKUP(A73,員工資訊表!A:AB,6,FALSE),"")</f>
        <v>0</v>
      </c>
      <c r="F73" s="26">
        <f ca="1">IFERROR(VLOOKUP(A73,員工資訊表!A:AB,7,FALSE),"")</f>
        <v>0</v>
      </c>
      <c r="G73" s="26">
        <f ca="1">IFERROR(VLOOKUP(A73,員工資訊表!A:AB,9,FALSE),"")</f>
        <v>0</v>
      </c>
      <c r="H73" s="27">
        <f ca="1">IFERROR(VLOOKUP(A73,員工資訊表!A:AB,16,FALSE),"")</f>
        <v>0</v>
      </c>
      <c r="I73" s="26">
        <f ca="1">IFERROR(VLOOKUP(A73,員工資訊表!A:AB,17,FALSE),"")</f>
        <v>0</v>
      </c>
      <c r="J73" s="26">
        <f ca="1">IFERROR(VLOOKUP(A73,員工資訊表!A:AB,26,FALSE),"")</f>
        <v>0</v>
      </c>
    </row>
    <row r="74" spans="1:10" ht="20.100000000000001" customHeight="1">
      <c r="A74" s="1">
        <f t="array" aca="1" ref="A74" ca="1">INDEX(員工資訊表!A:A,LARGE(IF(員工資訊表!$A$3:$A$10000&lt;&gt;"",ROW($3:$10000),0),ROW(員工生日提醒!A71)))</f>
        <v>1</v>
      </c>
      <c r="B74" s="3" t="str">
        <f ca="1">IFERROR(VLOOKUP(A74,員工資訊表!A:AB,3,FALSE),"")</f>
        <v>員工資訊表</v>
      </c>
      <c r="C74" s="3">
        <f ca="1">IFERROR(VLOOKUP(A74,員工資訊表!A:AB,4,FALSE),"")</f>
        <v>0</v>
      </c>
      <c r="D74" s="3">
        <f ca="1">IFERROR(VLOOKUP(A74,員工資訊表!A:AB,5,FALSE),"")</f>
        <v>0</v>
      </c>
      <c r="E74" s="3">
        <f ca="1">IFERROR(VLOOKUP(A74,員工資訊表!A:AB,6,FALSE),"")</f>
        <v>0</v>
      </c>
      <c r="F74" s="3">
        <f ca="1">IFERROR(VLOOKUP(A74,員工資訊表!A:AB,7,FALSE),"")</f>
        <v>0</v>
      </c>
      <c r="G74" s="3">
        <f ca="1">IFERROR(VLOOKUP(A74,員工資訊表!A:AB,9,FALSE),"")</f>
        <v>0</v>
      </c>
      <c r="H74" s="25">
        <f ca="1">IFERROR(VLOOKUP(A74,員工資訊表!A:AB,16,FALSE),"")</f>
        <v>0</v>
      </c>
      <c r="I74" s="3">
        <f ca="1">IFERROR(VLOOKUP(A74,員工資訊表!A:AB,17,FALSE),"")</f>
        <v>0</v>
      </c>
      <c r="J74" s="3">
        <f ca="1">IFERROR(VLOOKUP(A74,員工資訊表!A:AB,26,FALSE),"")</f>
        <v>0</v>
      </c>
    </row>
    <row r="75" spans="1:10" ht="20.100000000000001" customHeight="1">
      <c r="A75" s="1">
        <f t="array" aca="1" ref="A75" ca="1">INDEX(員工資訊表!A:A,LARGE(IF(員工資訊表!$A$3:$A$10000&lt;&gt;"",ROW($3:$10000),0),ROW(員工生日提醒!A72)))</f>
        <v>1</v>
      </c>
      <c r="B75" s="26" t="str">
        <f ca="1">IFERROR(VLOOKUP(A75,員工資訊表!A:AB,3,FALSE),"")</f>
        <v>員工資訊表</v>
      </c>
      <c r="C75" s="26">
        <f ca="1">IFERROR(VLOOKUP(A75,員工資訊表!A:AB,4,FALSE),"")</f>
        <v>0</v>
      </c>
      <c r="D75" s="26">
        <f ca="1">IFERROR(VLOOKUP(A75,員工資訊表!A:AB,5,FALSE),"")</f>
        <v>0</v>
      </c>
      <c r="E75" s="26">
        <f ca="1">IFERROR(VLOOKUP(A75,員工資訊表!A:AB,6,FALSE),"")</f>
        <v>0</v>
      </c>
      <c r="F75" s="26">
        <f ca="1">IFERROR(VLOOKUP(A75,員工資訊表!A:AB,7,FALSE),"")</f>
        <v>0</v>
      </c>
      <c r="G75" s="26">
        <f ca="1">IFERROR(VLOOKUP(A75,員工資訊表!A:AB,9,FALSE),"")</f>
        <v>0</v>
      </c>
      <c r="H75" s="27">
        <f ca="1">IFERROR(VLOOKUP(A75,員工資訊表!A:AB,16,FALSE),"")</f>
        <v>0</v>
      </c>
      <c r="I75" s="26">
        <f ca="1">IFERROR(VLOOKUP(A75,員工資訊表!A:AB,17,FALSE),"")</f>
        <v>0</v>
      </c>
      <c r="J75" s="26">
        <f ca="1">IFERROR(VLOOKUP(A75,員工資訊表!A:AB,26,FALSE),"")</f>
        <v>0</v>
      </c>
    </row>
    <row r="76" spans="1:10" ht="20.100000000000001" customHeight="1">
      <c r="A76" s="1">
        <f t="array" aca="1" ref="A76" ca="1">INDEX(員工資訊表!A:A,LARGE(IF(員工資訊表!$A$3:$A$10000&lt;&gt;"",ROW($3:$10000),0),ROW(員工生日提醒!A73)))</f>
        <v>1</v>
      </c>
      <c r="B76" s="3" t="str">
        <f ca="1">IFERROR(VLOOKUP(A76,員工資訊表!A:AB,3,FALSE),"")</f>
        <v>員工資訊表</v>
      </c>
      <c r="C76" s="3">
        <f ca="1">IFERROR(VLOOKUP(A76,員工資訊表!A:AB,4,FALSE),"")</f>
        <v>0</v>
      </c>
      <c r="D76" s="3">
        <f ca="1">IFERROR(VLOOKUP(A76,員工資訊表!A:AB,5,FALSE),"")</f>
        <v>0</v>
      </c>
      <c r="E76" s="3">
        <f ca="1">IFERROR(VLOOKUP(A76,員工資訊表!A:AB,6,FALSE),"")</f>
        <v>0</v>
      </c>
      <c r="F76" s="3">
        <f ca="1">IFERROR(VLOOKUP(A76,員工資訊表!A:AB,7,FALSE),"")</f>
        <v>0</v>
      </c>
      <c r="G76" s="3">
        <f ca="1">IFERROR(VLOOKUP(A76,員工資訊表!A:AB,9,FALSE),"")</f>
        <v>0</v>
      </c>
      <c r="H76" s="25">
        <f ca="1">IFERROR(VLOOKUP(A76,員工資訊表!A:AB,16,FALSE),"")</f>
        <v>0</v>
      </c>
      <c r="I76" s="3">
        <f ca="1">IFERROR(VLOOKUP(A76,員工資訊表!A:AB,17,FALSE),"")</f>
        <v>0</v>
      </c>
      <c r="J76" s="3">
        <f ca="1">IFERROR(VLOOKUP(A76,員工資訊表!A:AB,26,FALSE),"")</f>
        <v>0</v>
      </c>
    </row>
    <row r="77" spans="1:10" ht="20.100000000000001" customHeight="1">
      <c r="A77" s="1">
        <f t="array" aca="1" ref="A77" ca="1">INDEX(員工資訊表!A:A,LARGE(IF(員工資訊表!$A$3:$A$10000&lt;&gt;"",ROW($3:$10000),0),ROW(員工生日提醒!A74)))</f>
        <v>1</v>
      </c>
      <c r="B77" s="26" t="str">
        <f ca="1">IFERROR(VLOOKUP(A77,員工資訊表!A:AB,3,FALSE),"")</f>
        <v>員工資訊表</v>
      </c>
      <c r="C77" s="26">
        <f ca="1">IFERROR(VLOOKUP(A77,員工資訊表!A:AB,4,FALSE),"")</f>
        <v>0</v>
      </c>
      <c r="D77" s="26">
        <f ca="1">IFERROR(VLOOKUP(A77,員工資訊表!A:AB,5,FALSE),"")</f>
        <v>0</v>
      </c>
      <c r="E77" s="26">
        <f ca="1">IFERROR(VLOOKUP(A77,員工資訊表!A:AB,6,FALSE),"")</f>
        <v>0</v>
      </c>
      <c r="F77" s="26">
        <f ca="1">IFERROR(VLOOKUP(A77,員工資訊表!A:AB,7,FALSE),"")</f>
        <v>0</v>
      </c>
      <c r="G77" s="26">
        <f ca="1">IFERROR(VLOOKUP(A77,員工資訊表!A:AB,9,FALSE),"")</f>
        <v>0</v>
      </c>
      <c r="H77" s="27">
        <f ca="1">IFERROR(VLOOKUP(A77,員工資訊表!A:AB,16,FALSE),"")</f>
        <v>0</v>
      </c>
      <c r="I77" s="26">
        <f ca="1">IFERROR(VLOOKUP(A77,員工資訊表!A:AB,17,FALSE),"")</f>
        <v>0</v>
      </c>
      <c r="J77" s="26">
        <f ca="1">IFERROR(VLOOKUP(A77,員工資訊表!A:AB,26,FALSE),"")</f>
        <v>0</v>
      </c>
    </row>
    <row r="78" spans="1:10" ht="20.100000000000001" customHeight="1">
      <c r="A78" s="1">
        <f t="array" aca="1" ref="A78" ca="1">INDEX(員工資訊表!A:A,LARGE(IF(員工資訊表!$A$3:$A$10000&lt;&gt;"",ROW($3:$10000),0),ROW(員工生日提醒!A75)))</f>
        <v>1</v>
      </c>
      <c r="B78" s="3" t="str">
        <f ca="1">IFERROR(VLOOKUP(A78,員工資訊表!A:AB,3,FALSE),"")</f>
        <v>員工資訊表</v>
      </c>
      <c r="C78" s="3">
        <f ca="1">IFERROR(VLOOKUP(A78,員工資訊表!A:AB,4,FALSE),"")</f>
        <v>0</v>
      </c>
      <c r="D78" s="3">
        <f ca="1">IFERROR(VLOOKUP(A78,員工資訊表!A:AB,5,FALSE),"")</f>
        <v>0</v>
      </c>
      <c r="E78" s="3">
        <f ca="1">IFERROR(VLOOKUP(A78,員工資訊表!A:AB,6,FALSE),"")</f>
        <v>0</v>
      </c>
      <c r="F78" s="3">
        <f ca="1">IFERROR(VLOOKUP(A78,員工資訊表!A:AB,7,FALSE),"")</f>
        <v>0</v>
      </c>
      <c r="G78" s="3">
        <f ca="1">IFERROR(VLOOKUP(A78,員工資訊表!A:AB,9,FALSE),"")</f>
        <v>0</v>
      </c>
      <c r="H78" s="25">
        <f ca="1">IFERROR(VLOOKUP(A78,員工資訊表!A:AB,16,FALSE),"")</f>
        <v>0</v>
      </c>
      <c r="I78" s="3">
        <f ca="1">IFERROR(VLOOKUP(A78,員工資訊表!A:AB,17,FALSE),"")</f>
        <v>0</v>
      </c>
      <c r="J78" s="3">
        <f ca="1">IFERROR(VLOOKUP(A78,員工資訊表!A:AB,26,FALSE),"")</f>
        <v>0</v>
      </c>
    </row>
    <row r="79" spans="1:10" ht="20.100000000000001" customHeight="1">
      <c r="A79" s="1">
        <f t="array" aca="1" ref="A79" ca="1">INDEX(員工資訊表!A:A,LARGE(IF(員工資訊表!$A$3:$A$10000&lt;&gt;"",ROW($3:$10000),0),ROW(員工生日提醒!A76)))</f>
        <v>1</v>
      </c>
      <c r="B79" s="26" t="str">
        <f ca="1">IFERROR(VLOOKUP(A79,員工資訊表!A:AB,3,FALSE),"")</f>
        <v>員工資訊表</v>
      </c>
      <c r="C79" s="26">
        <f ca="1">IFERROR(VLOOKUP(A79,員工資訊表!A:AB,4,FALSE),"")</f>
        <v>0</v>
      </c>
      <c r="D79" s="26">
        <f ca="1">IFERROR(VLOOKUP(A79,員工資訊表!A:AB,5,FALSE),"")</f>
        <v>0</v>
      </c>
      <c r="E79" s="26">
        <f ca="1">IFERROR(VLOOKUP(A79,員工資訊表!A:AB,6,FALSE),"")</f>
        <v>0</v>
      </c>
      <c r="F79" s="26">
        <f ca="1">IFERROR(VLOOKUP(A79,員工資訊表!A:AB,7,FALSE),"")</f>
        <v>0</v>
      </c>
      <c r="G79" s="26">
        <f ca="1">IFERROR(VLOOKUP(A79,員工資訊表!A:AB,9,FALSE),"")</f>
        <v>0</v>
      </c>
      <c r="H79" s="27">
        <f ca="1">IFERROR(VLOOKUP(A79,員工資訊表!A:AB,16,FALSE),"")</f>
        <v>0</v>
      </c>
      <c r="I79" s="26">
        <f ca="1">IFERROR(VLOOKUP(A79,員工資訊表!A:AB,17,FALSE),"")</f>
        <v>0</v>
      </c>
      <c r="J79" s="26">
        <f ca="1">IFERROR(VLOOKUP(A79,員工資訊表!A:AB,26,FALSE),"")</f>
        <v>0</v>
      </c>
    </row>
    <row r="80" spans="1:10" ht="20.100000000000001" customHeight="1">
      <c r="A80" s="1">
        <f t="array" aca="1" ref="A80" ca="1">INDEX(員工資訊表!A:A,LARGE(IF(員工資訊表!$A$3:$A$10000&lt;&gt;"",ROW($3:$10000),0),ROW(員工生日提醒!A77)))</f>
        <v>1</v>
      </c>
      <c r="B80" s="3" t="str">
        <f ca="1">IFERROR(VLOOKUP(A80,員工資訊表!A:AB,3,FALSE),"")</f>
        <v>員工資訊表</v>
      </c>
      <c r="C80" s="3">
        <f ca="1">IFERROR(VLOOKUP(A80,員工資訊表!A:AB,4,FALSE),"")</f>
        <v>0</v>
      </c>
      <c r="D80" s="3">
        <f ca="1">IFERROR(VLOOKUP(A80,員工資訊表!A:AB,5,FALSE),"")</f>
        <v>0</v>
      </c>
      <c r="E80" s="3">
        <f ca="1">IFERROR(VLOOKUP(A80,員工資訊表!A:AB,6,FALSE),"")</f>
        <v>0</v>
      </c>
      <c r="F80" s="3">
        <f ca="1">IFERROR(VLOOKUP(A80,員工資訊表!A:AB,7,FALSE),"")</f>
        <v>0</v>
      </c>
      <c r="G80" s="3">
        <f ca="1">IFERROR(VLOOKUP(A80,員工資訊表!A:AB,9,FALSE),"")</f>
        <v>0</v>
      </c>
      <c r="H80" s="25">
        <f ca="1">IFERROR(VLOOKUP(A80,員工資訊表!A:AB,16,FALSE),"")</f>
        <v>0</v>
      </c>
      <c r="I80" s="3">
        <f ca="1">IFERROR(VLOOKUP(A80,員工資訊表!A:AB,17,FALSE),"")</f>
        <v>0</v>
      </c>
      <c r="J80" s="3">
        <f ca="1">IFERROR(VLOOKUP(A80,員工資訊表!A:AB,26,FALSE),"")</f>
        <v>0</v>
      </c>
    </row>
    <row r="81" spans="1:10" ht="20.100000000000001" customHeight="1">
      <c r="A81" s="1">
        <f t="array" aca="1" ref="A81" ca="1">INDEX(員工資訊表!A:A,LARGE(IF(員工資訊表!$A$3:$A$10000&lt;&gt;"",ROW($3:$10000),0),ROW(員工生日提醒!A78)))</f>
        <v>1</v>
      </c>
      <c r="B81" s="26" t="str">
        <f ca="1">IFERROR(VLOOKUP(A81,員工資訊表!A:AB,3,FALSE),"")</f>
        <v>員工資訊表</v>
      </c>
      <c r="C81" s="26">
        <f ca="1">IFERROR(VLOOKUP(A81,員工資訊表!A:AB,4,FALSE),"")</f>
        <v>0</v>
      </c>
      <c r="D81" s="26">
        <f ca="1">IFERROR(VLOOKUP(A81,員工資訊表!A:AB,5,FALSE),"")</f>
        <v>0</v>
      </c>
      <c r="E81" s="26">
        <f ca="1">IFERROR(VLOOKUP(A81,員工資訊表!A:AB,6,FALSE),"")</f>
        <v>0</v>
      </c>
      <c r="F81" s="26">
        <f ca="1">IFERROR(VLOOKUP(A81,員工資訊表!A:AB,7,FALSE),"")</f>
        <v>0</v>
      </c>
      <c r="G81" s="26">
        <f ca="1">IFERROR(VLOOKUP(A81,員工資訊表!A:AB,9,FALSE),"")</f>
        <v>0</v>
      </c>
      <c r="H81" s="27">
        <f ca="1">IFERROR(VLOOKUP(A81,員工資訊表!A:AB,16,FALSE),"")</f>
        <v>0</v>
      </c>
      <c r="I81" s="26">
        <f ca="1">IFERROR(VLOOKUP(A81,員工資訊表!A:AB,17,FALSE),"")</f>
        <v>0</v>
      </c>
      <c r="J81" s="26">
        <f ca="1">IFERROR(VLOOKUP(A81,員工資訊表!A:AB,26,FALSE),"")</f>
        <v>0</v>
      </c>
    </row>
    <row r="82" spans="1:10" ht="20.100000000000001" customHeight="1">
      <c r="A82" s="1">
        <f t="array" aca="1" ref="A82" ca="1">INDEX(員工資訊表!A:A,LARGE(IF(員工資訊表!$A$3:$A$10000&lt;&gt;"",ROW($3:$10000),0),ROW(員工生日提醒!A79)))</f>
        <v>1</v>
      </c>
      <c r="B82" s="3" t="str">
        <f ca="1">IFERROR(VLOOKUP(A82,員工資訊表!A:AB,3,FALSE),"")</f>
        <v>員工資訊表</v>
      </c>
      <c r="C82" s="3">
        <f ca="1">IFERROR(VLOOKUP(A82,員工資訊表!A:AB,4,FALSE),"")</f>
        <v>0</v>
      </c>
      <c r="D82" s="3">
        <f ca="1">IFERROR(VLOOKUP(A82,員工資訊表!A:AB,5,FALSE),"")</f>
        <v>0</v>
      </c>
      <c r="E82" s="3">
        <f ca="1">IFERROR(VLOOKUP(A82,員工資訊表!A:AB,6,FALSE),"")</f>
        <v>0</v>
      </c>
      <c r="F82" s="3">
        <f ca="1">IFERROR(VLOOKUP(A82,員工資訊表!A:AB,7,FALSE),"")</f>
        <v>0</v>
      </c>
      <c r="G82" s="3">
        <f ca="1">IFERROR(VLOOKUP(A82,員工資訊表!A:AB,9,FALSE),"")</f>
        <v>0</v>
      </c>
      <c r="H82" s="25">
        <f ca="1">IFERROR(VLOOKUP(A82,員工資訊表!A:AB,16,FALSE),"")</f>
        <v>0</v>
      </c>
      <c r="I82" s="3">
        <f ca="1">IFERROR(VLOOKUP(A82,員工資訊表!A:AB,17,FALSE),"")</f>
        <v>0</v>
      </c>
      <c r="J82" s="3">
        <f ca="1">IFERROR(VLOOKUP(A82,員工資訊表!A:AB,26,FALSE),"")</f>
        <v>0</v>
      </c>
    </row>
    <row r="83" spans="1:10" ht="20.100000000000001" customHeight="1">
      <c r="A83" s="1">
        <f t="array" aca="1" ref="A83" ca="1">INDEX(員工資訊表!A:A,LARGE(IF(員工資訊表!$A$3:$A$10000&lt;&gt;"",ROW($3:$10000),0),ROW(員工生日提醒!A80)))</f>
        <v>1</v>
      </c>
      <c r="B83" s="26" t="str">
        <f ca="1">IFERROR(VLOOKUP(A83,員工資訊表!A:AB,3,FALSE),"")</f>
        <v>員工資訊表</v>
      </c>
      <c r="C83" s="26">
        <f ca="1">IFERROR(VLOOKUP(A83,員工資訊表!A:AB,4,FALSE),"")</f>
        <v>0</v>
      </c>
      <c r="D83" s="26">
        <f ca="1">IFERROR(VLOOKUP(A83,員工資訊表!A:AB,5,FALSE),"")</f>
        <v>0</v>
      </c>
      <c r="E83" s="26">
        <f ca="1">IFERROR(VLOOKUP(A83,員工資訊表!A:AB,6,FALSE),"")</f>
        <v>0</v>
      </c>
      <c r="F83" s="26">
        <f ca="1">IFERROR(VLOOKUP(A83,員工資訊表!A:AB,7,FALSE),"")</f>
        <v>0</v>
      </c>
      <c r="G83" s="26">
        <f ca="1">IFERROR(VLOOKUP(A83,員工資訊表!A:AB,9,FALSE),"")</f>
        <v>0</v>
      </c>
      <c r="H83" s="27">
        <f ca="1">IFERROR(VLOOKUP(A83,員工資訊表!A:AB,16,FALSE),"")</f>
        <v>0</v>
      </c>
      <c r="I83" s="26">
        <f ca="1">IFERROR(VLOOKUP(A83,員工資訊表!A:AB,17,FALSE),"")</f>
        <v>0</v>
      </c>
      <c r="J83" s="26">
        <f ca="1">IFERROR(VLOOKUP(A83,員工資訊表!A:AB,26,FALSE),"")</f>
        <v>0</v>
      </c>
    </row>
    <row r="84" spans="1:10" ht="20.100000000000001" customHeight="1">
      <c r="A84" s="1">
        <f t="array" aca="1" ref="A84" ca="1">INDEX(員工資訊表!A:A,LARGE(IF(員工資訊表!$A$3:$A$10000&lt;&gt;"",ROW($3:$10000),0),ROW(員工生日提醒!A81)))</f>
        <v>1</v>
      </c>
      <c r="B84" s="3" t="str">
        <f ca="1">IFERROR(VLOOKUP(A84,員工資訊表!A:AB,3,FALSE),"")</f>
        <v>員工資訊表</v>
      </c>
      <c r="C84" s="3">
        <f ca="1">IFERROR(VLOOKUP(A84,員工資訊表!A:AB,4,FALSE),"")</f>
        <v>0</v>
      </c>
      <c r="D84" s="3">
        <f ca="1">IFERROR(VLOOKUP(A84,員工資訊表!A:AB,5,FALSE),"")</f>
        <v>0</v>
      </c>
      <c r="E84" s="3">
        <f ca="1">IFERROR(VLOOKUP(A84,員工資訊表!A:AB,6,FALSE),"")</f>
        <v>0</v>
      </c>
      <c r="F84" s="3">
        <f ca="1">IFERROR(VLOOKUP(A84,員工資訊表!A:AB,7,FALSE),"")</f>
        <v>0</v>
      </c>
      <c r="G84" s="3">
        <f ca="1">IFERROR(VLOOKUP(A84,員工資訊表!A:AB,9,FALSE),"")</f>
        <v>0</v>
      </c>
      <c r="H84" s="25">
        <f ca="1">IFERROR(VLOOKUP(A84,員工資訊表!A:AB,16,FALSE),"")</f>
        <v>0</v>
      </c>
      <c r="I84" s="3">
        <f ca="1">IFERROR(VLOOKUP(A84,員工資訊表!A:AB,17,FALSE),"")</f>
        <v>0</v>
      </c>
      <c r="J84" s="3">
        <f ca="1">IFERROR(VLOOKUP(A84,員工資訊表!A:AB,26,FALSE),"")</f>
        <v>0</v>
      </c>
    </row>
    <row r="85" spans="1:10" ht="20.100000000000001" customHeight="1">
      <c r="A85" s="1">
        <f t="array" aca="1" ref="A85" ca="1">INDEX(員工資訊表!A:A,LARGE(IF(員工資訊表!$A$3:$A$10000&lt;&gt;"",ROW($3:$10000),0),ROW(員工生日提醒!A82)))</f>
        <v>1</v>
      </c>
      <c r="B85" s="26" t="str">
        <f ca="1">IFERROR(VLOOKUP(A85,員工資訊表!A:AB,3,FALSE),"")</f>
        <v>員工資訊表</v>
      </c>
      <c r="C85" s="26">
        <f ca="1">IFERROR(VLOOKUP(A85,員工資訊表!A:AB,4,FALSE),"")</f>
        <v>0</v>
      </c>
      <c r="D85" s="26">
        <f ca="1">IFERROR(VLOOKUP(A85,員工資訊表!A:AB,5,FALSE),"")</f>
        <v>0</v>
      </c>
      <c r="E85" s="26">
        <f ca="1">IFERROR(VLOOKUP(A85,員工資訊表!A:AB,6,FALSE),"")</f>
        <v>0</v>
      </c>
      <c r="F85" s="26">
        <f ca="1">IFERROR(VLOOKUP(A85,員工資訊表!A:AB,7,FALSE),"")</f>
        <v>0</v>
      </c>
      <c r="G85" s="26">
        <f ca="1">IFERROR(VLOOKUP(A85,員工資訊表!A:AB,9,FALSE),"")</f>
        <v>0</v>
      </c>
      <c r="H85" s="27">
        <f ca="1">IFERROR(VLOOKUP(A85,員工資訊表!A:AB,16,FALSE),"")</f>
        <v>0</v>
      </c>
      <c r="I85" s="26">
        <f ca="1">IFERROR(VLOOKUP(A85,員工資訊表!A:AB,17,FALSE),"")</f>
        <v>0</v>
      </c>
      <c r="J85" s="26">
        <f ca="1">IFERROR(VLOOKUP(A85,員工資訊表!A:AB,26,FALSE),"")</f>
        <v>0</v>
      </c>
    </row>
    <row r="86" spans="1:10" ht="20.100000000000001" customHeight="1">
      <c r="A86" s="1">
        <f t="array" aca="1" ref="A86" ca="1">INDEX(員工資訊表!A:A,LARGE(IF(員工資訊表!$A$3:$A$10000&lt;&gt;"",ROW($3:$10000),0),ROW(員工生日提醒!A83)))</f>
        <v>1</v>
      </c>
      <c r="B86" s="3" t="str">
        <f ca="1">IFERROR(VLOOKUP(A86,員工資訊表!A:AB,3,FALSE),"")</f>
        <v>員工資訊表</v>
      </c>
      <c r="C86" s="3">
        <f ca="1">IFERROR(VLOOKUP(A86,員工資訊表!A:AB,4,FALSE),"")</f>
        <v>0</v>
      </c>
      <c r="D86" s="3">
        <f ca="1">IFERROR(VLOOKUP(A86,員工資訊表!A:AB,5,FALSE),"")</f>
        <v>0</v>
      </c>
      <c r="E86" s="3">
        <f ca="1">IFERROR(VLOOKUP(A86,員工資訊表!A:AB,6,FALSE),"")</f>
        <v>0</v>
      </c>
      <c r="F86" s="3">
        <f ca="1">IFERROR(VLOOKUP(A86,員工資訊表!A:AB,7,FALSE),"")</f>
        <v>0</v>
      </c>
      <c r="G86" s="3">
        <f ca="1">IFERROR(VLOOKUP(A86,員工資訊表!A:AB,9,FALSE),"")</f>
        <v>0</v>
      </c>
      <c r="H86" s="25">
        <f ca="1">IFERROR(VLOOKUP(A86,員工資訊表!A:AB,16,FALSE),"")</f>
        <v>0</v>
      </c>
      <c r="I86" s="3">
        <f ca="1">IFERROR(VLOOKUP(A86,員工資訊表!A:AB,17,FALSE),"")</f>
        <v>0</v>
      </c>
      <c r="J86" s="3">
        <f ca="1">IFERROR(VLOOKUP(A86,員工資訊表!A:AB,26,FALSE),"")</f>
        <v>0</v>
      </c>
    </row>
    <row r="87" spans="1:10" ht="20.100000000000001" customHeight="1">
      <c r="A87" s="1">
        <f t="array" aca="1" ref="A87" ca="1">INDEX(員工資訊表!A:A,LARGE(IF(員工資訊表!$A$3:$A$10000&lt;&gt;"",ROW($3:$10000),0),ROW(員工生日提醒!A84)))</f>
        <v>1</v>
      </c>
      <c r="B87" s="26" t="str">
        <f ca="1">IFERROR(VLOOKUP(A87,員工資訊表!A:AB,3,FALSE),"")</f>
        <v>員工資訊表</v>
      </c>
      <c r="C87" s="26">
        <f ca="1">IFERROR(VLOOKUP(A87,員工資訊表!A:AB,4,FALSE),"")</f>
        <v>0</v>
      </c>
      <c r="D87" s="26">
        <f ca="1">IFERROR(VLOOKUP(A87,員工資訊表!A:AB,5,FALSE),"")</f>
        <v>0</v>
      </c>
      <c r="E87" s="26">
        <f ca="1">IFERROR(VLOOKUP(A87,員工資訊表!A:AB,6,FALSE),"")</f>
        <v>0</v>
      </c>
      <c r="F87" s="26">
        <f ca="1">IFERROR(VLOOKUP(A87,員工資訊表!A:AB,7,FALSE),"")</f>
        <v>0</v>
      </c>
      <c r="G87" s="26">
        <f ca="1">IFERROR(VLOOKUP(A87,員工資訊表!A:AB,9,FALSE),"")</f>
        <v>0</v>
      </c>
      <c r="H87" s="27">
        <f ca="1">IFERROR(VLOOKUP(A87,員工資訊表!A:AB,16,FALSE),"")</f>
        <v>0</v>
      </c>
      <c r="I87" s="26">
        <f ca="1">IFERROR(VLOOKUP(A87,員工資訊表!A:AB,17,FALSE),"")</f>
        <v>0</v>
      </c>
      <c r="J87" s="26">
        <f ca="1">IFERROR(VLOOKUP(A87,員工資訊表!A:AB,26,FALSE),"")</f>
        <v>0</v>
      </c>
    </row>
    <row r="88" spans="1:10" ht="20.100000000000001" customHeight="1">
      <c r="A88" s="1">
        <f t="array" aca="1" ref="A88" ca="1">INDEX(員工資訊表!A:A,LARGE(IF(員工資訊表!$A$3:$A$10000&lt;&gt;"",ROW($3:$10000),0),ROW(員工生日提醒!A85)))</f>
        <v>1</v>
      </c>
      <c r="B88" s="3" t="str">
        <f ca="1">IFERROR(VLOOKUP(A88,員工資訊表!A:AB,3,FALSE),"")</f>
        <v>員工資訊表</v>
      </c>
      <c r="C88" s="3">
        <f ca="1">IFERROR(VLOOKUP(A88,員工資訊表!A:AB,4,FALSE),"")</f>
        <v>0</v>
      </c>
      <c r="D88" s="3">
        <f ca="1">IFERROR(VLOOKUP(A88,員工資訊表!A:AB,5,FALSE),"")</f>
        <v>0</v>
      </c>
      <c r="E88" s="3">
        <f ca="1">IFERROR(VLOOKUP(A88,員工資訊表!A:AB,6,FALSE),"")</f>
        <v>0</v>
      </c>
      <c r="F88" s="3">
        <f ca="1">IFERROR(VLOOKUP(A88,員工資訊表!A:AB,7,FALSE),"")</f>
        <v>0</v>
      </c>
      <c r="G88" s="3">
        <f ca="1">IFERROR(VLOOKUP(A88,員工資訊表!A:AB,9,FALSE),"")</f>
        <v>0</v>
      </c>
      <c r="H88" s="25">
        <f ca="1">IFERROR(VLOOKUP(A88,員工資訊表!A:AB,16,FALSE),"")</f>
        <v>0</v>
      </c>
      <c r="I88" s="3">
        <f ca="1">IFERROR(VLOOKUP(A88,員工資訊表!A:AB,17,FALSE),"")</f>
        <v>0</v>
      </c>
      <c r="J88" s="3">
        <f ca="1">IFERROR(VLOOKUP(A88,員工資訊表!A:AB,26,FALSE),"")</f>
        <v>0</v>
      </c>
    </row>
    <row r="89" spans="1:10" ht="20.100000000000001" customHeight="1">
      <c r="A89" s="1">
        <f t="array" aca="1" ref="A89" ca="1">INDEX(員工資訊表!A:A,LARGE(IF(員工資訊表!$A$3:$A$10000&lt;&gt;"",ROW($3:$10000),0),ROW(員工生日提醒!A86)))</f>
        <v>1</v>
      </c>
      <c r="B89" s="26" t="str">
        <f ca="1">IFERROR(VLOOKUP(A89,員工資訊表!A:AB,3,FALSE),"")</f>
        <v>員工資訊表</v>
      </c>
      <c r="C89" s="26">
        <f ca="1">IFERROR(VLOOKUP(A89,員工資訊表!A:AB,4,FALSE),"")</f>
        <v>0</v>
      </c>
      <c r="D89" s="26">
        <f ca="1">IFERROR(VLOOKUP(A89,員工資訊表!A:AB,5,FALSE),"")</f>
        <v>0</v>
      </c>
      <c r="E89" s="26">
        <f ca="1">IFERROR(VLOOKUP(A89,員工資訊表!A:AB,6,FALSE),"")</f>
        <v>0</v>
      </c>
      <c r="F89" s="26">
        <f ca="1">IFERROR(VLOOKUP(A89,員工資訊表!A:AB,7,FALSE),"")</f>
        <v>0</v>
      </c>
      <c r="G89" s="26">
        <f ca="1">IFERROR(VLOOKUP(A89,員工資訊表!A:AB,9,FALSE),"")</f>
        <v>0</v>
      </c>
      <c r="H89" s="27">
        <f ca="1">IFERROR(VLOOKUP(A89,員工資訊表!A:AB,16,FALSE),"")</f>
        <v>0</v>
      </c>
      <c r="I89" s="26">
        <f ca="1">IFERROR(VLOOKUP(A89,員工資訊表!A:AB,17,FALSE),"")</f>
        <v>0</v>
      </c>
      <c r="J89" s="26">
        <f ca="1">IFERROR(VLOOKUP(A89,員工資訊表!A:AB,26,FALSE),"")</f>
        <v>0</v>
      </c>
    </row>
    <row r="90" spans="1:10" ht="20.100000000000001" customHeight="1">
      <c r="A90" s="1">
        <f t="array" aca="1" ref="A90" ca="1">INDEX(員工資訊表!A:A,LARGE(IF(員工資訊表!$A$3:$A$10000&lt;&gt;"",ROW($3:$10000),0),ROW(員工生日提醒!A87)))</f>
        <v>1</v>
      </c>
      <c r="B90" s="3" t="str">
        <f ca="1">IFERROR(VLOOKUP(A90,員工資訊表!A:AB,3,FALSE),"")</f>
        <v>員工資訊表</v>
      </c>
      <c r="C90" s="3">
        <f ca="1">IFERROR(VLOOKUP(A90,員工資訊表!A:AB,4,FALSE),"")</f>
        <v>0</v>
      </c>
      <c r="D90" s="3">
        <f ca="1">IFERROR(VLOOKUP(A90,員工資訊表!A:AB,5,FALSE),"")</f>
        <v>0</v>
      </c>
      <c r="E90" s="3">
        <f ca="1">IFERROR(VLOOKUP(A90,員工資訊表!A:AB,6,FALSE),"")</f>
        <v>0</v>
      </c>
      <c r="F90" s="3">
        <f ca="1">IFERROR(VLOOKUP(A90,員工資訊表!A:AB,7,FALSE),"")</f>
        <v>0</v>
      </c>
      <c r="G90" s="3">
        <f ca="1">IFERROR(VLOOKUP(A90,員工資訊表!A:AB,9,FALSE),"")</f>
        <v>0</v>
      </c>
      <c r="H90" s="25">
        <f ca="1">IFERROR(VLOOKUP(A90,員工資訊表!A:AB,16,FALSE),"")</f>
        <v>0</v>
      </c>
      <c r="I90" s="3">
        <f ca="1">IFERROR(VLOOKUP(A90,員工資訊表!A:AB,17,FALSE),"")</f>
        <v>0</v>
      </c>
      <c r="J90" s="3">
        <f ca="1">IFERROR(VLOOKUP(A90,員工資訊表!A:AB,26,FALSE),"")</f>
        <v>0</v>
      </c>
    </row>
    <row r="91" spans="1:10" ht="20.100000000000001" customHeight="1">
      <c r="A91" s="1">
        <f t="array" aca="1" ref="A91" ca="1">INDEX(員工資訊表!A:A,LARGE(IF(員工資訊表!$A$3:$A$10000&lt;&gt;"",ROW($3:$10000),0),ROW(員工生日提醒!A88)))</f>
        <v>1</v>
      </c>
      <c r="B91" s="26" t="str">
        <f ca="1">IFERROR(VLOOKUP(A91,員工資訊表!A:AB,3,FALSE),"")</f>
        <v>員工資訊表</v>
      </c>
      <c r="C91" s="26">
        <f ca="1">IFERROR(VLOOKUP(A91,員工資訊表!A:AB,4,FALSE),"")</f>
        <v>0</v>
      </c>
      <c r="D91" s="26">
        <f ca="1">IFERROR(VLOOKUP(A91,員工資訊表!A:AB,5,FALSE),"")</f>
        <v>0</v>
      </c>
      <c r="E91" s="26">
        <f ca="1">IFERROR(VLOOKUP(A91,員工資訊表!A:AB,6,FALSE),"")</f>
        <v>0</v>
      </c>
      <c r="F91" s="26">
        <f ca="1">IFERROR(VLOOKUP(A91,員工資訊表!A:AB,7,FALSE),"")</f>
        <v>0</v>
      </c>
      <c r="G91" s="26">
        <f ca="1">IFERROR(VLOOKUP(A91,員工資訊表!A:AB,9,FALSE),"")</f>
        <v>0</v>
      </c>
      <c r="H91" s="27">
        <f ca="1">IFERROR(VLOOKUP(A91,員工資訊表!A:AB,16,FALSE),"")</f>
        <v>0</v>
      </c>
      <c r="I91" s="26">
        <f ca="1">IFERROR(VLOOKUP(A91,員工資訊表!A:AB,17,FALSE),"")</f>
        <v>0</v>
      </c>
      <c r="J91" s="26">
        <f ca="1">IFERROR(VLOOKUP(A91,員工資訊表!A:AB,26,FALSE),"")</f>
        <v>0</v>
      </c>
    </row>
    <row r="92" spans="1:10" ht="20.100000000000001" customHeight="1">
      <c r="A92" s="1">
        <f t="array" aca="1" ref="A92" ca="1">INDEX(員工資訊表!A:A,LARGE(IF(員工資訊表!$A$3:$A$10000&lt;&gt;"",ROW($3:$10000),0),ROW(員工生日提醒!A89)))</f>
        <v>1</v>
      </c>
      <c r="B92" s="3" t="str">
        <f ca="1">IFERROR(VLOOKUP(A92,員工資訊表!A:AB,3,FALSE),"")</f>
        <v>員工資訊表</v>
      </c>
      <c r="C92" s="3">
        <f ca="1">IFERROR(VLOOKUP(A92,員工資訊表!A:AB,4,FALSE),"")</f>
        <v>0</v>
      </c>
      <c r="D92" s="3">
        <f ca="1">IFERROR(VLOOKUP(A92,員工資訊表!A:AB,5,FALSE),"")</f>
        <v>0</v>
      </c>
      <c r="E92" s="3">
        <f ca="1">IFERROR(VLOOKUP(A92,員工資訊表!A:AB,6,FALSE),"")</f>
        <v>0</v>
      </c>
      <c r="F92" s="3">
        <f ca="1">IFERROR(VLOOKUP(A92,員工資訊表!A:AB,7,FALSE),"")</f>
        <v>0</v>
      </c>
      <c r="G92" s="3">
        <f ca="1">IFERROR(VLOOKUP(A92,員工資訊表!A:AB,9,FALSE),"")</f>
        <v>0</v>
      </c>
      <c r="H92" s="25">
        <f ca="1">IFERROR(VLOOKUP(A92,員工資訊表!A:AB,16,FALSE),"")</f>
        <v>0</v>
      </c>
      <c r="I92" s="3">
        <f ca="1">IFERROR(VLOOKUP(A92,員工資訊表!A:AB,17,FALSE),"")</f>
        <v>0</v>
      </c>
      <c r="J92" s="3">
        <f ca="1">IFERROR(VLOOKUP(A92,員工資訊表!A:AB,26,FALSE),"")</f>
        <v>0</v>
      </c>
    </row>
    <row r="93" spans="1:10" ht="20.100000000000001" customHeight="1">
      <c r="A93" s="1">
        <f t="array" aca="1" ref="A93" ca="1">INDEX(員工資訊表!A:A,LARGE(IF(員工資訊表!$A$3:$A$10000&lt;&gt;"",ROW($3:$10000),0),ROW(員工生日提醒!A90)))</f>
        <v>1</v>
      </c>
      <c r="B93" s="26" t="str">
        <f ca="1">IFERROR(VLOOKUP(A93,員工資訊表!A:AB,3,FALSE),"")</f>
        <v>員工資訊表</v>
      </c>
      <c r="C93" s="26">
        <f ca="1">IFERROR(VLOOKUP(A93,員工資訊表!A:AB,4,FALSE),"")</f>
        <v>0</v>
      </c>
      <c r="D93" s="26">
        <f ca="1">IFERROR(VLOOKUP(A93,員工資訊表!A:AB,5,FALSE),"")</f>
        <v>0</v>
      </c>
      <c r="E93" s="26">
        <f ca="1">IFERROR(VLOOKUP(A93,員工資訊表!A:AB,6,FALSE),"")</f>
        <v>0</v>
      </c>
      <c r="F93" s="26">
        <f ca="1">IFERROR(VLOOKUP(A93,員工資訊表!A:AB,7,FALSE),"")</f>
        <v>0</v>
      </c>
      <c r="G93" s="26">
        <f ca="1">IFERROR(VLOOKUP(A93,員工資訊表!A:AB,9,FALSE),"")</f>
        <v>0</v>
      </c>
      <c r="H93" s="27">
        <f ca="1">IFERROR(VLOOKUP(A93,員工資訊表!A:AB,16,FALSE),"")</f>
        <v>0</v>
      </c>
      <c r="I93" s="26">
        <f ca="1">IFERROR(VLOOKUP(A93,員工資訊表!A:AB,17,FALSE),"")</f>
        <v>0</v>
      </c>
      <c r="J93" s="26">
        <f ca="1">IFERROR(VLOOKUP(A93,員工資訊表!A:AB,26,FALSE),"")</f>
        <v>0</v>
      </c>
    </row>
    <row r="94" spans="1:10" ht="20.100000000000001" customHeight="1">
      <c r="A94" s="1">
        <f t="array" aca="1" ref="A94" ca="1">INDEX(員工資訊表!A:A,LARGE(IF(員工資訊表!$A$3:$A$10000&lt;&gt;"",ROW($3:$10000),0),ROW(員工生日提醒!A91)))</f>
        <v>1</v>
      </c>
      <c r="B94" s="3" t="str">
        <f ca="1">IFERROR(VLOOKUP(A94,員工資訊表!A:AB,3,FALSE),"")</f>
        <v>員工資訊表</v>
      </c>
      <c r="C94" s="3">
        <f ca="1">IFERROR(VLOOKUP(A94,員工資訊表!A:AB,4,FALSE),"")</f>
        <v>0</v>
      </c>
      <c r="D94" s="3">
        <f ca="1">IFERROR(VLOOKUP(A94,員工資訊表!A:AB,5,FALSE),"")</f>
        <v>0</v>
      </c>
      <c r="E94" s="3">
        <f ca="1">IFERROR(VLOOKUP(A94,員工資訊表!A:AB,6,FALSE),"")</f>
        <v>0</v>
      </c>
      <c r="F94" s="3">
        <f ca="1">IFERROR(VLOOKUP(A94,員工資訊表!A:AB,7,FALSE),"")</f>
        <v>0</v>
      </c>
      <c r="G94" s="3">
        <f ca="1">IFERROR(VLOOKUP(A94,員工資訊表!A:AB,9,FALSE),"")</f>
        <v>0</v>
      </c>
      <c r="H94" s="25">
        <f ca="1">IFERROR(VLOOKUP(A94,員工資訊表!A:AB,16,FALSE),"")</f>
        <v>0</v>
      </c>
      <c r="I94" s="3">
        <f ca="1">IFERROR(VLOOKUP(A94,員工資訊表!A:AB,17,FALSE),"")</f>
        <v>0</v>
      </c>
      <c r="J94" s="3">
        <f ca="1">IFERROR(VLOOKUP(A94,員工資訊表!A:AB,26,FALSE),"")</f>
        <v>0</v>
      </c>
    </row>
    <row r="95" spans="1:10" ht="20.100000000000001" customHeight="1">
      <c r="A95" s="1">
        <f t="array" aca="1" ref="A95" ca="1">INDEX(員工資訊表!A:A,LARGE(IF(員工資訊表!$A$3:$A$10000&lt;&gt;"",ROW($3:$10000),0),ROW(員工生日提醒!A92)))</f>
        <v>1</v>
      </c>
      <c r="B95" s="26" t="str">
        <f ca="1">IFERROR(VLOOKUP(A95,員工資訊表!A:AB,3,FALSE),"")</f>
        <v>員工資訊表</v>
      </c>
      <c r="C95" s="26">
        <f ca="1">IFERROR(VLOOKUP(A95,員工資訊表!A:AB,4,FALSE),"")</f>
        <v>0</v>
      </c>
      <c r="D95" s="26">
        <f ca="1">IFERROR(VLOOKUP(A95,員工資訊表!A:AB,5,FALSE),"")</f>
        <v>0</v>
      </c>
      <c r="E95" s="26">
        <f ca="1">IFERROR(VLOOKUP(A95,員工資訊表!A:AB,6,FALSE),"")</f>
        <v>0</v>
      </c>
      <c r="F95" s="26">
        <f ca="1">IFERROR(VLOOKUP(A95,員工資訊表!A:AB,7,FALSE),"")</f>
        <v>0</v>
      </c>
      <c r="G95" s="26">
        <f ca="1">IFERROR(VLOOKUP(A95,員工資訊表!A:AB,9,FALSE),"")</f>
        <v>0</v>
      </c>
      <c r="H95" s="27">
        <f ca="1">IFERROR(VLOOKUP(A95,員工資訊表!A:AB,16,FALSE),"")</f>
        <v>0</v>
      </c>
      <c r="I95" s="26">
        <f ca="1">IFERROR(VLOOKUP(A95,員工資訊表!A:AB,17,FALSE),"")</f>
        <v>0</v>
      </c>
      <c r="J95" s="26">
        <f ca="1">IFERROR(VLOOKUP(A95,員工資訊表!A:AB,26,FALSE),"")</f>
        <v>0</v>
      </c>
    </row>
    <row r="96" spans="1:10" ht="20.100000000000001" customHeight="1">
      <c r="A96" s="1">
        <f t="array" aca="1" ref="A96" ca="1">INDEX(員工資訊表!A:A,LARGE(IF(員工資訊表!$A$3:$A$10000&lt;&gt;"",ROW($3:$10000),0),ROW(員工生日提醒!A93)))</f>
        <v>1</v>
      </c>
      <c r="B96" s="3" t="str">
        <f ca="1">IFERROR(VLOOKUP(A96,員工資訊表!A:AB,3,FALSE),"")</f>
        <v>員工資訊表</v>
      </c>
      <c r="C96" s="3">
        <f ca="1">IFERROR(VLOOKUP(A96,員工資訊表!A:AB,4,FALSE),"")</f>
        <v>0</v>
      </c>
      <c r="D96" s="3">
        <f ca="1">IFERROR(VLOOKUP(A96,員工資訊表!A:AB,5,FALSE),"")</f>
        <v>0</v>
      </c>
      <c r="E96" s="3">
        <f ca="1">IFERROR(VLOOKUP(A96,員工資訊表!A:AB,6,FALSE),"")</f>
        <v>0</v>
      </c>
      <c r="F96" s="3">
        <f ca="1">IFERROR(VLOOKUP(A96,員工資訊表!A:AB,7,FALSE),"")</f>
        <v>0</v>
      </c>
      <c r="G96" s="3">
        <f ca="1">IFERROR(VLOOKUP(A96,員工資訊表!A:AB,9,FALSE),"")</f>
        <v>0</v>
      </c>
      <c r="H96" s="25">
        <f ca="1">IFERROR(VLOOKUP(A96,員工資訊表!A:AB,16,FALSE),"")</f>
        <v>0</v>
      </c>
      <c r="I96" s="3">
        <f ca="1">IFERROR(VLOOKUP(A96,員工資訊表!A:AB,17,FALSE),"")</f>
        <v>0</v>
      </c>
      <c r="J96" s="3">
        <f ca="1">IFERROR(VLOOKUP(A96,員工資訊表!A:AB,26,FALSE),"")</f>
        <v>0</v>
      </c>
    </row>
    <row r="97" spans="1:10" ht="20.100000000000001" customHeight="1">
      <c r="A97" s="1">
        <f t="array" aca="1" ref="A97" ca="1">INDEX(員工資訊表!A:A,LARGE(IF(員工資訊表!$A$3:$A$10000&lt;&gt;"",ROW($3:$10000),0),ROW(員工生日提醒!A94)))</f>
        <v>1</v>
      </c>
      <c r="B97" s="26" t="str">
        <f ca="1">IFERROR(VLOOKUP(A97,員工資訊表!A:AB,3,FALSE),"")</f>
        <v>員工資訊表</v>
      </c>
      <c r="C97" s="26">
        <f ca="1">IFERROR(VLOOKUP(A97,員工資訊表!A:AB,4,FALSE),"")</f>
        <v>0</v>
      </c>
      <c r="D97" s="26">
        <f ca="1">IFERROR(VLOOKUP(A97,員工資訊表!A:AB,5,FALSE),"")</f>
        <v>0</v>
      </c>
      <c r="E97" s="26">
        <f ca="1">IFERROR(VLOOKUP(A97,員工資訊表!A:AB,6,FALSE),"")</f>
        <v>0</v>
      </c>
      <c r="F97" s="26">
        <f ca="1">IFERROR(VLOOKUP(A97,員工資訊表!A:AB,7,FALSE),"")</f>
        <v>0</v>
      </c>
      <c r="G97" s="26">
        <f ca="1">IFERROR(VLOOKUP(A97,員工資訊表!A:AB,9,FALSE),"")</f>
        <v>0</v>
      </c>
      <c r="H97" s="27">
        <f ca="1">IFERROR(VLOOKUP(A97,員工資訊表!A:AB,16,FALSE),"")</f>
        <v>0</v>
      </c>
      <c r="I97" s="26">
        <f ca="1">IFERROR(VLOOKUP(A97,員工資訊表!A:AB,17,FALSE),"")</f>
        <v>0</v>
      </c>
      <c r="J97" s="26">
        <f ca="1">IFERROR(VLOOKUP(A97,員工資訊表!A:AB,26,FALSE),"")</f>
        <v>0</v>
      </c>
    </row>
    <row r="98" spans="1:10" ht="20.100000000000001" customHeight="1">
      <c r="A98" s="1">
        <f t="array" aca="1" ref="A98" ca="1">INDEX(員工資訊表!A:A,LARGE(IF(員工資訊表!$A$3:$A$10000&lt;&gt;"",ROW($3:$10000),0),ROW(員工生日提醒!A95)))</f>
        <v>1</v>
      </c>
      <c r="B98" s="3" t="str">
        <f ca="1">IFERROR(VLOOKUP(A98,員工資訊表!A:AB,3,FALSE),"")</f>
        <v>員工資訊表</v>
      </c>
      <c r="C98" s="3">
        <f ca="1">IFERROR(VLOOKUP(A98,員工資訊表!A:AB,4,FALSE),"")</f>
        <v>0</v>
      </c>
      <c r="D98" s="3">
        <f ca="1">IFERROR(VLOOKUP(A98,員工資訊表!A:AB,5,FALSE),"")</f>
        <v>0</v>
      </c>
      <c r="E98" s="3">
        <f ca="1">IFERROR(VLOOKUP(A98,員工資訊表!A:AB,6,FALSE),"")</f>
        <v>0</v>
      </c>
      <c r="F98" s="3">
        <f ca="1">IFERROR(VLOOKUP(A98,員工資訊表!A:AB,7,FALSE),"")</f>
        <v>0</v>
      </c>
      <c r="G98" s="3">
        <f ca="1">IFERROR(VLOOKUP(A98,員工資訊表!A:AB,9,FALSE),"")</f>
        <v>0</v>
      </c>
      <c r="H98" s="25">
        <f ca="1">IFERROR(VLOOKUP(A98,員工資訊表!A:AB,16,FALSE),"")</f>
        <v>0</v>
      </c>
      <c r="I98" s="3">
        <f ca="1">IFERROR(VLOOKUP(A98,員工資訊表!A:AB,17,FALSE),"")</f>
        <v>0</v>
      </c>
      <c r="J98" s="3">
        <f ca="1">IFERROR(VLOOKUP(A98,員工資訊表!A:AB,26,FALSE),"")</f>
        <v>0</v>
      </c>
    </row>
    <row r="99" spans="1:10" ht="20.100000000000001" customHeight="1">
      <c r="A99" s="1">
        <f t="array" aca="1" ref="A99" ca="1">INDEX(員工資訊表!A:A,LARGE(IF(員工資訊表!$A$3:$A$10000&lt;&gt;"",ROW($3:$10000),0),ROW(員工生日提醒!A96)))</f>
        <v>1</v>
      </c>
      <c r="B99" s="26" t="str">
        <f ca="1">IFERROR(VLOOKUP(A99,員工資訊表!A:AB,3,FALSE),"")</f>
        <v>員工資訊表</v>
      </c>
      <c r="C99" s="26">
        <f ca="1">IFERROR(VLOOKUP(A99,員工資訊表!A:AB,4,FALSE),"")</f>
        <v>0</v>
      </c>
      <c r="D99" s="26">
        <f ca="1">IFERROR(VLOOKUP(A99,員工資訊表!A:AB,5,FALSE),"")</f>
        <v>0</v>
      </c>
      <c r="E99" s="26">
        <f ca="1">IFERROR(VLOOKUP(A99,員工資訊表!A:AB,6,FALSE),"")</f>
        <v>0</v>
      </c>
      <c r="F99" s="26">
        <f ca="1">IFERROR(VLOOKUP(A99,員工資訊表!A:AB,7,FALSE),"")</f>
        <v>0</v>
      </c>
      <c r="G99" s="26">
        <f ca="1">IFERROR(VLOOKUP(A99,員工資訊表!A:AB,9,FALSE),"")</f>
        <v>0</v>
      </c>
      <c r="H99" s="27">
        <f ca="1">IFERROR(VLOOKUP(A99,員工資訊表!A:AB,16,FALSE),"")</f>
        <v>0</v>
      </c>
      <c r="I99" s="26">
        <f ca="1">IFERROR(VLOOKUP(A99,員工資訊表!A:AB,17,FALSE),"")</f>
        <v>0</v>
      </c>
      <c r="J99" s="26">
        <f ca="1">IFERROR(VLOOKUP(A99,員工資訊表!A:AB,26,FALSE),"")</f>
        <v>0</v>
      </c>
    </row>
    <row r="100" spans="1:10" ht="20.100000000000001" customHeight="1">
      <c r="A100" s="1">
        <f t="array" aca="1" ref="A100" ca="1">INDEX(員工資訊表!A:A,LARGE(IF(員工資訊表!$A$3:$A$10000&lt;&gt;"",ROW($3:$10000),0),ROW(員工生日提醒!A97)))</f>
        <v>1</v>
      </c>
      <c r="B100" s="3" t="str">
        <f ca="1">IFERROR(VLOOKUP(A100,員工資訊表!A:AB,3,FALSE),"")</f>
        <v>員工資訊表</v>
      </c>
      <c r="C100" s="3">
        <f ca="1">IFERROR(VLOOKUP(A100,員工資訊表!A:AB,4,FALSE),"")</f>
        <v>0</v>
      </c>
      <c r="D100" s="3">
        <f ca="1">IFERROR(VLOOKUP(A100,員工資訊表!A:AB,5,FALSE),"")</f>
        <v>0</v>
      </c>
      <c r="E100" s="3">
        <f ca="1">IFERROR(VLOOKUP(A100,員工資訊表!A:AB,6,FALSE),"")</f>
        <v>0</v>
      </c>
      <c r="F100" s="3">
        <f ca="1">IFERROR(VLOOKUP(A100,員工資訊表!A:AB,7,FALSE),"")</f>
        <v>0</v>
      </c>
      <c r="G100" s="3">
        <f ca="1">IFERROR(VLOOKUP(A100,員工資訊表!A:AB,9,FALSE),"")</f>
        <v>0</v>
      </c>
      <c r="H100" s="25">
        <f ca="1">IFERROR(VLOOKUP(A100,員工資訊表!A:AB,16,FALSE),"")</f>
        <v>0</v>
      </c>
      <c r="I100" s="3">
        <f ca="1">IFERROR(VLOOKUP(A100,員工資訊表!A:AB,17,FALSE),"")</f>
        <v>0</v>
      </c>
      <c r="J100" s="3">
        <f ca="1">IFERROR(VLOOKUP(A100,員工資訊表!A:AB,26,FALSE),"")</f>
        <v>0</v>
      </c>
    </row>
    <row r="101" spans="1:10" ht="20.100000000000001" customHeight="1">
      <c r="A101" s="1">
        <f t="array" aca="1" ref="A101" ca="1">INDEX(員工資訊表!A:A,LARGE(IF(員工資訊表!$A$3:$A$10000&lt;&gt;"",ROW($3:$10000),0),ROW(員工生日提醒!A98)))</f>
        <v>1</v>
      </c>
      <c r="B101" s="26" t="str">
        <f ca="1">IFERROR(VLOOKUP(A101,員工資訊表!A:AB,3,FALSE),"")</f>
        <v>員工資訊表</v>
      </c>
      <c r="C101" s="26">
        <f ca="1">IFERROR(VLOOKUP(A101,員工資訊表!A:AB,4,FALSE),"")</f>
        <v>0</v>
      </c>
      <c r="D101" s="26">
        <f ca="1">IFERROR(VLOOKUP(A101,員工資訊表!A:AB,5,FALSE),"")</f>
        <v>0</v>
      </c>
      <c r="E101" s="26">
        <f ca="1">IFERROR(VLOOKUP(A101,員工資訊表!A:AB,6,FALSE),"")</f>
        <v>0</v>
      </c>
      <c r="F101" s="26">
        <f ca="1">IFERROR(VLOOKUP(A101,員工資訊表!A:AB,7,FALSE),"")</f>
        <v>0</v>
      </c>
      <c r="G101" s="26">
        <f ca="1">IFERROR(VLOOKUP(A101,員工資訊表!A:AB,9,FALSE),"")</f>
        <v>0</v>
      </c>
      <c r="H101" s="27">
        <f ca="1">IFERROR(VLOOKUP(A101,員工資訊表!A:AB,16,FALSE),"")</f>
        <v>0</v>
      </c>
      <c r="I101" s="26">
        <f ca="1">IFERROR(VLOOKUP(A101,員工資訊表!A:AB,17,FALSE),"")</f>
        <v>0</v>
      </c>
      <c r="J101" s="26">
        <f ca="1">IFERROR(VLOOKUP(A101,員工資訊表!A:AB,26,FALSE),"")</f>
        <v>0</v>
      </c>
    </row>
    <row r="102" spans="1:10" ht="20.100000000000001" customHeight="1">
      <c r="A102" s="1">
        <f t="array" aca="1" ref="A102" ca="1">INDEX(員工資訊表!A:A,LARGE(IF(員工資訊表!$A$3:$A$10000&lt;&gt;"",ROW($3:$10000),0),ROW(員工生日提醒!A99)))</f>
        <v>1</v>
      </c>
      <c r="B102" s="3" t="str">
        <f ca="1">IFERROR(VLOOKUP(A102,員工資訊表!A:AB,3,FALSE),"")</f>
        <v>員工資訊表</v>
      </c>
      <c r="C102" s="3">
        <f ca="1">IFERROR(VLOOKUP(A102,員工資訊表!A:AB,4,FALSE),"")</f>
        <v>0</v>
      </c>
      <c r="D102" s="3">
        <f ca="1">IFERROR(VLOOKUP(A102,員工資訊表!A:AB,5,FALSE),"")</f>
        <v>0</v>
      </c>
      <c r="E102" s="3">
        <f ca="1">IFERROR(VLOOKUP(A102,員工資訊表!A:AB,6,FALSE),"")</f>
        <v>0</v>
      </c>
      <c r="F102" s="3">
        <f ca="1">IFERROR(VLOOKUP(A102,員工資訊表!A:AB,7,FALSE),"")</f>
        <v>0</v>
      </c>
      <c r="G102" s="3">
        <f ca="1">IFERROR(VLOOKUP(A102,員工資訊表!A:AB,9,FALSE),"")</f>
        <v>0</v>
      </c>
      <c r="H102" s="25">
        <f ca="1">IFERROR(VLOOKUP(A102,員工資訊表!A:AB,16,FALSE),"")</f>
        <v>0</v>
      </c>
      <c r="I102" s="3">
        <f ca="1">IFERROR(VLOOKUP(A102,員工資訊表!A:AB,17,FALSE),"")</f>
        <v>0</v>
      </c>
      <c r="J102" s="3">
        <f ca="1">IFERROR(VLOOKUP(A102,員工資訊表!A:AB,26,FALSE),"")</f>
        <v>0</v>
      </c>
    </row>
    <row r="103" spans="1:10" ht="20.100000000000001" customHeight="1">
      <c r="A103" s="1">
        <f t="array" aca="1" ref="A103" ca="1">INDEX(員工資訊表!A:A,LARGE(IF(員工資訊表!$A$3:$A$10000&lt;&gt;"",ROW($3:$10000),0),ROW(員工生日提醒!A100)))</f>
        <v>1</v>
      </c>
      <c r="B103" s="26" t="str">
        <f ca="1">IFERROR(VLOOKUP(A103,員工資訊表!A:AB,3,FALSE),"")</f>
        <v>員工資訊表</v>
      </c>
      <c r="C103" s="26">
        <f ca="1">IFERROR(VLOOKUP(A103,員工資訊表!A:AB,4,FALSE),"")</f>
        <v>0</v>
      </c>
      <c r="D103" s="26">
        <f ca="1">IFERROR(VLOOKUP(A103,員工資訊表!A:AB,5,FALSE),"")</f>
        <v>0</v>
      </c>
      <c r="E103" s="26">
        <f ca="1">IFERROR(VLOOKUP(A103,員工資訊表!A:AB,6,FALSE),"")</f>
        <v>0</v>
      </c>
      <c r="F103" s="26">
        <f ca="1">IFERROR(VLOOKUP(A103,員工資訊表!A:AB,7,FALSE),"")</f>
        <v>0</v>
      </c>
      <c r="G103" s="26">
        <f ca="1">IFERROR(VLOOKUP(A103,員工資訊表!A:AB,9,FALSE),"")</f>
        <v>0</v>
      </c>
      <c r="H103" s="27">
        <f ca="1">IFERROR(VLOOKUP(A103,員工資訊表!A:AB,16,FALSE),"")</f>
        <v>0</v>
      </c>
      <c r="I103" s="26">
        <f ca="1">IFERROR(VLOOKUP(A103,員工資訊表!A:AB,17,FALSE),"")</f>
        <v>0</v>
      </c>
      <c r="J103" s="26">
        <f ca="1">IFERROR(VLOOKUP(A103,員工資訊表!A:AB,26,FALSE),"")</f>
        <v>0</v>
      </c>
    </row>
  </sheetData>
  <phoneticPr fontId="14" type="noConversion"/>
  <pageMargins left="0.69930555555555596" right="0.69930555555555596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400-000000000000}">
          <x14:formula1>
            <xm:f>基礎資訊表!$A$3:$A$9</xm:f>
          </x14:formula1>
          <xm:sqref>D3</xm:sqref>
        </x14:dataValidation>
        <x14:dataValidation type="list" allowBlank="1" showInputMessage="1" showErrorMessage="1" xr:uid="{00000000-0002-0000-0400-000001000000}">
          <x14:formula1>
            <xm:f>基礎資訊表!$B$3:$B$52</xm:f>
          </x14:formula1>
          <xm:sqref>E3</xm:sqref>
        </x14:dataValidation>
        <x14:dataValidation type="list" allowBlank="1" showInputMessage="1" showErrorMessage="1" xr:uid="{00000000-0002-0000-0400-000002000000}">
          <x14:formula1>
            <xm:f>基礎資訊表!$C$3:$C$58</xm:f>
          </x14:formula1>
          <xm:sqref>F3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7"/>
  <sheetViews>
    <sheetView showGridLines="0" zoomScale="90" zoomScaleNormal="90" workbookViewId="0">
      <selection activeCell="K10" sqref="K10"/>
    </sheetView>
  </sheetViews>
  <sheetFormatPr defaultColWidth="9" defaultRowHeight="15.75"/>
  <cols>
    <col min="1" max="1" width="2.140625" style="6" customWidth="1"/>
    <col min="2" max="2" width="5.85546875" style="7" customWidth="1"/>
    <col min="3" max="3" width="12.5703125" style="7" customWidth="1"/>
    <col min="4" max="4" width="10.85546875" style="7" customWidth="1"/>
    <col min="5" max="5" width="12.7109375" style="7" customWidth="1"/>
    <col min="6" max="6" width="15" style="7" customWidth="1"/>
    <col min="7" max="7" width="10.28515625" style="7" customWidth="1"/>
    <col min="8" max="8" width="9.42578125" style="7" customWidth="1"/>
    <col min="9" max="9" width="12.5703125" style="6" customWidth="1"/>
    <col min="10" max="10" width="10.42578125" style="6" customWidth="1"/>
    <col min="11" max="11" width="17.42578125" style="6" customWidth="1"/>
    <col min="12" max="12" width="24.42578125" style="6" customWidth="1"/>
    <col min="13" max="13" width="10.28515625" style="6" customWidth="1"/>
    <col min="14" max="14" width="15" style="6" customWidth="1"/>
    <col min="15" max="15" width="20.42578125" style="6" customWidth="1"/>
    <col min="16" max="16" width="10.28515625" style="6" customWidth="1"/>
    <col min="17" max="18" width="6" style="6" customWidth="1"/>
    <col min="19" max="19" width="12.5703125" style="6" customWidth="1"/>
    <col min="20" max="20" width="6" style="6" customWidth="1"/>
    <col min="21" max="21" width="10.28515625" style="6" customWidth="1"/>
    <col min="22" max="23" width="6" style="6" customWidth="1"/>
    <col min="24" max="25" width="10.28515625" style="6" customWidth="1"/>
    <col min="26" max="26" width="12.7109375" style="6" customWidth="1"/>
    <col min="27" max="27" width="15" style="6" customWidth="1"/>
    <col min="28" max="28" width="6" style="6" customWidth="1"/>
    <col min="29" max="16384" width="9" style="6"/>
  </cols>
  <sheetData>
    <row r="1" spans="2:8" ht="6" customHeight="1"/>
    <row r="2" spans="2:8" s="5" customFormat="1" ht="24" customHeight="1">
      <c r="B2" s="7"/>
      <c r="C2" s="62" t="s">
        <v>96</v>
      </c>
      <c r="D2" s="62"/>
      <c r="E2" s="8" t="s">
        <v>57</v>
      </c>
      <c r="F2" s="7"/>
      <c r="G2" s="7"/>
      <c r="H2" s="7"/>
    </row>
    <row r="3" spans="2:8" s="5" customFormat="1" ht="9.75" customHeight="1">
      <c r="B3" s="7"/>
      <c r="C3" s="7"/>
      <c r="D3" s="7"/>
      <c r="E3" s="7"/>
      <c r="F3" s="7"/>
      <c r="G3" s="7"/>
      <c r="H3" s="7"/>
    </row>
    <row r="4" spans="2:8" s="5" customFormat="1" ht="31.5" customHeight="1">
      <c r="B4" s="74" t="s">
        <v>97</v>
      </c>
      <c r="C4" s="9" t="s">
        <v>1</v>
      </c>
      <c r="D4" s="10" t="str">
        <f>E2</f>
        <v>張三</v>
      </c>
      <c r="E4" s="11" t="s">
        <v>38</v>
      </c>
      <c r="F4" s="10" t="str">
        <f>VLOOKUP(E2,員工資訊表!D:AB,2,FALSE)</f>
        <v>男</v>
      </c>
      <c r="G4" s="11" t="s">
        <v>47</v>
      </c>
      <c r="H4" s="10">
        <f ca="1">VLOOKUP(E2,員工資訊表!D:AB,14,FALSE)</f>
        <v>33</v>
      </c>
    </row>
    <row r="5" spans="2:8" s="5" customFormat="1" ht="31.5" customHeight="1">
      <c r="B5" s="74"/>
      <c r="C5" s="11" t="s">
        <v>5</v>
      </c>
      <c r="D5" s="10" t="str">
        <f>VLOOKUP(E2,員工資訊表!D:AB,17,FALSE)</f>
        <v>漢族</v>
      </c>
      <c r="E5" s="11" t="s">
        <v>6</v>
      </c>
      <c r="F5" s="10" t="str">
        <f>VLOOKUP(E2,員工資訊表!D:AB,22,FALSE)</f>
        <v>黨員</v>
      </c>
      <c r="G5" s="11" t="s">
        <v>53</v>
      </c>
      <c r="H5" s="10" t="str">
        <f>VLOOKUP(E2,員工資訊表!D:AB,21,FALSE)</f>
        <v>已婚</v>
      </c>
    </row>
    <row r="6" spans="2:8" s="5" customFormat="1" ht="31.5" customHeight="1">
      <c r="B6" s="74"/>
      <c r="C6" s="12" t="s">
        <v>46</v>
      </c>
      <c r="D6" s="64" t="str">
        <f>VLOOKUP(E2,員工資訊表!D:AB,12,FALSE)</f>
        <v>110110199006063698</v>
      </c>
      <c r="E6" s="63"/>
      <c r="F6" s="63"/>
      <c r="G6" s="63"/>
      <c r="H6" s="65"/>
    </row>
    <row r="7" spans="2:8" s="5" customFormat="1" ht="31.5" customHeight="1">
      <c r="B7" s="74"/>
      <c r="C7" s="11" t="s">
        <v>48</v>
      </c>
      <c r="D7" s="64" t="str">
        <f>VLOOKUP(E2,員工資訊表!D:AB,15,FALSE)</f>
        <v>北京</v>
      </c>
      <c r="E7" s="63"/>
      <c r="F7" s="63"/>
      <c r="G7" s="63"/>
      <c r="H7" s="65"/>
    </row>
    <row r="8" spans="2:8" s="5" customFormat="1" ht="31.5" customHeight="1">
      <c r="B8" s="74"/>
      <c r="C8" s="13" t="s">
        <v>4</v>
      </c>
      <c r="D8" s="14">
        <f>VLOOKUP(E2,員工資訊表!D:AB,13,FALSE)</f>
        <v>33030</v>
      </c>
      <c r="E8" s="11" t="s">
        <v>49</v>
      </c>
      <c r="F8" s="66" t="str">
        <f>VLOOKUP(E2,員工資訊表!D:AB,16,FALSE)</f>
        <v>北京市朝陽區</v>
      </c>
      <c r="G8" s="66"/>
      <c r="H8" s="66"/>
    </row>
    <row r="9" spans="2:8" s="5" customFormat="1" ht="31.5" customHeight="1">
      <c r="B9" s="75"/>
      <c r="C9" s="15" t="s">
        <v>50</v>
      </c>
      <c r="D9" s="16" t="str">
        <f>VLOOKUP(E2,員工資訊表!D:AB,18,FALSE)</f>
        <v>北京大學</v>
      </c>
      <c r="E9" s="15" t="s">
        <v>51</v>
      </c>
      <c r="F9" s="16" t="str">
        <f>VLOOKUP(E2,員工資訊表!D:AB,19,FALSE)</f>
        <v>會計</v>
      </c>
      <c r="G9" s="15" t="s">
        <v>52</v>
      </c>
      <c r="H9" s="16" t="str">
        <f>VLOOKUP(E2,員工資訊表!D:AB,20,FALSE)</f>
        <v>本科</v>
      </c>
    </row>
    <row r="10" spans="2:8" s="5" customFormat="1" ht="31.5" customHeight="1">
      <c r="B10" s="76" t="s">
        <v>98</v>
      </c>
      <c r="C10" s="17" t="s">
        <v>39</v>
      </c>
      <c r="D10" s="18" t="str">
        <f>VLOOKUP(E2,員工資訊表!D:AB,3,FALSE)</f>
        <v>財務部</v>
      </c>
      <c r="E10" s="17" t="s">
        <v>40</v>
      </c>
      <c r="F10" s="18" t="str">
        <f>VLOOKUP(E2,員工資訊表!D:AB,4,FALSE)</f>
        <v>部門主管</v>
      </c>
      <c r="G10" s="17" t="s">
        <v>41</v>
      </c>
      <c r="H10" s="19">
        <f>VLOOKUP(E2,員工資訊表!D:AB,5,FALSE)</f>
        <v>42132</v>
      </c>
    </row>
    <row r="11" spans="2:8" s="5" customFormat="1" ht="31.5" customHeight="1">
      <c r="B11" s="74"/>
      <c r="C11" s="11" t="s">
        <v>42</v>
      </c>
      <c r="D11" s="10">
        <f ca="1">VLOOKUP(E2,員工資訊表!D:AB,6,FALSE)</f>
        <v>8</v>
      </c>
      <c r="E11" s="11" t="s">
        <v>43</v>
      </c>
      <c r="F11" s="10">
        <f ca="1">VLOOKUP(E2,員工資訊表!D:AB,7,FALSE)</f>
        <v>97</v>
      </c>
      <c r="G11" s="11" t="s">
        <v>2</v>
      </c>
      <c r="H11" s="10">
        <f>VLOOKUP(E2,員工資訊表!D:AB,10,FALSE)</f>
        <v>5</v>
      </c>
    </row>
    <row r="12" spans="2:8" s="5" customFormat="1" ht="31.5" customHeight="1">
      <c r="B12" s="74"/>
      <c r="C12" s="67" t="s">
        <v>45</v>
      </c>
      <c r="D12" s="67"/>
      <c r="E12" s="68">
        <f>VLOOKUP(E2,員工資訊表!D:AB,9,FALSE)</f>
        <v>43283</v>
      </c>
      <c r="F12" s="68"/>
      <c r="G12" s="68"/>
      <c r="H12" s="68"/>
    </row>
    <row r="13" spans="2:8" s="5" customFormat="1" ht="31.5" customHeight="1">
      <c r="B13" s="77"/>
      <c r="C13" s="67" t="s">
        <v>44</v>
      </c>
      <c r="D13" s="67"/>
      <c r="E13" s="66">
        <f>VLOOKUP(E2,員工資訊表!D:AB,8,FALSE)</f>
        <v>1</v>
      </c>
      <c r="F13" s="66"/>
      <c r="G13" s="66"/>
      <c r="H13" s="66"/>
    </row>
    <row r="14" spans="2:8" s="5" customFormat="1" ht="31.5" customHeight="1">
      <c r="B14" s="75"/>
      <c r="C14" s="69" t="s">
        <v>3</v>
      </c>
      <c r="D14" s="69"/>
      <c r="E14" s="70">
        <f>VLOOKUP(E2,員工資訊表!D:AB,11,FALSE)</f>
        <v>45108</v>
      </c>
      <c r="F14" s="71"/>
      <c r="G14" s="71"/>
      <c r="H14" s="72"/>
    </row>
    <row r="15" spans="2:8" s="5" customFormat="1" ht="31.5" customHeight="1">
      <c r="B15" s="78" t="s">
        <v>99</v>
      </c>
      <c r="C15" s="20" t="s">
        <v>54</v>
      </c>
      <c r="D15" s="73">
        <f>VLOOKUP(E2,員工資訊表!D:AB,23,FALSE)</f>
        <v>15866669999</v>
      </c>
      <c r="E15" s="73"/>
      <c r="F15" s="20" t="s">
        <v>55</v>
      </c>
      <c r="G15" s="73">
        <f>VLOOKUP(E2,員工資訊表!D:AB,24,FALSE)</f>
        <v>15866668888</v>
      </c>
      <c r="H15" s="73"/>
    </row>
    <row r="16" spans="2:8" s="5" customFormat="1" ht="31.5" customHeight="1">
      <c r="B16" s="74"/>
      <c r="C16" s="11" t="s">
        <v>56</v>
      </c>
      <c r="D16" s="66">
        <f>VLOOKUP(E2,員工資訊表!D:AB,25,FALSE)</f>
        <v>0</v>
      </c>
      <c r="E16" s="66"/>
      <c r="F16" s="66"/>
      <c r="G16" s="66"/>
      <c r="H16" s="66"/>
    </row>
    <row r="17" spans="2:8" s="5" customFormat="1" ht="24" customHeight="1">
      <c r="B17" s="7"/>
      <c r="C17" s="7"/>
      <c r="D17" s="7"/>
      <c r="E17" s="7"/>
      <c r="F17" s="7"/>
      <c r="G17" s="7"/>
      <c r="H17" s="7"/>
    </row>
  </sheetData>
  <mergeCells count="16">
    <mergeCell ref="D16:H16"/>
    <mergeCell ref="B4:B9"/>
    <mergeCell ref="B10:B14"/>
    <mergeCell ref="B15:B16"/>
    <mergeCell ref="C13:D13"/>
    <mergeCell ref="E13:H13"/>
    <mergeCell ref="C14:D14"/>
    <mergeCell ref="E14:H14"/>
    <mergeCell ref="D15:E15"/>
    <mergeCell ref="G15:H15"/>
    <mergeCell ref="C2:D2"/>
    <mergeCell ref="D6:H6"/>
    <mergeCell ref="D7:H7"/>
    <mergeCell ref="F8:H8"/>
    <mergeCell ref="C12:D12"/>
    <mergeCell ref="E12:H12"/>
  </mergeCells>
  <phoneticPr fontId="14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showGridLines="0" workbookViewId="0">
      <selection activeCell="H3" sqref="H3"/>
    </sheetView>
  </sheetViews>
  <sheetFormatPr defaultColWidth="9" defaultRowHeight="20.100000000000001" customHeight="1"/>
  <cols>
    <col min="1" max="1" width="9" style="1"/>
    <col min="2" max="2" width="11" style="1" customWidth="1"/>
    <col min="3" max="7" width="9" style="1"/>
    <col min="8" max="8" width="11.42578125" style="1" customWidth="1"/>
    <col min="9" max="9" width="2.85546875" customWidth="1"/>
    <col min="10" max="10" width="81.42578125" customWidth="1"/>
  </cols>
  <sheetData>
    <row r="1" spans="1:10" ht="24" customHeight="1">
      <c r="A1" s="79" t="s">
        <v>100</v>
      </c>
      <c r="B1" s="79"/>
      <c r="C1" s="79"/>
      <c r="D1" s="79"/>
      <c r="E1" s="79"/>
      <c r="F1" s="79"/>
      <c r="G1" s="79"/>
      <c r="H1" s="79"/>
    </row>
    <row r="2" spans="1:10" ht="20.100000000000001" customHeight="1">
      <c r="A2" s="2" t="s">
        <v>38</v>
      </c>
      <c r="B2" s="2" t="s">
        <v>39</v>
      </c>
      <c r="C2" s="2" t="s">
        <v>40</v>
      </c>
      <c r="D2" s="2" t="s">
        <v>5</v>
      </c>
      <c r="E2" s="2" t="s">
        <v>51</v>
      </c>
      <c r="F2" s="2" t="s">
        <v>52</v>
      </c>
      <c r="G2" s="2" t="s">
        <v>53</v>
      </c>
      <c r="H2" s="2" t="s">
        <v>6</v>
      </c>
      <c r="J2" s="4" t="s">
        <v>101</v>
      </c>
    </row>
    <row r="3" spans="1:10" ht="20.100000000000001" customHeight="1">
      <c r="A3" s="3" t="s">
        <v>17</v>
      </c>
      <c r="B3" s="3" t="s">
        <v>30</v>
      </c>
      <c r="C3" s="3" t="s">
        <v>109</v>
      </c>
      <c r="D3" s="3" t="s">
        <v>63</v>
      </c>
      <c r="E3" s="3" t="s">
        <v>15</v>
      </c>
      <c r="F3" s="3" t="s">
        <v>16</v>
      </c>
      <c r="G3" s="3" t="s">
        <v>10</v>
      </c>
      <c r="H3" s="3" t="s">
        <v>67</v>
      </c>
      <c r="J3" s="4" t="s">
        <v>102</v>
      </c>
    </row>
    <row r="4" spans="1:10" ht="20.100000000000001" customHeight="1">
      <c r="A4" s="3" t="s">
        <v>12</v>
      </c>
      <c r="B4" s="3" t="s">
        <v>59</v>
      </c>
      <c r="C4" s="3" t="s">
        <v>71</v>
      </c>
      <c r="D4" s="3" t="s">
        <v>14</v>
      </c>
      <c r="E4" s="3" t="s">
        <v>65</v>
      </c>
      <c r="F4" s="3" t="s">
        <v>110</v>
      </c>
      <c r="G4" s="3" t="s">
        <v>31</v>
      </c>
      <c r="H4" s="3" t="s">
        <v>111</v>
      </c>
      <c r="J4" s="4" t="s">
        <v>103</v>
      </c>
    </row>
    <row r="5" spans="1:10" ht="20.100000000000001" customHeight="1">
      <c r="A5" s="3"/>
      <c r="B5" s="3" t="s">
        <v>75</v>
      </c>
      <c r="C5" s="3" t="s">
        <v>61</v>
      </c>
      <c r="D5" s="3" t="s">
        <v>112</v>
      </c>
      <c r="E5" s="3"/>
      <c r="F5" s="3" t="s">
        <v>9</v>
      </c>
      <c r="G5" s="3" t="s">
        <v>113</v>
      </c>
      <c r="H5" s="3" t="s">
        <v>114</v>
      </c>
      <c r="J5" s="4" t="s">
        <v>104</v>
      </c>
    </row>
    <row r="6" spans="1:10" ht="20.100000000000001" customHeight="1">
      <c r="A6" s="3"/>
      <c r="B6" s="3" t="s">
        <v>69</v>
      </c>
      <c r="C6" s="3" t="s">
        <v>115</v>
      </c>
      <c r="D6" s="3"/>
      <c r="E6" s="3"/>
      <c r="F6" s="3" t="s">
        <v>116</v>
      </c>
      <c r="G6" s="3"/>
      <c r="H6" s="3"/>
      <c r="J6" s="4" t="s">
        <v>105</v>
      </c>
    </row>
    <row r="7" spans="1:10" ht="20.100000000000001" customHeight="1">
      <c r="A7" s="3"/>
      <c r="B7" s="3"/>
      <c r="C7" s="3"/>
      <c r="D7" s="3"/>
      <c r="E7" s="3"/>
      <c r="F7" s="3" t="s">
        <v>32</v>
      </c>
      <c r="G7" s="3"/>
      <c r="H7" s="3"/>
      <c r="J7" s="4" t="s">
        <v>106</v>
      </c>
    </row>
    <row r="8" spans="1:10" ht="20.100000000000001" customHeight="1">
      <c r="A8" s="3"/>
      <c r="B8" s="3"/>
      <c r="C8" s="3"/>
      <c r="D8" s="3"/>
      <c r="E8" s="3"/>
      <c r="F8" s="3" t="s">
        <v>117</v>
      </c>
      <c r="G8" s="3"/>
      <c r="H8" s="3"/>
      <c r="J8" s="4" t="s">
        <v>107</v>
      </c>
    </row>
    <row r="9" spans="1:10" ht="20.100000000000001" customHeight="1">
      <c r="A9" s="3"/>
      <c r="B9" s="3"/>
      <c r="C9" s="3"/>
      <c r="D9" s="3"/>
      <c r="E9" s="3"/>
      <c r="F9" s="3" t="s">
        <v>33</v>
      </c>
      <c r="G9" s="3"/>
      <c r="H9" s="3"/>
      <c r="J9" s="4" t="s">
        <v>108</v>
      </c>
    </row>
    <row r="10" spans="1:10" ht="20.100000000000001" customHeight="1">
      <c r="A10" s="3"/>
      <c r="B10" s="3"/>
      <c r="C10" s="3"/>
      <c r="D10" s="3"/>
      <c r="E10" s="3"/>
      <c r="F10" s="3"/>
      <c r="G10" s="3"/>
      <c r="H10" s="3"/>
    </row>
    <row r="11" spans="1:10" ht="20.100000000000001" customHeight="1">
      <c r="A11" s="3"/>
      <c r="B11" s="3"/>
      <c r="C11" s="3"/>
      <c r="D11" s="3"/>
      <c r="E11" s="3"/>
      <c r="F11" s="3"/>
      <c r="G11" s="3"/>
      <c r="H11" s="3"/>
    </row>
    <row r="12" spans="1:10" ht="20.100000000000001" customHeight="1">
      <c r="A12" s="3"/>
      <c r="B12" s="3"/>
      <c r="C12" s="3"/>
      <c r="D12" s="3"/>
      <c r="E12" s="3"/>
      <c r="F12" s="3"/>
      <c r="G12" s="3"/>
      <c r="H12" s="3"/>
    </row>
    <row r="13" spans="1:10" ht="20.100000000000001" customHeight="1">
      <c r="A13" s="3"/>
      <c r="B13" s="3"/>
      <c r="C13" s="3"/>
      <c r="D13" s="3"/>
      <c r="E13" s="3"/>
      <c r="F13" s="3"/>
      <c r="G13" s="3"/>
      <c r="H13" s="3"/>
    </row>
    <row r="14" spans="1:10" ht="20.100000000000001" customHeight="1">
      <c r="A14" s="3"/>
      <c r="B14" s="3"/>
      <c r="C14" s="3"/>
      <c r="D14" s="3"/>
      <c r="E14" s="3"/>
      <c r="F14" s="3"/>
      <c r="G14" s="3"/>
      <c r="H14" s="3"/>
    </row>
    <row r="15" spans="1:10" ht="20.100000000000001" customHeight="1">
      <c r="A15" s="3"/>
      <c r="B15" s="3"/>
      <c r="C15" s="3"/>
      <c r="D15" s="3"/>
      <c r="E15" s="3"/>
      <c r="F15" s="3"/>
      <c r="G15" s="3"/>
      <c r="H15" s="3"/>
    </row>
    <row r="16" spans="1:10" ht="20.100000000000001" customHeight="1">
      <c r="A16" s="3"/>
      <c r="B16" s="3"/>
      <c r="C16" s="3"/>
      <c r="D16" s="3"/>
      <c r="E16" s="3"/>
      <c r="F16" s="3"/>
      <c r="G16" s="3"/>
      <c r="H16" s="3"/>
    </row>
    <row r="17" spans="1:8" ht="20.100000000000001" customHeight="1">
      <c r="A17" s="3"/>
      <c r="B17" s="3"/>
      <c r="C17" s="3"/>
      <c r="D17" s="3"/>
      <c r="E17" s="3"/>
      <c r="F17" s="3"/>
      <c r="G17" s="3"/>
      <c r="H17" s="3"/>
    </row>
    <row r="18" spans="1:8" ht="20.100000000000001" customHeight="1">
      <c r="A18" s="3"/>
      <c r="B18" s="3"/>
      <c r="C18" s="3"/>
      <c r="D18" s="3"/>
      <c r="E18" s="3"/>
      <c r="F18" s="3"/>
      <c r="G18" s="3"/>
      <c r="H18" s="3"/>
    </row>
    <row r="19" spans="1:8" ht="20.100000000000001" customHeight="1">
      <c r="A19" s="3"/>
      <c r="B19" s="3"/>
      <c r="C19" s="3"/>
      <c r="D19" s="3"/>
      <c r="E19" s="3"/>
      <c r="F19" s="3"/>
      <c r="G19" s="3"/>
      <c r="H19" s="3"/>
    </row>
  </sheetData>
  <mergeCells count="1">
    <mergeCell ref="A1:H1"/>
  </mergeCells>
  <phoneticPr fontId="1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首頁</vt:lpstr>
      <vt:lpstr>員工資訊表</vt:lpstr>
      <vt:lpstr>人員結構分析表</vt:lpstr>
      <vt:lpstr>續簽合同提醒</vt:lpstr>
      <vt:lpstr>員工生日提醒</vt:lpstr>
      <vt:lpstr>員工查詢</vt:lpstr>
      <vt:lpstr>基礎資訊表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2016-06-29T01:54:00Z</dcterms:created>
  <dcterms:modified xsi:type="dcterms:W3CDTF">2023-06-30T02:01:38Z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