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D:\_111\中興大學\111中興大學-全方位\全方位大數據智能實務應用班-P1P2\Samples\"/>
    </mc:Choice>
  </mc:AlternateContent>
  <xr:revisionPtr revIDLastSave="0" documentId="13_ncr:1_{C062069B-6BC2-4419-ACD3-2907B8221C8F}" xr6:coauthVersionLast="47" xr6:coauthVersionMax="47" xr10:uidLastSave="{00000000-0000-0000-0000-000000000000}"/>
  <bookViews>
    <workbookView xWindow="21480" yWindow="-120" windowWidth="25440" windowHeight="15540" activeTab="1" xr2:uid="{00000000-000D-0000-FFFF-FFFF00000000}"/>
  </bookViews>
  <sheets>
    <sheet name="8909" sheetId="4" r:id="rId1"/>
    <sheet name="8909修正" sheetId="5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5" i="4" l="1"/>
  <c r="F25" i="4"/>
  <c r="G25" i="4"/>
  <c r="I25" i="4"/>
  <c r="J25" i="4"/>
  <c r="K25" i="4"/>
  <c r="L25" i="4"/>
  <c r="M25" i="4"/>
  <c r="N25" i="4"/>
  <c r="J30" i="4"/>
  <c r="K30" i="4"/>
  <c r="J31" i="4"/>
  <c r="K31" i="4"/>
  <c r="J32" i="4"/>
  <c r="K32" i="4"/>
  <c r="J33" i="4"/>
  <c r="J34" i="4"/>
  <c r="K34" i="4"/>
</calcChain>
</file>

<file path=xl/sharedStrings.xml><?xml version="1.0" encoding="utf-8"?>
<sst xmlns="http://schemas.openxmlformats.org/spreadsheetml/2006/main" count="119" uniqueCount="77">
  <si>
    <t>類型</t>
  </si>
  <si>
    <t>基金</t>
  </si>
  <si>
    <t>項目</t>
  </si>
  <si>
    <t>基金規模</t>
  </si>
  <si>
    <t>受益權單位數</t>
  </si>
  <si>
    <t>單位淨值</t>
  </si>
  <si>
    <t>總受益</t>
  </si>
  <si>
    <t>本月申購</t>
  </si>
  <si>
    <t xml:space="preserve"> 本月買回</t>
  </si>
  <si>
    <t>定時定額</t>
  </si>
  <si>
    <t>代號</t>
  </si>
  <si>
    <t>基金名稱</t>
  </si>
  <si>
    <t>成立日</t>
  </si>
  <si>
    <t>市場占有率</t>
  </si>
  <si>
    <t>人數</t>
  </si>
  <si>
    <r>
      <t xml:space="preserve">扣款人數
</t>
    </r>
    <r>
      <rPr>
        <sz val="12"/>
        <rFont val="新細明體"/>
        <family val="1"/>
        <charset val="136"/>
      </rPr>
      <t>(註5)</t>
    </r>
  </si>
  <si>
    <r>
      <t xml:space="preserve">扣款金額
</t>
    </r>
    <r>
      <rPr>
        <sz val="12"/>
        <rFont val="新細明體"/>
        <family val="1"/>
        <charset val="136"/>
      </rPr>
      <t>(註6)</t>
    </r>
  </si>
  <si>
    <t>DDO01</t>
  </si>
  <si>
    <t>建弘基金</t>
  </si>
  <si>
    <t>DDO10</t>
  </si>
  <si>
    <t>福元基金</t>
  </si>
  <si>
    <t>DFO01</t>
  </si>
  <si>
    <t>泛太基金</t>
  </si>
  <si>
    <t>DDO02</t>
  </si>
  <si>
    <t>雙福基金</t>
  </si>
  <si>
    <t>DDO05</t>
  </si>
  <si>
    <t>廣福基金</t>
  </si>
  <si>
    <t>DDO03</t>
  </si>
  <si>
    <t>全家福基金</t>
  </si>
  <si>
    <t>DDO04</t>
  </si>
  <si>
    <t>萬得福基金</t>
  </si>
  <si>
    <t>DFO02</t>
  </si>
  <si>
    <t>馬來西亞基金</t>
  </si>
  <si>
    <t>DDO06</t>
  </si>
  <si>
    <t>福王基金</t>
  </si>
  <si>
    <t>DDO07</t>
  </si>
  <si>
    <t>台灣債券基金</t>
  </si>
  <si>
    <t>DDO08</t>
  </si>
  <si>
    <t>店頭市場基金</t>
  </si>
  <si>
    <t>DIO01</t>
  </si>
  <si>
    <t>全球台商基金</t>
  </si>
  <si>
    <t>DDO09</t>
  </si>
  <si>
    <t>小型基金</t>
  </si>
  <si>
    <t>DDO11</t>
  </si>
  <si>
    <t>電子基金</t>
  </si>
  <si>
    <t>DDO12</t>
  </si>
  <si>
    <t>價值基金</t>
  </si>
  <si>
    <t>DIO02</t>
  </si>
  <si>
    <t>亞洲科技基金</t>
  </si>
  <si>
    <t>FDO01</t>
  </si>
  <si>
    <t>台北基金</t>
  </si>
  <si>
    <t>FDO02</t>
  </si>
  <si>
    <t>新台北基金</t>
  </si>
  <si>
    <t>建弘投信合計</t>
  </si>
  <si>
    <t>股票型</t>
  </si>
  <si>
    <t>債</t>
  </si>
  <si>
    <t>海外</t>
  </si>
  <si>
    <t>總規模</t>
  </si>
  <si>
    <r>
      <t>(</t>
    </r>
    <r>
      <rPr>
        <sz val="12"/>
        <rFont val="新細明體"/>
        <family val="1"/>
        <charset val="136"/>
      </rPr>
      <t>單位</t>
    </r>
    <r>
      <rPr>
        <sz val="12"/>
        <rFont val="Times New Roman"/>
        <family val="1"/>
      </rPr>
      <t>:</t>
    </r>
    <r>
      <rPr>
        <sz val="12"/>
        <rFont val="新細明體"/>
        <family val="1"/>
        <charset val="136"/>
      </rPr>
      <t>新台幣元</t>
    </r>
    <r>
      <rPr>
        <sz val="12"/>
        <rFont val="Times New Roman"/>
        <family val="1"/>
      </rPr>
      <t>)</t>
    </r>
  </si>
  <si>
    <r>
      <t>(</t>
    </r>
    <r>
      <rPr>
        <sz val="12"/>
        <rFont val="新細明體"/>
        <family val="1"/>
        <charset val="136"/>
      </rPr>
      <t>註</t>
    </r>
    <r>
      <rPr>
        <sz val="12"/>
        <rFont val="Times New Roman"/>
        <family val="1"/>
      </rPr>
      <t>1)</t>
    </r>
  </si>
  <si>
    <r>
      <t xml:space="preserve">總金額
</t>
    </r>
    <r>
      <rPr>
        <sz val="12"/>
        <rFont val="Times New Roman"/>
        <family val="1"/>
      </rPr>
      <t>(</t>
    </r>
    <r>
      <rPr>
        <sz val="12"/>
        <rFont val="新細明體"/>
        <family val="1"/>
        <charset val="136"/>
      </rPr>
      <t>註</t>
    </r>
    <r>
      <rPr>
        <sz val="12"/>
        <rFont val="Times New Roman"/>
        <family val="1"/>
      </rPr>
      <t>2)</t>
    </r>
  </si>
  <si>
    <r>
      <t>總金額
(註</t>
    </r>
    <r>
      <rPr>
        <sz val="12"/>
        <rFont val="新細明體"/>
        <family val="1"/>
        <charset val="136"/>
      </rPr>
      <t>3</t>
    </r>
    <r>
      <rPr>
        <sz val="12"/>
        <rFont val="新細明體"/>
        <family val="1"/>
        <charset val="136"/>
      </rPr>
      <t>)</t>
    </r>
  </si>
  <si>
    <r>
      <t xml:space="preserve">扣款次數
</t>
    </r>
    <r>
      <rPr>
        <sz val="12"/>
        <rFont val="Times New Roman"/>
        <family val="1"/>
      </rPr>
      <t>(</t>
    </r>
    <r>
      <rPr>
        <sz val="12"/>
        <rFont val="新細明體"/>
        <family val="1"/>
        <charset val="136"/>
      </rPr>
      <t>註</t>
    </r>
    <r>
      <rPr>
        <sz val="12"/>
        <rFont val="Times New Roman"/>
        <family val="1"/>
      </rPr>
      <t>4)</t>
    </r>
  </si>
  <si>
    <t>總申贖</t>
    <phoneticPr fontId="3" type="noConversion"/>
  </si>
  <si>
    <t>類型代號</t>
  </si>
  <si>
    <t>基金代號</t>
  </si>
  <si>
    <t>項目基金名稱</t>
  </si>
  <si>
    <t>基金成立日</t>
  </si>
  <si>
    <t>基金規模(單位:新台幣元)</t>
  </si>
  <si>
    <t>基金規模市場占有率</t>
  </si>
  <si>
    <t>總受益人數</t>
  </si>
  <si>
    <t>定時定額扣款次數</t>
    <phoneticPr fontId="9" type="noConversion"/>
  </si>
  <si>
    <t>定時定額扣款人數</t>
    <phoneticPr fontId="9" type="noConversion"/>
  </si>
  <si>
    <t>定時定額扣款金額</t>
    <phoneticPr fontId="9" type="noConversion"/>
  </si>
  <si>
    <t>本月申購總金額</t>
    <phoneticPr fontId="9" type="noConversion"/>
  </si>
  <si>
    <t xml:space="preserve"> 本月買回總金額</t>
    <phoneticPr fontId="9" type="noConversion"/>
  </si>
  <si>
    <t>受益權單位數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</si>
</sst>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-* #,##0.00_-;\-* #,##0.00_-;_-* &quot;-&quot;??_-;_-@_-"/>
    <numFmt numFmtId="176" formatCode="#,##0_);[Red]\(#,##0\)"/>
    <numFmt numFmtId="177" formatCode="_-* #,##0_-;\-* #,##0_-;_-* &quot;-&quot;??_-;_-@_-"/>
    <numFmt numFmtId="178" formatCode="_-* #,##0.0_-;\-* #,##0.0_-;_-* &quot;-&quot;??_-;_-@_-"/>
    <numFmt numFmtId="179" formatCode="0.00_);[Red]\(0.00\)"/>
    <numFmt numFmtId="180" formatCode="_(* #,##0_);_(* \(#,##0\);_(* &quot;-&quot;??_);_(@_)"/>
    <numFmt numFmtId="181" formatCode="_(* #,##0.00_);_(* \(#,##0.00\);_(* &quot;-&quot;??_);_(@_)"/>
    <numFmt numFmtId="182" formatCode="#,##0.0_);[Red]\(#,##0.0\)"/>
    <numFmt numFmtId="183" formatCode="0.0000_);[Red]\(0.0000\)"/>
  </numFmts>
  <fonts count="10">
    <font>
      <sz val="12"/>
      <name val="新細明體"/>
      <family val="1"/>
      <charset val="136"/>
    </font>
    <font>
      <sz val="12"/>
      <name val="新細明體"/>
      <family val="1"/>
      <charset val="136"/>
    </font>
    <font>
      <sz val="12"/>
      <name val="Times New Roman"/>
      <family val="1"/>
    </font>
    <font>
      <sz val="9"/>
      <name val="細明體"/>
      <family val="3"/>
      <charset val="136"/>
    </font>
    <font>
      <sz val="12"/>
      <name val="Arial Narrow"/>
      <family val="2"/>
    </font>
    <font>
      <sz val="12"/>
      <name val="華康仿宋體W5(P)"/>
      <family val="1"/>
      <charset val="136"/>
    </font>
    <font>
      <sz val="14"/>
      <name val="新細明體"/>
      <family val="1"/>
      <charset val="136"/>
    </font>
    <font>
      <sz val="12"/>
      <color indexed="10"/>
      <name val="新細明體"/>
      <family val="1"/>
      <charset val="136"/>
    </font>
    <font>
      <sz val="12"/>
      <color indexed="12"/>
      <name val="新細明體"/>
      <family val="1"/>
      <charset val="136"/>
    </font>
    <font>
      <sz val="9"/>
      <name val="新細明體"/>
      <family val="1"/>
      <charset val="136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7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 style="thin">
        <color indexed="64"/>
      </diagonal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7">
    <xf numFmtId="0" fontId="0" fillId="0" borderId="0"/>
    <xf numFmtId="0" fontId="1" fillId="0" borderId="0"/>
    <xf numFmtId="0" fontId="2" fillId="0" borderId="0"/>
    <xf numFmtId="43" fontId="1" fillId="0" borderId="0" applyFont="0" applyFill="0" applyBorder="0" applyAlignment="0" applyProtection="0"/>
    <xf numFmtId="181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8">
    <xf numFmtId="0" fontId="0" fillId="0" borderId="0" xfId="0"/>
    <xf numFmtId="0" fontId="1" fillId="2" borderId="0" xfId="2" applyFont="1" applyFill="1" applyAlignment="1">
      <alignment horizontal="center"/>
    </xf>
    <xf numFmtId="0" fontId="4" fillId="0" borderId="1" xfId="1" applyFont="1" applyBorder="1"/>
    <xf numFmtId="0" fontId="5" fillId="0" borderId="1" xfId="1" applyFont="1" applyBorder="1"/>
    <xf numFmtId="0" fontId="4" fillId="0" borderId="1" xfId="1" applyFont="1" applyBorder="1" applyAlignment="1">
      <alignment horizontal="center"/>
    </xf>
    <xf numFmtId="176" fontId="4" fillId="0" borderId="1" xfId="5" applyNumberFormat="1" applyFont="1" applyBorder="1" applyAlignment="1">
      <alignment horizontal="right"/>
    </xf>
    <xf numFmtId="178" fontId="4" fillId="0" borderId="1" xfId="5" applyNumberFormat="1" applyFont="1" applyBorder="1" applyAlignment="1">
      <alignment horizontal="right"/>
    </xf>
    <xf numFmtId="179" fontId="4" fillId="0" borderId="1" xfId="5" applyNumberFormat="1" applyFont="1" applyBorder="1" applyAlignment="1">
      <alignment horizontal="right"/>
    </xf>
    <xf numFmtId="177" fontId="4" fillId="0" borderId="1" xfId="5" applyNumberFormat="1" applyFont="1" applyBorder="1" applyAlignment="1">
      <alignment horizontal="right"/>
    </xf>
    <xf numFmtId="180" fontId="4" fillId="0" borderId="1" xfId="4" applyNumberFormat="1" applyFont="1" applyBorder="1" applyAlignment="1">
      <alignment horizontal="right"/>
    </xf>
    <xf numFmtId="180" fontId="4" fillId="0" borderId="1" xfId="4" applyNumberFormat="1" applyFont="1" applyBorder="1" applyAlignment="1">
      <alignment horizontal="right" vertical="center"/>
    </xf>
    <xf numFmtId="0" fontId="6" fillId="0" borderId="0" xfId="1" applyFont="1" applyAlignment="1">
      <alignment vertical="center"/>
    </xf>
    <xf numFmtId="177" fontId="4" fillId="0" borderId="1" xfId="3" applyNumberFormat="1" applyFont="1" applyBorder="1" applyAlignment="1">
      <alignment horizontal="right"/>
    </xf>
    <xf numFmtId="183" fontId="4" fillId="0" borderId="1" xfId="5" applyNumberFormat="1" applyFont="1" applyBorder="1" applyAlignment="1">
      <alignment horizontal="right"/>
    </xf>
    <xf numFmtId="49" fontId="4" fillId="0" borderId="1" xfId="0" applyNumberFormat="1" applyFont="1" applyBorder="1" applyAlignment="1">
      <alignment horizontal="justify" vertical="center"/>
    </xf>
    <xf numFmtId="49" fontId="5" fillId="0" borderId="1" xfId="0" applyNumberFormat="1" applyFont="1" applyBorder="1" applyAlignment="1">
      <alignment horizontal="justify" vertical="center"/>
    </xf>
    <xf numFmtId="0" fontId="1" fillId="0" borderId="0" xfId="2" applyFont="1"/>
    <xf numFmtId="0" fontId="1" fillId="0" borderId="2" xfId="2" applyFont="1" applyBorder="1"/>
    <xf numFmtId="0" fontId="0" fillId="0" borderId="1" xfId="0" applyBorder="1"/>
    <xf numFmtId="177" fontId="8" fillId="3" borderId="1" xfId="3" applyNumberFormat="1" applyFont="1" applyFill="1" applyBorder="1"/>
    <xf numFmtId="177" fontId="8" fillId="4" borderId="1" xfId="3" applyNumberFormat="1" applyFont="1" applyFill="1" applyBorder="1"/>
    <xf numFmtId="177" fontId="8" fillId="5" borderId="1" xfId="3" applyNumberFormat="1" applyFont="1" applyFill="1" applyBorder="1"/>
    <xf numFmtId="177" fontId="7" fillId="0" borderId="1" xfId="3" applyNumberFormat="1" applyFont="1" applyBorder="1"/>
    <xf numFmtId="176" fontId="4" fillId="3" borderId="3" xfId="5" applyNumberFormat="1" applyFont="1" applyFill="1" applyBorder="1" applyAlignment="1">
      <alignment horizontal="right"/>
    </xf>
    <xf numFmtId="10" fontId="4" fillId="3" borderId="3" xfId="6" applyNumberFormat="1" applyFont="1" applyFill="1" applyBorder="1" applyAlignment="1">
      <alignment horizontal="right"/>
    </xf>
    <xf numFmtId="179" fontId="4" fillId="0" borderId="4" xfId="5" applyNumberFormat="1" applyFont="1" applyBorder="1" applyAlignment="1">
      <alignment horizontal="right"/>
    </xf>
    <xf numFmtId="0" fontId="1" fillId="2" borderId="1" xfId="1" applyFill="1" applyBorder="1" applyAlignment="1">
      <alignment horizontal="center"/>
    </xf>
    <xf numFmtId="176" fontId="1" fillId="2" borderId="1" xfId="5" applyNumberFormat="1" applyFont="1" applyFill="1" applyBorder="1" applyAlignment="1">
      <alignment horizontal="center"/>
    </xf>
    <xf numFmtId="10" fontId="1" fillId="2" borderId="1" xfId="6" applyNumberFormat="1" applyFont="1" applyFill="1" applyBorder="1" applyAlignment="1">
      <alignment horizontal="center" vertical="center"/>
    </xf>
    <xf numFmtId="178" fontId="1" fillId="2" borderId="1" xfId="5" applyNumberFormat="1" applyFont="1" applyFill="1" applyBorder="1" applyAlignment="1">
      <alignment horizontal="center"/>
    </xf>
    <xf numFmtId="179" fontId="1" fillId="2" borderId="1" xfId="5" applyNumberFormat="1" applyFont="1" applyFill="1" applyBorder="1" applyAlignment="1">
      <alignment horizontal="center"/>
    </xf>
    <xf numFmtId="177" fontId="1" fillId="2" borderId="1" xfId="5" applyNumberFormat="1" applyFont="1" applyFill="1" applyBorder="1" applyAlignment="1">
      <alignment horizontal="center" vertical="center"/>
    </xf>
    <xf numFmtId="177" fontId="1" fillId="2" borderId="1" xfId="5" applyNumberFormat="1" applyFont="1" applyFill="1" applyBorder="1" applyAlignment="1">
      <alignment horizontal="center"/>
    </xf>
    <xf numFmtId="180" fontId="1" fillId="2" borderId="1" xfId="4" applyNumberFormat="1" applyFont="1" applyFill="1" applyBorder="1" applyAlignment="1">
      <alignment horizontal="center"/>
    </xf>
    <xf numFmtId="180" fontId="1" fillId="2" borderId="1" xfId="4" applyNumberFormat="1" applyFont="1" applyFill="1" applyBorder="1" applyAlignment="1">
      <alignment horizontal="center" vertical="center" wrapText="1"/>
    </xf>
    <xf numFmtId="10" fontId="4" fillId="0" borderId="1" xfId="5" applyNumberFormat="1" applyFont="1" applyBorder="1" applyAlignment="1">
      <alignment horizontal="right"/>
    </xf>
    <xf numFmtId="182" fontId="4" fillId="0" borderId="1" xfId="0" applyNumberFormat="1" applyFont="1" applyBorder="1" applyAlignment="1">
      <alignment vertical="center"/>
    </xf>
    <xf numFmtId="0" fontId="4" fillId="0" borderId="1" xfId="0" applyFont="1" applyBorder="1"/>
    <xf numFmtId="0" fontId="5" fillId="0" borderId="1" xfId="0" applyFont="1" applyBorder="1"/>
    <xf numFmtId="0" fontId="1" fillId="2" borderId="1" xfId="1" applyFill="1" applyBorder="1" applyAlignment="1">
      <alignment horizontal="center" vertical="center"/>
    </xf>
    <xf numFmtId="176" fontId="2" fillId="2" borderId="1" xfId="5" applyNumberFormat="1" applyFont="1" applyFill="1" applyBorder="1" applyAlignment="1">
      <alignment horizontal="center" vertical="center"/>
    </xf>
    <xf numFmtId="178" fontId="2" fillId="2" borderId="1" xfId="5" applyNumberFormat="1" applyFont="1" applyFill="1" applyBorder="1" applyAlignment="1">
      <alignment horizontal="center" vertical="center"/>
    </xf>
    <xf numFmtId="179" fontId="1" fillId="2" borderId="1" xfId="5" applyNumberFormat="1" applyFont="1" applyFill="1" applyBorder="1" applyAlignment="1">
      <alignment horizontal="center" vertical="center"/>
    </xf>
    <xf numFmtId="177" fontId="1" fillId="2" borderId="1" xfId="5" applyNumberFormat="1" applyFont="1" applyFill="1" applyBorder="1" applyAlignment="1">
      <alignment horizontal="center" vertical="center" wrapText="1"/>
    </xf>
    <xf numFmtId="0" fontId="1" fillId="2" borderId="0" xfId="2" applyFont="1" applyFill="1" applyAlignment="1">
      <alignment horizontal="center" vertical="center"/>
    </xf>
    <xf numFmtId="0" fontId="5" fillId="0" borderId="5" xfId="1" applyFont="1" applyBorder="1" applyAlignment="1">
      <alignment horizontal="center"/>
    </xf>
    <xf numFmtId="0" fontId="5" fillId="0" borderId="6" xfId="1" applyFont="1" applyBorder="1" applyAlignment="1">
      <alignment horizontal="center"/>
    </xf>
    <xf numFmtId="178" fontId="0" fillId="2" borderId="1" xfId="5" applyNumberFormat="1" applyFont="1" applyFill="1" applyBorder="1" applyAlignment="1">
      <alignment horizontal="center" vertical="center"/>
    </xf>
  </cellXfs>
  <cellStyles count="7">
    <cellStyle name="一般" xfId="0" builtinId="0"/>
    <cellStyle name="一般_fund-10" xfId="1" xr:uid="{00000000-0005-0000-0000-000001000000}"/>
    <cellStyle name="一般_變動資料" xfId="2" xr:uid="{00000000-0005-0000-0000-000002000000}"/>
    <cellStyle name="千分位" xfId="3" builtinId="3"/>
    <cellStyle name="千分位_9704" xfId="4" xr:uid="{00000000-0005-0000-0000-000004000000}"/>
    <cellStyle name="千分位_fund-10" xfId="5" xr:uid="{00000000-0005-0000-0000-000005000000}"/>
    <cellStyle name="百分比" xfId="6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M34"/>
  <sheetViews>
    <sheetView workbookViewId="0">
      <selection activeCell="E25" sqref="E25"/>
    </sheetView>
  </sheetViews>
  <sheetFormatPr defaultRowHeight="16.5"/>
  <cols>
    <col min="1" max="1" width="5.25" bestFit="1" customWidth="1"/>
    <col min="2" max="2" width="7.25" bestFit="1" customWidth="1"/>
    <col min="3" max="3" width="13.875" bestFit="1" customWidth="1"/>
    <col min="4" max="4" width="7.25" bestFit="1" customWidth="1"/>
    <col min="5" max="5" width="14.875" bestFit="1" customWidth="1"/>
    <col min="6" max="6" width="11.625" bestFit="1" customWidth="1"/>
    <col min="7" max="7" width="15.25" bestFit="1" customWidth="1"/>
    <col min="8" max="8" width="9.25" bestFit="1" customWidth="1"/>
    <col min="9" max="9" width="8.5" bestFit="1" customWidth="1"/>
    <col min="10" max="11" width="18.625" bestFit="1" customWidth="1"/>
    <col min="12" max="13" width="10.5" bestFit="1" customWidth="1"/>
    <col min="14" max="14" width="11.5" bestFit="1" customWidth="1"/>
  </cols>
  <sheetData>
    <row r="1" spans="1:14" s="1" customFormat="1" ht="18" customHeight="1">
      <c r="A1" s="26" t="s">
        <v>0</v>
      </c>
      <c r="B1" s="26" t="s">
        <v>1</v>
      </c>
      <c r="C1" s="26" t="s">
        <v>2</v>
      </c>
      <c r="D1" s="26" t="s">
        <v>1</v>
      </c>
      <c r="E1" s="27" t="s">
        <v>3</v>
      </c>
      <c r="F1" s="28" t="s">
        <v>3</v>
      </c>
      <c r="G1" s="29" t="s">
        <v>4</v>
      </c>
      <c r="H1" s="30" t="s">
        <v>5</v>
      </c>
      <c r="I1" s="31" t="s">
        <v>6</v>
      </c>
      <c r="J1" s="32" t="s">
        <v>7</v>
      </c>
      <c r="K1" s="33" t="s">
        <v>8</v>
      </c>
      <c r="L1" s="33" t="s">
        <v>9</v>
      </c>
      <c r="M1" s="33" t="s">
        <v>9</v>
      </c>
      <c r="N1" s="33" t="s">
        <v>9</v>
      </c>
    </row>
    <row r="2" spans="1:14" s="44" customFormat="1" ht="33">
      <c r="A2" s="39" t="s">
        <v>10</v>
      </c>
      <c r="B2" s="39" t="s">
        <v>10</v>
      </c>
      <c r="C2" s="39" t="s">
        <v>11</v>
      </c>
      <c r="D2" s="39" t="s">
        <v>12</v>
      </c>
      <c r="E2" s="40" t="s">
        <v>58</v>
      </c>
      <c r="F2" s="28" t="s">
        <v>13</v>
      </c>
      <c r="G2" s="41" t="s">
        <v>59</v>
      </c>
      <c r="H2" s="42"/>
      <c r="I2" s="31" t="s">
        <v>14</v>
      </c>
      <c r="J2" s="43" t="s">
        <v>60</v>
      </c>
      <c r="K2" s="34" t="s">
        <v>61</v>
      </c>
      <c r="L2" s="34" t="s">
        <v>62</v>
      </c>
      <c r="M2" s="34" t="s">
        <v>15</v>
      </c>
      <c r="N2" s="34" t="s">
        <v>16</v>
      </c>
    </row>
    <row r="3" spans="1:14" s="11" customFormat="1" ht="16.5" customHeight="1">
      <c r="A3" s="4">
        <v>2</v>
      </c>
      <c r="B3" s="2" t="s">
        <v>17</v>
      </c>
      <c r="C3" s="3" t="s">
        <v>18</v>
      </c>
      <c r="D3" s="4">
        <v>760711</v>
      </c>
      <c r="E3" s="5">
        <v>106091636</v>
      </c>
      <c r="F3" s="35">
        <v>8.39267672575048E-5</v>
      </c>
      <c r="G3" s="6">
        <v>1247500</v>
      </c>
      <c r="H3" s="7">
        <v>85</v>
      </c>
      <c r="I3" s="8">
        <v>272</v>
      </c>
      <c r="J3" s="8">
        <v>0</v>
      </c>
      <c r="K3" s="9">
        <v>7861880</v>
      </c>
      <c r="L3" s="10">
        <v>0</v>
      </c>
      <c r="M3" s="10">
        <v>0</v>
      </c>
      <c r="N3" s="10">
        <v>0</v>
      </c>
    </row>
    <row r="4" spans="1:14" s="11" customFormat="1" ht="16.5" customHeight="1">
      <c r="A4" s="4">
        <v>2</v>
      </c>
      <c r="B4" s="2" t="s">
        <v>19</v>
      </c>
      <c r="C4" s="3" t="s">
        <v>20</v>
      </c>
      <c r="D4" s="4">
        <v>770307</v>
      </c>
      <c r="E4" s="5">
        <v>1975709485</v>
      </c>
      <c r="F4" s="35">
        <v>1.5629404575874357E-3</v>
      </c>
      <c r="G4" s="6">
        <v>146321049</v>
      </c>
      <c r="H4" s="7">
        <v>13.5</v>
      </c>
      <c r="I4" s="12">
        <v>5272</v>
      </c>
      <c r="J4" s="8">
        <v>265835928</v>
      </c>
      <c r="K4" s="9">
        <v>132952718</v>
      </c>
      <c r="L4" s="10">
        <v>1036</v>
      </c>
      <c r="M4" s="10">
        <v>871</v>
      </c>
      <c r="N4" s="10">
        <v>4520000</v>
      </c>
    </row>
    <row r="5" spans="1:14" s="11" customFormat="1" ht="16.5" customHeight="1">
      <c r="A5" s="4">
        <v>4</v>
      </c>
      <c r="B5" s="2" t="s">
        <v>21</v>
      </c>
      <c r="C5" s="3" t="s">
        <v>22</v>
      </c>
      <c r="D5" s="4">
        <v>771210</v>
      </c>
      <c r="E5" s="5">
        <v>1751857242</v>
      </c>
      <c r="F5" s="35">
        <v>1.3858558559480434E-3</v>
      </c>
      <c r="G5" s="6">
        <v>101926238</v>
      </c>
      <c r="H5" s="7">
        <v>17.190000000000001</v>
      </c>
      <c r="I5" s="8">
        <v>5589</v>
      </c>
      <c r="J5" s="8">
        <v>29946813</v>
      </c>
      <c r="K5" s="9">
        <v>19836321</v>
      </c>
      <c r="L5" s="10">
        <v>3468</v>
      </c>
      <c r="M5" s="10">
        <v>3115</v>
      </c>
      <c r="N5" s="10">
        <v>16436000</v>
      </c>
    </row>
    <row r="6" spans="1:14" s="11" customFormat="1" ht="16.5" customHeight="1">
      <c r="A6" s="4">
        <v>2</v>
      </c>
      <c r="B6" s="2" t="s">
        <v>23</v>
      </c>
      <c r="C6" s="3" t="s">
        <v>24</v>
      </c>
      <c r="D6" s="4">
        <v>781222</v>
      </c>
      <c r="E6" s="5">
        <v>804314668</v>
      </c>
      <c r="F6" s="35">
        <v>6.3627569983964842E-4</v>
      </c>
      <c r="G6" s="6">
        <v>87255319.299999997</v>
      </c>
      <c r="H6" s="7">
        <v>9.2200000000000006</v>
      </c>
      <c r="I6" s="8">
        <v>9389</v>
      </c>
      <c r="J6" s="8">
        <v>10249601</v>
      </c>
      <c r="K6" s="9">
        <v>5826824</v>
      </c>
      <c r="L6" s="10">
        <v>1847</v>
      </c>
      <c r="M6" s="10">
        <v>1747</v>
      </c>
      <c r="N6" s="10">
        <v>9749000</v>
      </c>
    </row>
    <row r="7" spans="1:14" s="11" customFormat="1" ht="16.5" customHeight="1">
      <c r="A7" s="4">
        <v>5</v>
      </c>
      <c r="B7" s="2" t="s">
        <v>25</v>
      </c>
      <c r="C7" s="3" t="s">
        <v>26</v>
      </c>
      <c r="D7" s="4">
        <v>801213</v>
      </c>
      <c r="E7" s="5">
        <v>803432247</v>
      </c>
      <c r="F7" s="35">
        <v>6.3557763593298825E-4</v>
      </c>
      <c r="G7" s="6">
        <v>64086295</v>
      </c>
      <c r="H7" s="7">
        <v>12.54</v>
      </c>
      <c r="I7" s="8">
        <v>959</v>
      </c>
      <c r="J7" s="8">
        <v>251964602</v>
      </c>
      <c r="K7" s="9">
        <v>564823</v>
      </c>
      <c r="L7" s="10">
        <v>191</v>
      </c>
      <c r="M7" s="10">
        <v>179</v>
      </c>
      <c r="N7" s="10">
        <v>827000</v>
      </c>
    </row>
    <row r="8" spans="1:14" s="11" customFormat="1" ht="16.5" customHeight="1">
      <c r="A8" s="4">
        <v>6</v>
      </c>
      <c r="B8" s="2" t="s">
        <v>27</v>
      </c>
      <c r="C8" s="3" t="s">
        <v>28</v>
      </c>
      <c r="D8" s="4">
        <v>830412</v>
      </c>
      <c r="E8" s="5">
        <v>34340943945</v>
      </c>
      <c r="F8" s="35">
        <v>2.7166367854625541E-2</v>
      </c>
      <c r="G8" s="6">
        <v>240832153.59999999</v>
      </c>
      <c r="H8" s="13">
        <v>142.59299999999999</v>
      </c>
      <c r="I8" s="8">
        <v>1965</v>
      </c>
      <c r="J8" s="8">
        <v>11458832318</v>
      </c>
      <c r="K8" s="9">
        <v>12698513015</v>
      </c>
      <c r="L8" s="10">
        <v>0</v>
      </c>
      <c r="M8" s="10">
        <v>0</v>
      </c>
      <c r="N8" s="10">
        <v>0</v>
      </c>
    </row>
    <row r="9" spans="1:14" s="11" customFormat="1" ht="16.5" customHeight="1">
      <c r="A9" s="4">
        <v>2</v>
      </c>
      <c r="B9" s="2" t="s">
        <v>29</v>
      </c>
      <c r="C9" s="3" t="s">
        <v>30</v>
      </c>
      <c r="D9" s="4">
        <v>830713</v>
      </c>
      <c r="E9" s="5">
        <v>477573128</v>
      </c>
      <c r="F9" s="35">
        <v>3.7779763111669376E-4</v>
      </c>
      <c r="G9" s="6">
        <v>40583087.100000001</v>
      </c>
      <c r="H9" s="7">
        <v>11.77</v>
      </c>
      <c r="I9" s="8">
        <v>4262</v>
      </c>
      <c r="J9" s="8">
        <v>31812742</v>
      </c>
      <c r="K9" s="9">
        <v>24117244</v>
      </c>
      <c r="L9" s="10">
        <v>1340</v>
      </c>
      <c r="M9" s="10">
        <v>1269</v>
      </c>
      <c r="N9" s="10">
        <v>7467000</v>
      </c>
    </row>
    <row r="10" spans="1:14" s="11" customFormat="1" ht="16.5" customHeight="1">
      <c r="A10" s="4">
        <v>4</v>
      </c>
      <c r="B10" s="2" t="s">
        <v>31</v>
      </c>
      <c r="C10" s="3" t="s">
        <v>32</v>
      </c>
      <c r="D10" s="4">
        <v>840323</v>
      </c>
      <c r="E10" s="5">
        <v>2074397185</v>
      </c>
      <c r="F10" s="35">
        <v>1.6410101334012619E-3</v>
      </c>
      <c r="G10" s="6">
        <v>411118816.10000002</v>
      </c>
      <c r="H10" s="7">
        <v>5.05</v>
      </c>
      <c r="I10" s="8">
        <v>16167</v>
      </c>
      <c r="J10" s="8">
        <v>12794720</v>
      </c>
      <c r="K10" s="9">
        <v>236387522</v>
      </c>
      <c r="L10" s="10">
        <v>2552</v>
      </c>
      <c r="M10" s="10">
        <v>2310</v>
      </c>
      <c r="N10" s="10">
        <v>11837000</v>
      </c>
    </row>
    <row r="11" spans="1:14" s="11" customFormat="1" ht="16.5" customHeight="1">
      <c r="A11" s="4">
        <v>2</v>
      </c>
      <c r="B11" s="2" t="s">
        <v>33</v>
      </c>
      <c r="C11" s="3" t="s">
        <v>34</v>
      </c>
      <c r="D11" s="4">
        <v>850724</v>
      </c>
      <c r="E11" s="5">
        <v>1410508733</v>
      </c>
      <c r="F11" s="35">
        <v>1.1158225342963791E-3</v>
      </c>
      <c r="G11" s="6">
        <v>65899395.799999997</v>
      </c>
      <c r="H11" s="7">
        <v>21.4</v>
      </c>
      <c r="I11" s="8">
        <v>7262</v>
      </c>
      <c r="J11" s="8">
        <v>66010576</v>
      </c>
      <c r="K11" s="9">
        <v>10826094</v>
      </c>
      <c r="L11" s="10">
        <v>3991</v>
      </c>
      <c r="M11" s="10">
        <v>3824</v>
      </c>
      <c r="N11" s="10">
        <v>23579000</v>
      </c>
    </row>
    <row r="12" spans="1:14" s="11" customFormat="1" ht="16.5" customHeight="1">
      <c r="A12" s="4">
        <v>6</v>
      </c>
      <c r="B12" s="2" t="s">
        <v>35</v>
      </c>
      <c r="C12" s="3" t="s">
        <v>36</v>
      </c>
      <c r="D12" s="4">
        <v>860307</v>
      </c>
      <c r="E12" s="5">
        <v>18168672896</v>
      </c>
      <c r="F12" s="35">
        <v>1.4372838793063081E-2</v>
      </c>
      <c r="G12" s="36">
        <v>1495415084.2</v>
      </c>
      <c r="H12" s="13">
        <v>12.1496</v>
      </c>
      <c r="I12" s="8">
        <v>1020</v>
      </c>
      <c r="J12" s="8">
        <v>5706019657</v>
      </c>
      <c r="K12" s="9">
        <v>8003565087</v>
      </c>
      <c r="L12" s="10">
        <v>0</v>
      </c>
      <c r="M12" s="10">
        <v>0</v>
      </c>
      <c r="N12" s="10">
        <v>0</v>
      </c>
    </row>
    <row r="13" spans="1:14" s="11" customFormat="1" ht="16.5" customHeight="1">
      <c r="A13" s="4">
        <v>2</v>
      </c>
      <c r="B13" s="2" t="s">
        <v>37</v>
      </c>
      <c r="C13" s="3" t="s">
        <v>38</v>
      </c>
      <c r="D13" s="4">
        <v>860723</v>
      </c>
      <c r="E13" s="5">
        <v>1828544997</v>
      </c>
      <c r="F13" s="35">
        <v>1.4465218576051916E-3</v>
      </c>
      <c r="G13" s="36">
        <v>259842260.40000001</v>
      </c>
      <c r="H13" s="7">
        <v>7.04</v>
      </c>
      <c r="I13" s="8">
        <v>10440</v>
      </c>
      <c r="J13" s="8">
        <v>6088922</v>
      </c>
      <c r="K13" s="9">
        <v>17181535</v>
      </c>
      <c r="L13" s="10">
        <v>879</v>
      </c>
      <c r="M13" s="10">
        <v>813</v>
      </c>
      <c r="N13" s="10">
        <v>4285000</v>
      </c>
    </row>
    <row r="14" spans="1:14" s="11" customFormat="1" ht="16.5" customHeight="1">
      <c r="A14" s="4">
        <v>4</v>
      </c>
      <c r="B14" s="2" t="s">
        <v>39</v>
      </c>
      <c r="C14" s="3" t="s">
        <v>40</v>
      </c>
      <c r="D14" s="4">
        <v>870330</v>
      </c>
      <c r="E14" s="5">
        <v>703326935</v>
      </c>
      <c r="F14" s="35">
        <v>5.5638651834607588E-4</v>
      </c>
      <c r="G14" s="36">
        <v>66031448.5</v>
      </c>
      <c r="H14" s="7">
        <v>10.65</v>
      </c>
      <c r="I14" s="8">
        <v>5131</v>
      </c>
      <c r="J14" s="8">
        <v>6373000</v>
      </c>
      <c r="K14" s="9">
        <v>11380430</v>
      </c>
      <c r="L14" s="10">
        <v>1333</v>
      </c>
      <c r="M14" s="10">
        <v>1269</v>
      </c>
      <c r="N14" s="10">
        <v>5940000</v>
      </c>
    </row>
    <row r="15" spans="1:14" s="11" customFormat="1" ht="16.5" customHeight="1">
      <c r="A15" s="4">
        <v>2</v>
      </c>
      <c r="B15" s="2" t="s">
        <v>41</v>
      </c>
      <c r="C15" s="3" t="s">
        <v>42</v>
      </c>
      <c r="D15" s="4">
        <v>870813</v>
      </c>
      <c r="E15" s="5">
        <v>2554711345</v>
      </c>
      <c r="F15" s="35">
        <v>2.0209761348380191E-3</v>
      </c>
      <c r="G15" s="36">
        <v>132080888.3</v>
      </c>
      <c r="H15" s="7">
        <v>19.34</v>
      </c>
      <c r="I15" s="8">
        <v>8736</v>
      </c>
      <c r="J15" s="8">
        <v>271579992</v>
      </c>
      <c r="K15" s="9">
        <v>243909396</v>
      </c>
      <c r="L15" s="10">
        <v>5380</v>
      </c>
      <c r="M15" s="10">
        <v>4627</v>
      </c>
      <c r="N15" s="10">
        <v>26763000</v>
      </c>
    </row>
    <row r="16" spans="1:14" s="11" customFormat="1" ht="16.5" customHeight="1">
      <c r="A16" s="4">
        <v>2</v>
      </c>
      <c r="B16" s="37" t="s">
        <v>43</v>
      </c>
      <c r="C16" s="38" t="s">
        <v>44</v>
      </c>
      <c r="D16" s="4">
        <v>880719</v>
      </c>
      <c r="E16" s="5">
        <v>1398195699</v>
      </c>
      <c r="F16" s="35">
        <v>1.1060819630533101E-3</v>
      </c>
      <c r="G16" s="36">
        <v>150173821.30000001</v>
      </c>
      <c r="H16" s="7">
        <v>9.31</v>
      </c>
      <c r="I16" s="8">
        <v>6763</v>
      </c>
      <c r="J16" s="8">
        <v>41096059</v>
      </c>
      <c r="K16" s="9">
        <v>40757928</v>
      </c>
      <c r="L16" s="10">
        <v>2549</v>
      </c>
      <c r="M16" s="10">
        <v>2265</v>
      </c>
      <c r="N16" s="10">
        <v>11946000</v>
      </c>
    </row>
    <row r="17" spans="1:221" s="11" customFormat="1" ht="16.5" customHeight="1">
      <c r="A17" s="4">
        <v>2</v>
      </c>
      <c r="B17" s="14" t="s">
        <v>45</v>
      </c>
      <c r="C17" s="15" t="s">
        <v>46</v>
      </c>
      <c r="D17" s="4">
        <v>890126</v>
      </c>
      <c r="E17" s="5">
        <v>1887452421</v>
      </c>
      <c r="F17" s="35">
        <v>1.4931222292290879E-3</v>
      </c>
      <c r="G17" s="36">
        <v>296433815.10000002</v>
      </c>
      <c r="H17" s="7">
        <v>6.37</v>
      </c>
      <c r="I17" s="8">
        <v>6917</v>
      </c>
      <c r="J17" s="8">
        <v>3834577</v>
      </c>
      <c r="K17" s="9">
        <v>95252686</v>
      </c>
      <c r="L17" s="10">
        <v>423</v>
      </c>
      <c r="M17" s="10">
        <v>377</v>
      </c>
      <c r="N17" s="10">
        <v>1957000</v>
      </c>
    </row>
    <row r="18" spans="1:221" s="11" customFormat="1" ht="16.5" customHeight="1">
      <c r="A18" s="4">
        <v>4</v>
      </c>
      <c r="B18" s="2" t="s">
        <v>47</v>
      </c>
      <c r="C18" s="3" t="s">
        <v>48</v>
      </c>
      <c r="D18" s="4">
        <v>890630</v>
      </c>
      <c r="E18" s="5">
        <v>2781701046</v>
      </c>
      <c r="F18" s="35">
        <v>2.2005427107147225E-3</v>
      </c>
      <c r="G18" s="36">
        <v>298074216.60000002</v>
      </c>
      <c r="H18" s="7">
        <v>9.33</v>
      </c>
      <c r="I18" s="8">
        <v>8370</v>
      </c>
      <c r="J18" s="8">
        <v>24849645</v>
      </c>
      <c r="K18" s="9">
        <v>32845810</v>
      </c>
      <c r="L18" s="10">
        <v>3404</v>
      </c>
      <c r="M18" s="10">
        <v>3037</v>
      </c>
      <c r="N18" s="10">
        <v>16442000</v>
      </c>
    </row>
    <row r="19" spans="1:221" s="11" customFormat="1" ht="16.5" customHeight="1">
      <c r="A19" s="4">
        <v>3</v>
      </c>
      <c r="B19" s="2" t="s">
        <v>49</v>
      </c>
      <c r="C19" s="3" t="s">
        <v>50</v>
      </c>
      <c r="D19" s="4">
        <v>750522</v>
      </c>
      <c r="E19" s="5">
        <v>2762733953</v>
      </c>
      <c r="F19" s="35">
        <v>2.1855382592821664E-3</v>
      </c>
      <c r="G19" s="36">
        <v>1198100</v>
      </c>
      <c r="H19" s="7">
        <v>2305.9299999999998</v>
      </c>
      <c r="I19" s="8">
        <v>1</v>
      </c>
      <c r="J19" s="8">
        <v>92642850</v>
      </c>
      <c r="K19" s="9">
        <v>575832500</v>
      </c>
      <c r="L19" s="10">
        <v>0</v>
      </c>
      <c r="M19" s="10">
        <v>0</v>
      </c>
      <c r="N19" s="10">
        <v>0</v>
      </c>
    </row>
    <row r="20" spans="1:221" s="11" customFormat="1" ht="16.5" customHeight="1">
      <c r="A20" s="4">
        <v>3</v>
      </c>
      <c r="B20" s="2" t="s">
        <v>51</v>
      </c>
      <c r="C20" s="3" t="s">
        <v>52</v>
      </c>
      <c r="D20" s="4">
        <v>810108</v>
      </c>
      <c r="E20" s="5">
        <v>475343370</v>
      </c>
      <c r="F20" s="35">
        <v>3.7603371844871909E-4</v>
      </c>
      <c r="G20" s="36">
        <v>814054</v>
      </c>
      <c r="H20" s="7">
        <v>583.9</v>
      </c>
      <c r="I20" s="8">
        <v>1</v>
      </c>
      <c r="J20" s="8">
        <v>47126941</v>
      </c>
      <c r="K20" s="9">
        <v>143987580</v>
      </c>
      <c r="L20" s="10">
        <v>0</v>
      </c>
      <c r="M20" s="10">
        <v>0</v>
      </c>
      <c r="N20" s="10">
        <v>0</v>
      </c>
    </row>
    <row r="25" spans="1:221" s="17" customFormat="1" ht="16.5" customHeight="1" thickBot="1">
      <c r="A25" s="25"/>
      <c r="B25" s="45" t="s">
        <v>53</v>
      </c>
      <c r="C25" s="46"/>
      <c r="D25" s="25"/>
      <c r="E25" s="23">
        <f>SUM(E3:E20)</f>
        <v>76305510931</v>
      </c>
      <c r="F25" s="24">
        <f>SUM(F3:F20)</f>
        <v>6.0363616754585868E-2</v>
      </c>
      <c r="G25" s="23">
        <f>SUM(G3:G20)</f>
        <v>3859333542.3000002</v>
      </c>
      <c r="H25" s="25"/>
      <c r="I25" s="23">
        <f t="shared" ref="I25:N25" si="0">SUM(I3:I20)</f>
        <v>98516</v>
      </c>
      <c r="J25" s="23">
        <f t="shared" si="0"/>
        <v>18327058943</v>
      </c>
      <c r="K25" s="23">
        <f t="shared" si="0"/>
        <v>22301599393</v>
      </c>
      <c r="L25" s="23">
        <f t="shared" si="0"/>
        <v>28393</v>
      </c>
      <c r="M25" s="23">
        <f t="shared" si="0"/>
        <v>25703</v>
      </c>
      <c r="N25" s="23">
        <f t="shared" si="0"/>
        <v>141748000</v>
      </c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16"/>
      <c r="BF25" s="16"/>
      <c r="BG25" s="16"/>
      <c r="BH25" s="16"/>
      <c r="BI25" s="16"/>
      <c r="BJ25" s="16"/>
      <c r="BK25" s="16"/>
      <c r="BL25" s="16"/>
      <c r="BM25" s="16"/>
      <c r="BN25" s="16"/>
      <c r="BO25" s="16"/>
      <c r="BP25" s="16"/>
      <c r="BQ25" s="16"/>
      <c r="BR25" s="16"/>
      <c r="BS25" s="16"/>
      <c r="BT25" s="16"/>
      <c r="BU25" s="16"/>
      <c r="BV25" s="16"/>
      <c r="BW25" s="16"/>
      <c r="BX25" s="16"/>
      <c r="BY25" s="16"/>
      <c r="BZ25" s="16"/>
      <c r="CA25" s="16"/>
      <c r="CB25" s="16"/>
      <c r="CC25" s="16"/>
      <c r="CD25" s="16"/>
      <c r="CE25" s="16"/>
      <c r="CF25" s="16"/>
      <c r="CG25" s="16"/>
      <c r="CH25" s="16"/>
      <c r="CI25" s="16"/>
      <c r="CJ25" s="16"/>
      <c r="CK25" s="16"/>
      <c r="CL25" s="16"/>
      <c r="CM25" s="16"/>
      <c r="CN25" s="16"/>
      <c r="CO25" s="16"/>
      <c r="CP25" s="16"/>
      <c r="CQ25" s="16"/>
      <c r="CR25" s="16"/>
      <c r="CS25" s="16"/>
      <c r="CT25" s="16"/>
      <c r="CU25" s="16"/>
      <c r="CV25" s="16"/>
      <c r="CW25" s="16"/>
      <c r="CX25" s="16"/>
      <c r="CY25" s="16"/>
      <c r="CZ25" s="16"/>
      <c r="DA25" s="16"/>
      <c r="DB25" s="16"/>
      <c r="DC25" s="16"/>
      <c r="DD25" s="16"/>
      <c r="DE25" s="16"/>
      <c r="DF25" s="16"/>
      <c r="DG25" s="16"/>
      <c r="DH25" s="16"/>
      <c r="DI25" s="16"/>
      <c r="DJ25" s="16"/>
      <c r="DK25" s="16"/>
      <c r="DL25" s="16"/>
      <c r="DM25" s="16"/>
      <c r="DN25" s="16"/>
      <c r="DO25" s="16"/>
      <c r="DP25" s="16"/>
      <c r="DQ25" s="16"/>
      <c r="DR25" s="16"/>
      <c r="DS25" s="16"/>
      <c r="DT25" s="16"/>
      <c r="DU25" s="16"/>
      <c r="DV25" s="16"/>
      <c r="DW25" s="16"/>
      <c r="DX25" s="16"/>
      <c r="DY25" s="16"/>
      <c r="DZ25" s="16"/>
      <c r="EA25" s="16"/>
      <c r="EB25" s="16"/>
      <c r="EC25" s="16"/>
      <c r="ED25" s="16"/>
      <c r="EE25" s="16"/>
      <c r="EF25" s="16"/>
      <c r="EG25" s="16"/>
      <c r="EH25" s="16"/>
      <c r="EI25" s="16"/>
      <c r="EJ25" s="16"/>
      <c r="EK25" s="16"/>
      <c r="EL25" s="16"/>
      <c r="EM25" s="16"/>
      <c r="EN25" s="16"/>
      <c r="EO25" s="16"/>
      <c r="EP25" s="16"/>
      <c r="EQ25" s="16"/>
      <c r="ER25" s="16"/>
      <c r="ES25" s="16"/>
      <c r="ET25" s="16"/>
      <c r="EU25" s="16"/>
      <c r="EV25" s="16"/>
      <c r="EW25" s="16"/>
      <c r="EX25" s="16"/>
      <c r="EY25" s="16"/>
      <c r="EZ25" s="16"/>
      <c r="FA25" s="16"/>
      <c r="FB25" s="16"/>
      <c r="FC25" s="16"/>
      <c r="FD25" s="16"/>
      <c r="FE25" s="16"/>
      <c r="FF25" s="16"/>
      <c r="FG25" s="16"/>
      <c r="FH25" s="16"/>
      <c r="FI25" s="16"/>
      <c r="FJ25" s="16"/>
      <c r="FK25" s="16"/>
      <c r="FL25" s="16"/>
      <c r="FM25" s="16"/>
      <c r="FN25" s="16"/>
      <c r="FO25" s="16"/>
      <c r="FP25" s="16"/>
      <c r="FQ25" s="16"/>
      <c r="FR25" s="16"/>
      <c r="FS25" s="16"/>
      <c r="FT25" s="16"/>
      <c r="FU25" s="16"/>
      <c r="FV25" s="16"/>
      <c r="FW25" s="16"/>
      <c r="FX25" s="16"/>
      <c r="FY25" s="16"/>
      <c r="FZ25" s="16"/>
      <c r="GA25" s="16"/>
      <c r="GB25" s="16"/>
      <c r="GC25" s="16"/>
      <c r="GD25" s="16"/>
      <c r="GE25" s="16"/>
      <c r="GF25" s="16"/>
      <c r="GG25" s="16"/>
      <c r="GH25" s="16"/>
      <c r="GI25" s="16"/>
      <c r="GJ25" s="16"/>
      <c r="GK25" s="16"/>
      <c r="GL25" s="16"/>
      <c r="GM25" s="16"/>
      <c r="GN25" s="16"/>
      <c r="GO25" s="16"/>
      <c r="GP25" s="16"/>
      <c r="GQ25" s="16"/>
      <c r="GR25" s="16"/>
      <c r="GS25" s="16"/>
      <c r="GT25" s="16"/>
      <c r="GU25" s="16"/>
      <c r="GV25" s="16"/>
      <c r="GW25" s="16"/>
      <c r="GX25" s="16"/>
      <c r="GY25" s="16"/>
      <c r="GZ25" s="16"/>
      <c r="HA25" s="16"/>
      <c r="HB25" s="16"/>
      <c r="HC25" s="16"/>
      <c r="HD25" s="16"/>
      <c r="HE25" s="16"/>
      <c r="HF25" s="16"/>
      <c r="HG25" s="16"/>
      <c r="HH25" s="16"/>
      <c r="HI25" s="16"/>
      <c r="HJ25" s="16"/>
      <c r="HK25" s="16"/>
      <c r="HL25" s="16"/>
      <c r="HM25" s="16"/>
    </row>
    <row r="30" spans="1:221">
      <c r="I30" s="18" t="s">
        <v>54</v>
      </c>
      <c r="J30" s="19">
        <f>SUMIF($A$3:$A$20,"&lt;3",$J$3:$J$20)+SUMIF($A$3:$A$20,"5",$J$3:$J$20)</f>
        <v>948472999</v>
      </c>
      <c r="K30" s="19">
        <f>SUMIF($A$3:$A$20,"&lt;3",$K$3:$K$20)+SUMIF($A$3:$A$20,"5",$K$3:$K$20)</f>
        <v>579251128</v>
      </c>
    </row>
    <row r="31" spans="1:221">
      <c r="I31" s="18" t="s">
        <v>55</v>
      </c>
      <c r="J31" s="20">
        <f>SUMIF($A$3:$A$20,"6",$J$3:$J$20)</f>
        <v>17164851975</v>
      </c>
      <c r="K31" s="20">
        <f>SUMIF($A$3:$A$20,"6",$K$3:$K$20)</f>
        <v>20702078102</v>
      </c>
    </row>
    <row r="32" spans="1:221">
      <c r="I32" s="18" t="s">
        <v>56</v>
      </c>
      <c r="J32" s="21">
        <f>SUMIF($A$3:$A$20,"3",$J$3:$J$20)+SUMIF($A$3:$A$20,"4",$J$3:$J$20)</f>
        <v>213733969</v>
      </c>
      <c r="K32" s="21">
        <f>SUMIF($A$3:$A$20,"3",$K$3:$K$20)+SUMIF($A$3:$A$20,"4",$K$3:$K$20)</f>
        <v>1020270163</v>
      </c>
    </row>
    <row r="33" spans="9:11">
      <c r="I33" s="18" t="s">
        <v>57</v>
      </c>
      <c r="J33" s="22">
        <f>SUM(E3:E20)</f>
        <v>76305510931</v>
      </c>
      <c r="K33" s="22"/>
    </row>
    <row r="34" spans="9:11">
      <c r="I34" s="18" t="s">
        <v>63</v>
      </c>
      <c r="J34" s="22">
        <f>SUM(J3:J20)</f>
        <v>18327058943</v>
      </c>
      <c r="K34" s="22">
        <f>SUM(K3:K20)</f>
        <v>22301599393</v>
      </c>
    </row>
  </sheetData>
  <mergeCells count="1">
    <mergeCell ref="B25:C25"/>
  </mergeCells>
  <phoneticPr fontId="3" type="noConversion"/>
  <pageMargins left="0.75" right="0.75" top="1" bottom="1" header="0.5" footer="0.5"/>
  <pageSetup paperSize="9" orientation="portrait" horizontalDpi="0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952709-1B27-4F79-91C0-EAE6BF70452C}">
  <dimension ref="A1:N19"/>
  <sheetViews>
    <sheetView tabSelected="1" workbookViewId="0">
      <selection activeCell="F26" sqref="F26"/>
    </sheetView>
  </sheetViews>
  <sheetFormatPr defaultRowHeight="16.5"/>
  <cols>
    <col min="1" max="2" width="9.5" bestFit="1" customWidth="1"/>
    <col min="3" max="3" width="13.875" bestFit="1" customWidth="1"/>
    <col min="4" max="4" width="11.625" bestFit="1" customWidth="1"/>
    <col min="5" max="5" width="24.5" bestFit="1" customWidth="1"/>
    <col min="6" max="6" width="20.5" bestFit="1" customWidth="1"/>
    <col min="7" max="7" width="20.25" bestFit="1" customWidth="1"/>
    <col min="8" max="8" width="9.5" bestFit="1" customWidth="1"/>
    <col min="9" max="9" width="13" bestFit="1" customWidth="1"/>
    <col min="10" max="10" width="16.625" bestFit="1" customWidth="1"/>
    <col min="11" max="11" width="17.25" bestFit="1" customWidth="1"/>
    <col min="12" max="13" width="10" bestFit="1" customWidth="1"/>
    <col min="14" max="14" width="10.5" bestFit="1" customWidth="1"/>
  </cols>
  <sheetData>
    <row r="1" spans="1:14" s="44" customFormat="1" ht="33">
      <c r="A1" s="39" t="s">
        <v>64</v>
      </c>
      <c r="B1" s="39" t="s">
        <v>65</v>
      </c>
      <c r="C1" s="39" t="s">
        <v>66</v>
      </c>
      <c r="D1" s="39" t="s">
        <v>67</v>
      </c>
      <c r="E1" s="40" t="s">
        <v>68</v>
      </c>
      <c r="F1" s="28" t="s">
        <v>69</v>
      </c>
      <c r="G1" s="47" t="s">
        <v>76</v>
      </c>
      <c r="H1" s="42" t="s">
        <v>5</v>
      </c>
      <c r="I1" s="31" t="s">
        <v>70</v>
      </c>
      <c r="J1" s="43" t="s">
        <v>74</v>
      </c>
      <c r="K1" s="34" t="s">
        <v>75</v>
      </c>
      <c r="L1" s="34" t="s">
        <v>71</v>
      </c>
      <c r="M1" s="34" t="s">
        <v>72</v>
      </c>
      <c r="N1" s="34" t="s">
        <v>73</v>
      </c>
    </row>
    <row r="2" spans="1:14" s="11" customFormat="1" ht="16.5" customHeight="1">
      <c r="A2" s="4">
        <v>2</v>
      </c>
      <c r="B2" s="2" t="s">
        <v>17</v>
      </c>
      <c r="C2" s="3" t="s">
        <v>18</v>
      </c>
      <c r="D2" s="4">
        <v>760711</v>
      </c>
      <c r="E2" s="5">
        <v>106091636</v>
      </c>
      <c r="F2" s="35">
        <v>8.39267672575048E-5</v>
      </c>
      <c r="G2" s="6">
        <v>1247500</v>
      </c>
      <c r="H2" s="7">
        <v>85</v>
      </c>
      <c r="I2" s="8">
        <v>272</v>
      </c>
      <c r="J2" s="8">
        <v>0</v>
      </c>
      <c r="K2" s="9">
        <v>7861880</v>
      </c>
      <c r="L2" s="10">
        <v>0</v>
      </c>
      <c r="M2" s="10">
        <v>0</v>
      </c>
      <c r="N2" s="10">
        <v>0</v>
      </c>
    </row>
    <row r="3" spans="1:14" s="11" customFormat="1" ht="16.5" customHeight="1">
      <c r="A3" s="4">
        <v>2</v>
      </c>
      <c r="B3" s="2" t="s">
        <v>19</v>
      </c>
      <c r="C3" s="3" t="s">
        <v>20</v>
      </c>
      <c r="D3" s="4">
        <v>770307</v>
      </c>
      <c r="E3" s="5">
        <v>1975709485</v>
      </c>
      <c r="F3" s="35">
        <v>1.5629404575874357E-3</v>
      </c>
      <c r="G3" s="6">
        <v>146321049</v>
      </c>
      <c r="H3" s="7">
        <v>13.5</v>
      </c>
      <c r="I3" s="12">
        <v>5272</v>
      </c>
      <c r="J3" s="8">
        <v>265835928</v>
      </c>
      <c r="K3" s="9">
        <v>132952718</v>
      </c>
      <c r="L3" s="10">
        <v>1036</v>
      </c>
      <c r="M3" s="10">
        <v>871</v>
      </c>
      <c r="N3" s="10">
        <v>4520000</v>
      </c>
    </row>
    <row r="4" spans="1:14" s="11" customFormat="1" ht="16.5" customHeight="1">
      <c r="A4" s="4">
        <v>4</v>
      </c>
      <c r="B4" s="2" t="s">
        <v>21</v>
      </c>
      <c r="C4" s="3" t="s">
        <v>22</v>
      </c>
      <c r="D4" s="4">
        <v>771210</v>
      </c>
      <c r="E4" s="5">
        <v>1751857242</v>
      </c>
      <c r="F4" s="35">
        <v>1.3858558559480434E-3</v>
      </c>
      <c r="G4" s="6">
        <v>101926238</v>
      </c>
      <c r="H4" s="7">
        <v>17.190000000000001</v>
      </c>
      <c r="I4" s="8">
        <v>5589</v>
      </c>
      <c r="J4" s="8">
        <v>29946813</v>
      </c>
      <c r="K4" s="9">
        <v>19836321</v>
      </c>
      <c r="L4" s="10">
        <v>3468</v>
      </c>
      <c r="M4" s="10">
        <v>3115</v>
      </c>
      <c r="N4" s="10">
        <v>16436000</v>
      </c>
    </row>
    <row r="5" spans="1:14" s="11" customFormat="1" ht="16.5" customHeight="1">
      <c r="A5" s="4">
        <v>2</v>
      </c>
      <c r="B5" s="2" t="s">
        <v>23</v>
      </c>
      <c r="C5" s="3" t="s">
        <v>24</v>
      </c>
      <c r="D5" s="4">
        <v>781222</v>
      </c>
      <c r="E5" s="5">
        <v>804314668</v>
      </c>
      <c r="F5" s="35">
        <v>6.3627569983964842E-4</v>
      </c>
      <c r="G5" s="6">
        <v>87255319.299999997</v>
      </c>
      <c r="H5" s="7">
        <v>9.2200000000000006</v>
      </c>
      <c r="I5" s="8">
        <v>9389</v>
      </c>
      <c r="J5" s="8">
        <v>10249601</v>
      </c>
      <c r="K5" s="9">
        <v>5826824</v>
      </c>
      <c r="L5" s="10">
        <v>1847</v>
      </c>
      <c r="M5" s="10">
        <v>1747</v>
      </c>
      <c r="N5" s="10">
        <v>9749000</v>
      </c>
    </row>
    <row r="6" spans="1:14" s="11" customFormat="1" ht="16.5" customHeight="1">
      <c r="A6" s="4">
        <v>5</v>
      </c>
      <c r="B6" s="2" t="s">
        <v>25</v>
      </c>
      <c r="C6" s="3" t="s">
        <v>26</v>
      </c>
      <c r="D6" s="4">
        <v>801213</v>
      </c>
      <c r="E6" s="5">
        <v>803432247</v>
      </c>
      <c r="F6" s="35">
        <v>6.3557763593298825E-4</v>
      </c>
      <c r="G6" s="6">
        <v>64086295</v>
      </c>
      <c r="H6" s="7">
        <v>12.54</v>
      </c>
      <c r="I6" s="8">
        <v>959</v>
      </c>
      <c r="J6" s="8">
        <v>251964602</v>
      </c>
      <c r="K6" s="9">
        <v>564823</v>
      </c>
      <c r="L6" s="10">
        <v>191</v>
      </c>
      <c r="M6" s="10">
        <v>179</v>
      </c>
      <c r="N6" s="10">
        <v>827000</v>
      </c>
    </row>
    <row r="7" spans="1:14" s="11" customFormat="1" ht="16.5" customHeight="1">
      <c r="A7" s="4">
        <v>6</v>
      </c>
      <c r="B7" s="2" t="s">
        <v>27</v>
      </c>
      <c r="C7" s="3" t="s">
        <v>28</v>
      </c>
      <c r="D7" s="4">
        <v>830412</v>
      </c>
      <c r="E7" s="5">
        <v>34340943945</v>
      </c>
      <c r="F7" s="35">
        <v>2.7166367854625541E-2</v>
      </c>
      <c r="G7" s="6">
        <v>240832153.59999999</v>
      </c>
      <c r="H7" s="13">
        <v>142.59299999999999</v>
      </c>
      <c r="I7" s="8">
        <v>1965</v>
      </c>
      <c r="J7" s="8">
        <v>11458832318</v>
      </c>
      <c r="K7" s="9">
        <v>12698513015</v>
      </c>
      <c r="L7" s="10">
        <v>0</v>
      </c>
      <c r="M7" s="10">
        <v>0</v>
      </c>
      <c r="N7" s="10">
        <v>0</v>
      </c>
    </row>
    <row r="8" spans="1:14" s="11" customFormat="1" ht="16.5" customHeight="1">
      <c r="A8" s="4">
        <v>2</v>
      </c>
      <c r="B8" s="2" t="s">
        <v>29</v>
      </c>
      <c r="C8" s="3" t="s">
        <v>30</v>
      </c>
      <c r="D8" s="4">
        <v>830713</v>
      </c>
      <c r="E8" s="5">
        <v>477573128</v>
      </c>
      <c r="F8" s="35">
        <v>3.7779763111669376E-4</v>
      </c>
      <c r="G8" s="6">
        <v>40583087.100000001</v>
      </c>
      <c r="H8" s="7">
        <v>11.77</v>
      </c>
      <c r="I8" s="8">
        <v>4262</v>
      </c>
      <c r="J8" s="8">
        <v>31812742</v>
      </c>
      <c r="K8" s="9">
        <v>24117244</v>
      </c>
      <c r="L8" s="10">
        <v>1340</v>
      </c>
      <c r="M8" s="10">
        <v>1269</v>
      </c>
      <c r="N8" s="10">
        <v>7467000</v>
      </c>
    </row>
    <row r="9" spans="1:14" s="11" customFormat="1" ht="16.5" customHeight="1">
      <c r="A9" s="4">
        <v>4</v>
      </c>
      <c r="B9" s="2" t="s">
        <v>31</v>
      </c>
      <c r="C9" s="3" t="s">
        <v>32</v>
      </c>
      <c r="D9" s="4">
        <v>840323</v>
      </c>
      <c r="E9" s="5">
        <v>2074397185</v>
      </c>
      <c r="F9" s="35">
        <v>1.6410101334012619E-3</v>
      </c>
      <c r="G9" s="6">
        <v>411118816.10000002</v>
      </c>
      <c r="H9" s="7">
        <v>5.05</v>
      </c>
      <c r="I9" s="8">
        <v>16167</v>
      </c>
      <c r="J9" s="8">
        <v>12794720</v>
      </c>
      <c r="K9" s="9">
        <v>236387522</v>
      </c>
      <c r="L9" s="10">
        <v>2552</v>
      </c>
      <c r="M9" s="10">
        <v>2310</v>
      </c>
      <c r="N9" s="10">
        <v>11837000</v>
      </c>
    </row>
    <row r="10" spans="1:14" s="11" customFormat="1" ht="16.5" customHeight="1">
      <c r="A10" s="4">
        <v>2</v>
      </c>
      <c r="B10" s="2" t="s">
        <v>33</v>
      </c>
      <c r="C10" s="3" t="s">
        <v>34</v>
      </c>
      <c r="D10" s="4">
        <v>850724</v>
      </c>
      <c r="E10" s="5">
        <v>1410508733</v>
      </c>
      <c r="F10" s="35">
        <v>1.1158225342963791E-3</v>
      </c>
      <c r="G10" s="6">
        <v>65899395.799999997</v>
      </c>
      <c r="H10" s="7">
        <v>21.4</v>
      </c>
      <c r="I10" s="8">
        <v>7262</v>
      </c>
      <c r="J10" s="8">
        <v>66010576</v>
      </c>
      <c r="K10" s="9">
        <v>10826094</v>
      </c>
      <c r="L10" s="10">
        <v>3991</v>
      </c>
      <c r="M10" s="10">
        <v>3824</v>
      </c>
      <c r="N10" s="10">
        <v>23579000</v>
      </c>
    </row>
    <row r="11" spans="1:14" s="11" customFormat="1" ht="16.5" customHeight="1">
      <c r="A11" s="4">
        <v>6</v>
      </c>
      <c r="B11" s="2" t="s">
        <v>35</v>
      </c>
      <c r="C11" s="3" t="s">
        <v>36</v>
      </c>
      <c r="D11" s="4">
        <v>860307</v>
      </c>
      <c r="E11" s="5">
        <v>18168672896</v>
      </c>
      <c r="F11" s="35">
        <v>1.4372838793063081E-2</v>
      </c>
      <c r="G11" s="36">
        <v>1495415084.2</v>
      </c>
      <c r="H11" s="13">
        <v>12.1496</v>
      </c>
      <c r="I11" s="8">
        <v>1020</v>
      </c>
      <c r="J11" s="8">
        <v>5706019657</v>
      </c>
      <c r="K11" s="9">
        <v>8003565087</v>
      </c>
      <c r="L11" s="10">
        <v>0</v>
      </c>
      <c r="M11" s="10">
        <v>0</v>
      </c>
      <c r="N11" s="10">
        <v>0</v>
      </c>
    </row>
    <row r="12" spans="1:14" s="11" customFormat="1" ht="16.5" customHeight="1">
      <c r="A12" s="4">
        <v>2</v>
      </c>
      <c r="B12" s="2" t="s">
        <v>37</v>
      </c>
      <c r="C12" s="3" t="s">
        <v>38</v>
      </c>
      <c r="D12" s="4">
        <v>860723</v>
      </c>
      <c r="E12" s="5">
        <v>1828544997</v>
      </c>
      <c r="F12" s="35">
        <v>1.4465218576051916E-3</v>
      </c>
      <c r="G12" s="36">
        <v>259842260.40000001</v>
      </c>
      <c r="H12" s="7">
        <v>7.04</v>
      </c>
      <c r="I12" s="8">
        <v>10440</v>
      </c>
      <c r="J12" s="8">
        <v>6088922</v>
      </c>
      <c r="K12" s="9">
        <v>17181535</v>
      </c>
      <c r="L12" s="10">
        <v>879</v>
      </c>
      <c r="M12" s="10">
        <v>813</v>
      </c>
      <c r="N12" s="10">
        <v>4285000</v>
      </c>
    </row>
    <row r="13" spans="1:14" s="11" customFormat="1" ht="16.5" customHeight="1">
      <c r="A13" s="4">
        <v>4</v>
      </c>
      <c r="B13" s="2" t="s">
        <v>39</v>
      </c>
      <c r="C13" s="3" t="s">
        <v>40</v>
      </c>
      <c r="D13" s="4">
        <v>870330</v>
      </c>
      <c r="E13" s="5">
        <v>703326935</v>
      </c>
      <c r="F13" s="35">
        <v>5.5638651834607588E-4</v>
      </c>
      <c r="G13" s="36">
        <v>66031448.5</v>
      </c>
      <c r="H13" s="7">
        <v>10.65</v>
      </c>
      <c r="I13" s="8">
        <v>5131</v>
      </c>
      <c r="J13" s="8">
        <v>6373000</v>
      </c>
      <c r="K13" s="9">
        <v>11380430</v>
      </c>
      <c r="L13" s="10">
        <v>1333</v>
      </c>
      <c r="M13" s="10">
        <v>1269</v>
      </c>
      <c r="N13" s="10">
        <v>5940000</v>
      </c>
    </row>
    <row r="14" spans="1:14" s="11" customFormat="1" ht="16.5" customHeight="1">
      <c r="A14" s="4">
        <v>2</v>
      </c>
      <c r="B14" s="2" t="s">
        <v>41</v>
      </c>
      <c r="C14" s="3" t="s">
        <v>42</v>
      </c>
      <c r="D14" s="4">
        <v>870813</v>
      </c>
      <c r="E14" s="5">
        <v>2554711345</v>
      </c>
      <c r="F14" s="35">
        <v>2.0209761348380191E-3</v>
      </c>
      <c r="G14" s="36">
        <v>132080888.3</v>
      </c>
      <c r="H14" s="7">
        <v>19.34</v>
      </c>
      <c r="I14" s="8">
        <v>8736</v>
      </c>
      <c r="J14" s="8">
        <v>271579992</v>
      </c>
      <c r="K14" s="9">
        <v>243909396</v>
      </c>
      <c r="L14" s="10">
        <v>5380</v>
      </c>
      <c r="M14" s="10">
        <v>4627</v>
      </c>
      <c r="N14" s="10">
        <v>26763000</v>
      </c>
    </row>
    <row r="15" spans="1:14" s="11" customFormat="1" ht="16.5" customHeight="1">
      <c r="A15" s="4">
        <v>2</v>
      </c>
      <c r="B15" s="37" t="s">
        <v>43</v>
      </c>
      <c r="C15" s="38" t="s">
        <v>44</v>
      </c>
      <c r="D15" s="4">
        <v>880719</v>
      </c>
      <c r="E15" s="5">
        <v>1398195699</v>
      </c>
      <c r="F15" s="35">
        <v>1.1060819630533101E-3</v>
      </c>
      <c r="G15" s="36">
        <v>150173821.30000001</v>
      </c>
      <c r="H15" s="7">
        <v>9.31</v>
      </c>
      <c r="I15" s="8">
        <v>6763</v>
      </c>
      <c r="J15" s="8">
        <v>41096059</v>
      </c>
      <c r="K15" s="9">
        <v>40757928</v>
      </c>
      <c r="L15" s="10">
        <v>2549</v>
      </c>
      <c r="M15" s="10">
        <v>2265</v>
      </c>
      <c r="N15" s="10">
        <v>11946000</v>
      </c>
    </row>
    <row r="16" spans="1:14" s="11" customFormat="1" ht="16.5" customHeight="1">
      <c r="A16" s="4">
        <v>2</v>
      </c>
      <c r="B16" s="14" t="s">
        <v>45</v>
      </c>
      <c r="C16" s="15" t="s">
        <v>46</v>
      </c>
      <c r="D16" s="4">
        <v>890126</v>
      </c>
      <c r="E16" s="5">
        <v>1887452421</v>
      </c>
      <c r="F16" s="35">
        <v>1.4931222292290879E-3</v>
      </c>
      <c r="G16" s="36">
        <v>296433815.10000002</v>
      </c>
      <c r="H16" s="7">
        <v>6.37</v>
      </c>
      <c r="I16" s="8">
        <v>6917</v>
      </c>
      <c r="J16" s="8">
        <v>3834577</v>
      </c>
      <c r="K16" s="9">
        <v>95252686</v>
      </c>
      <c r="L16" s="10">
        <v>423</v>
      </c>
      <c r="M16" s="10">
        <v>377</v>
      </c>
      <c r="N16" s="10">
        <v>1957000</v>
      </c>
    </row>
    <row r="17" spans="1:14" s="11" customFormat="1" ht="16.5" customHeight="1">
      <c r="A17" s="4">
        <v>4</v>
      </c>
      <c r="B17" s="2" t="s">
        <v>47</v>
      </c>
      <c r="C17" s="3" t="s">
        <v>48</v>
      </c>
      <c r="D17" s="4">
        <v>890630</v>
      </c>
      <c r="E17" s="5">
        <v>2781701046</v>
      </c>
      <c r="F17" s="35">
        <v>2.2005427107147225E-3</v>
      </c>
      <c r="G17" s="36">
        <v>298074216.60000002</v>
      </c>
      <c r="H17" s="7">
        <v>9.33</v>
      </c>
      <c r="I17" s="8">
        <v>8370</v>
      </c>
      <c r="J17" s="8">
        <v>24849645</v>
      </c>
      <c r="K17" s="9">
        <v>32845810</v>
      </c>
      <c r="L17" s="10">
        <v>3404</v>
      </c>
      <c r="M17" s="10">
        <v>3037</v>
      </c>
      <c r="N17" s="10">
        <v>16442000</v>
      </c>
    </row>
    <row r="18" spans="1:14" s="11" customFormat="1" ht="16.5" customHeight="1">
      <c r="A18" s="4">
        <v>3</v>
      </c>
      <c r="B18" s="2" t="s">
        <v>49</v>
      </c>
      <c r="C18" s="3" t="s">
        <v>50</v>
      </c>
      <c r="D18" s="4">
        <v>750522</v>
      </c>
      <c r="E18" s="5">
        <v>2762733953</v>
      </c>
      <c r="F18" s="35">
        <v>2.1855382592821664E-3</v>
      </c>
      <c r="G18" s="36">
        <v>1198100</v>
      </c>
      <c r="H18" s="7">
        <v>2305.9299999999998</v>
      </c>
      <c r="I18" s="8">
        <v>1</v>
      </c>
      <c r="J18" s="8">
        <v>92642850</v>
      </c>
      <c r="K18" s="9">
        <v>575832500</v>
      </c>
      <c r="L18" s="10">
        <v>0</v>
      </c>
      <c r="M18" s="10">
        <v>0</v>
      </c>
      <c r="N18" s="10">
        <v>0</v>
      </c>
    </row>
    <row r="19" spans="1:14" s="11" customFormat="1" ht="16.5" customHeight="1">
      <c r="A19" s="4">
        <v>3</v>
      </c>
      <c r="B19" s="2" t="s">
        <v>51</v>
      </c>
      <c r="C19" s="3" t="s">
        <v>52</v>
      </c>
      <c r="D19" s="4">
        <v>810108</v>
      </c>
      <c r="E19" s="5">
        <v>475343370</v>
      </c>
      <c r="F19" s="35">
        <v>3.7603371844871909E-4</v>
      </c>
      <c r="G19" s="36">
        <v>814054</v>
      </c>
      <c r="H19" s="7">
        <v>583.9</v>
      </c>
      <c r="I19" s="8">
        <v>1</v>
      </c>
      <c r="J19" s="8">
        <v>47126941</v>
      </c>
      <c r="K19" s="9">
        <v>143987580</v>
      </c>
      <c r="L19" s="10">
        <v>0</v>
      </c>
      <c r="M19" s="10">
        <v>0</v>
      </c>
      <c r="N19" s="10">
        <v>0</v>
      </c>
    </row>
  </sheetData>
  <phoneticPr fontId="9" type="noConversion"/>
  <pageMargins left="0.75" right="0.75" top="1" bottom="1" header="0.5" footer="0.5"/>
  <pageSetup paperSize="9" orientation="portrait" horizontalDpi="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8909</vt:lpstr>
      <vt:lpstr>8909修正</vt:lpstr>
    </vt:vector>
  </TitlesOfParts>
  <Company>TamShui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蘇孟緯</cp:lastModifiedBy>
  <dcterms:created xsi:type="dcterms:W3CDTF">2001-05-01T01:46:08Z</dcterms:created>
  <dcterms:modified xsi:type="dcterms:W3CDTF">2022-10-24T05:11:31Z</dcterms:modified>
</cp:coreProperties>
</file>