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_110\中興大學\全方位\Final\全方位大數據智能實務應用班-P3\Samples\"/>
    </mc:Choice>
  </mc:AlternateContent>
  <xr:revisionPtr revIDLastSave="0" documentId="8_{039E6F79-5E05-44FD-8768-C439A328DF26}" xr6:coauthVersionLast="47" xr6:coauthVersionMax="47" xr10:uidLastSave="{00000000-0000-0000-0000-000000000000}"/>
  <bookViews>
    <workbookView xWindow="1950" yWindow="1950" windowWidth="15300" windowHeight="7875" tabRatio="700"/>
  </bookViews>
  <sheets>
    <sheet name="設定格式化條件" sheetId="11" r:id="rId1"/>
  </sheets>
  <definedNames>
    <definedName name="_xlnm._FilterDatabase" localSheetId="0" hidden="1">設定格式化條件!$C$3:$N$13</definedName>
    <definedName name="_xlnm.Criteria" localSheetId="0">設定格式化條件!#REF!</definedName>
    <definedName name="_xlnm.Extract" localSheetId="0">設定格式化條件!#REF!</definedName>
    <definedName name="化學">設定格式化條件!$J$4:$J$13</definedName>
    <definedName name="地理">設定格式化條件!$I$4:$I$13</definedName>
    <definedName name="姓名">設定格式化條件!$D$4:$D$13</definedName>
    <definedName name="英語">設定格式化條件!$F$4:$F$13</definedName>
    <definedName name="國語">設定格式化條件!$E$4:$E$13</definedName>
    <definedName name="數學">設定格式化條件!$G$4:$G$13</definedName>
    <definedName name="歷史">設定格式化條件!$H$4:$H$13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1" l="1"/>
  <c r="J15" i="11"/>
  <c r="H15" i="11"/>
  <c r="G15" i="11"/>
  <c r="F15" i="11"/>
  <c r="E15" i="11"/>
  <c r="K4" i="11"/>
  <c r="L4" i="11"/>
  <c r="N4" i="11"/>
  <c r="K5" i="11"/>
  <c r="K6" i="11"/>
  <c r="K7" i="11"/>
  <c r="K8" i="11"/>
  <c r="K9" i="11"/>
  <c r="K10" i="11"/>
  <c r="K11" i="11"/>
  <c r="K12" i="11"/>
  <c r="M10" i="11"/>
  <c r="K13" i="11"/>
  <c r="M4" i="11"/>
  <c r="L5" i="11"/>
  <c r="N5" i="11"/>
  <c r="L6" i="11"/>
  <c r="N6" i="11"/>
  <c r="L7" i="11"/>
  <c r="N7" i="11"/>
  <c r="M7" i="11"/>
  <c r="L8" i="11"/>
  <c r="N8" i="11" s="1"/>
  <c r="L9" i="11"/>
  <c r="N9" i="11"/>
  <c r="L10" i="11"/>
  <c r="N10" i="11" s="1"/>
  <c r="L11" i="11"/>
  <c r="N11" i="11"/>
  <c r="L12" i="11"/>
  <c r="N12" i="11" s="1"/>
  <c r="M12" i="11"/>
  <c r="L13" i="11"/>
  <c r="N13" i="11" s="1"/>
  <c r="M13" i="11"/>
  <c r="M8" i="11"/>
  <c r="M11" i="11"/>
  <c r="M6" i="11"/>
  <c r="M9" i="11"/>
  <c r="M5" i="11"/>
</calcChain>
</file>

<file path=xl/sharedStrings.xml><?xml version="1.0" encoding="utf-8"?>
<sst xmlns="http://schemas.openxmlformats.org/spreadsheetml/2006/main" count="24" uniqueCount="24">
  <si>
    <t>姓名</t>
  </si>
  <si>
    <t>國語</t>
  </si>
  <si>
    <t>英語</t>
  </si>
  <si>
    <t>數學</t>
  </si>
  <si>
    <t>歷史</t>
  </si>
  <si>
    <t>地理</t>
  </si>
  <si>
    <t>化學</t>
  </si>
  <si>
    <t>總分</t>
  </si>
  <si>
    <t>平均</t>
  </si>
  <si>
    <t>名次</t>
  </si>
  <si>
    <t>備註</t>
  </si>
  <si>
    <t>陳正文</t>
  </si>
  <si>
    <t>丁語翰</t>
  </si>
  <si>
    <t>李勝雄</t>
  </si>
  <si>
    <t>郭炎慶</t>
  </si>
  <si>
    <t>張小英</t>
  </si>
  <si>
    <t>鄭少威</t>
  </si>
  <si>
    <t>陳明麗</t>
  </si>
  <si>
    <t>秦惠芬</t>
  </si>
  <si>
    <t>邱麗文</t>
  </si>
  <si>
    <t>座號</t>
    <phoneticPr fontId="3" type="noConversion"/>
  </si>
  <si>
    <t>楊耀緗</t>
    <phoneticPr fontId="3" type="noConversion"/>
  </si>
  <si>
    <t>最高分</t>
    <phoneticPr fontId="1" type="noConversion"/>
  </si>
  <si>
    <t>查詢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</si>
</sst>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[Red][&lt;60]General;[Blue][&gt;=60]General"/>
    <numFmt numFmtId="182" formatCode="[Red][&lt;60]0.0;[Blue][&gt;=60]0.0;General"/>
  </numFmts>
  <fonts count="9">
    <font>
      <sz val="11"/>
      <name val="新細明體"/>
      <family val="1"/>
      <charset val="136"/>
    </font>
    <font>
      <sz val="12"/>
      <name val="新細明體"/>
      <family val="1"/>
      <charset val="136"/>
    </font>
    <font>
      <sz val="12"/>
      <name val="華康細明體"/>
      <family val="3"/>
      <charset val="136"/>
    </font>
    <font>
      <sz val="9"/>
      <name val="新細明體"/>
      <family val="1"/>
      <charset val="136"/>
    </font>
    <font>
      <b/>
      <sz val="15"/>
      <name val="華康細明體"/>
      <family val="3"/>
      <charset val="136"/>
    </font>
    <font>
      <u/>
      <sz val="11"/>
      <color indexed="12"/>
      <name val="新細明體"/>
      <family val="1"/>
      <charset val="136"/>
    </font>
    <font>
      <b/>
      <sz val="12"/>
      <name val="華康細圓體"/>
      <family val="3"/>
      <charset val="136"/>
    </font>
    <font>
      <b/>
      <sz val="12"/>
      <color indexed="13"/>
      <name val="華康細明體"/>
      <family val="3"/>
      <charset val="136"/>
    </font>
    <font>
      <b/>
      <sz val="12"/>
      <color theme="6" tint="0.79998168889431442"/>
      <name val="華康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1" applyFont="1"/>
    <xf numFmtId="0" fontId="4" fillId="0" borderId="0" xfId="1" applyFont="1"/>
    <xf numFmtId="0" fontId="2" fillId="0" borderId="0" xfId="1" applyFont="1" applyAlignment="1">
      <alignment vertical="center"/>
    </xf>
    <xf numFmtId="0" fontId="5" fillId="0" borderId="0" xfId="2" applyAlignment="1" applyProtection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0" borderId="0" xfId="1" applyFont="1" applyBorder="1"/>
    <xf numFmtId="0" fontId="6" fillId="2" borderId="3" xfId="1" applyFont="1" applyFill="1" applyBorder="1" applyAlignment="1">
      <alignment horizontal="center"/>
    </xf>
    <xf numFmtId="177" fontId="2" fillId="0" borderId="3" xfId="1" applyNumberFormat="1" applyFont="1" applyBorder="1" applyAlignment="1">
      <alignment horizontal="center"/>
    </xf>
    <xf numFmtId="182" fontId="2" fillId="3" borderId="3" xfId="1" applyNumberFormat="1" applyFont="1" applyFill="1" applyBorder="1" applyAlignment="1">
      <alignment horizontal="center"/>
    </xf>
    <xf numFmtId="182" fontId="2" fillId="3" borderId="5" xfId="1" applyNumberFormat="1" applyFont="1" applyFill="1" applyBorder="1" applyAlignment="1">
      <alignment horizontal="center"/>
    </xf>
    <xf numFmtId="0" fontId="2" fillId="0" borderId="0" xfId="1" applyFont="1" applyFill="1" applyBorder="1"/>
    <xf numFmtId="0" fontId="2" fillId="0" borderId="0" xfId="1" applyFont="1" applyFill="1"/>
    <xf numFmtId="0" fontId="2" fillId="0" borderId="0" xfId="1" applyFont="1" applyFill="1" applyAlignment="1">
      <alignment vertical="center"/>
    </xf>
    <xf numFmtId="0" fontId="7" fillId="4" borderId="3" xfId="1" applyFont="1" applyFill="1" applyBorder="1"/>
    <xf numFmtId="0" fontId="6" fillId="2" borderId="5" xfId="1" applyFont="1" applyFill="1" applyBorder="1" applyAlignment="1">
      <alignment horizontal="center"/>
    </xf>
    <xf numFmtId="0" fontId="2" fillId="0" borderId="10" xfId="1" applyFont="1" applyBorder="1"/>
    <xf numFmtId="0" fontId="8" fillId="5" borderId="0" xfId="1" applyFont="1" applyFill="1" applyAlignment="1">
      <alignment horizontal="center"/>
    </xf>
  </cellXfs>
  <cellStyles count="3">
    <cellStyle name="一般" xfId="0" builtinId="0"/>
    <cellStyle name="一般_學生成績檔" xfId="1"/>
    <cellStyle name="超連結" xfId="2" builtinId="8"/>
  </cellStyles>
  <dxfs count="11"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設定格式化條件!$F$1:$F$2</c:f>
          <c:strCache>
            <c:ptCount val="2"/>
          </c:strCache>
        </c:strRef>
      </c:tx>
      <c:layout>
        <c:manualLayout>
          <c:xMode val="edge"/>
          <c:yMode val="edge"/>
          <c:x val="0.20989779007999426"/>
          <c:y val="3.793103448275862E-2"/>
        </c:manualLayout>
      </c:layout>
      <c:overlay val="0"/>
      <c:spPr>
        <a:gradFill rotWithShape="0">
          <a:gsLst>
            <a:gs pos="0">
              <a:srgbClr val="FF0000"/>
            </a:gs>
            <a:gs pos="50000">
              <a:srgbClr val="FFFF00"/>
            </a:gs>
            <a:gs pos="100000">
              <a:srgbClr val="FF0000"/>
            </a:gs>
          </a:gsLst>
          <a:lin ang="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47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48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9-40F9-9C0D-E00DC7A5AC75}"/>
            </c:ext>
          </c:extLst>
        </c:ser>
        <c:ser>
          <c:idx val="0"/>
          <c:order val="1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F9-40F9-9C0D-E00DC7A5AC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62</c:v>
                </c:pt>
                <c:pt idx="3">
                  <c:v>78</c:v>
                </c:pt>
                <c:pt idx="4">
                  <c:v>84</c:v>
                </c:pt>
                <c:pt idx="5">
                  <c:v>78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9-40F9-9C0D-E00DC7A5AC75}"/>
            </c:ext>
          </c:extLst>
        </c:ser>
        <c:ser>
          <c:idx val="1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9-40F9-9C0D-E00DC7A5AC75}"/>
            </c:ext>
          </c:extLst>
        </c:ser>
        <c:ser>
          <c:idx val="2"/>
          <c:order val="3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9-40F9-9C0D-E00DC7A5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003680"/>
        <c:axId val="1"/>
      </c:barChart>
      <c:catAx>
        <c:axId val="1301003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</c:scaling>
        <c:delete val="0"/>
        <c:axPos val="l"/>
        <c:majorGridlines>
          <c:spPr>
            <a:ln w="38100">
              <a:solidFill>
                <a:srgbClr val="0000FF"/>
              </a:solidFill>
              <a:prstDash val="solid"/>
            </a:ln>
          </c:spPr>
        </c:majorGridlines>
        <c:numFmt formatCode="[Red][&lt;60]0&quot;分&quot;;[Blue][&gt;=60]0&quot;分&quot;;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301003680"/>
        <c:crosses val="autoZero"/>
        <c:crossBetween val="between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225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3年5班成績一覽表 導師：丁安強先生</a:t>
            </a:r>
          </a:p>
        </c:rich>
      </c:tx>
      <c:layout>
        <c:manualLayout>
          <c:xMode val="edge"/>
          <c:yMode val="edge"/>
          <c:x val="0.33256399532044634"/>
          <c:y val="1.8450184501845018E-2"/>
        </c:manualLayout>
      </c:layout>
      <c:overlay val="0"/>
      <c:spPr>
        <a:gradFill rotWithShape="0">
          <a:gsLst>
            <a:gs pos="0">
              <a:srgbClr val="FF0000"/>
            </a:gs>
            <a:gs pos="50000">
              <a:srgbClr val="FFFF00"/>
            </a:gs>
            <a:gs pos="100000">
              <a:srgbClr val="FF0000"/>
            </a:gs>
          </a:gsLst>
          <a:lin ang="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48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454C-BE44-CC7D5EFA2A1B}"/>
            </c:ext>
          </c:extLst>
        </c:ser>
        <c:ser>
          <c:idx val="0"/>
          <c:order val="1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pattFill prst="dash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58-454C-BE44-CC7D5EFA2A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62</c:v>
                </c:pt>
                <c:pt idx="3">
                  <c:v>78</c:v>
                </c:pt>
                <c:pt idx="4">
                  <c:v>84</c:v>
                </c:pt>
                <c:pt idx="5">
                  <c:v>78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8-454C-BE44-CC7D5EFA2A1B}"/>
            </c:ext>
          </c:extLst>
        </c:ser>
        <c:ser>
          <c:idx val="1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pattFill prst="horzBrick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8-454C-BE44-CC7D5EFA2A1B}"/>
            </c:ext>
          </c:extLst>
        </c:ser>
        <c:ser>
          <c:idx val="2"/>
          <c:order val="3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8-454C-BE44-CC7D5EFA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7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301005344"/>
        <c:axId val="1"/>
      </c:barChart>
      <c:catAx>
        <c:axId val="1301005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</c:scaling>
        <c:delete val="0"/>
        <c:axPos val="l"/>
        <c:majorGridlines>
          <c:spPr>
            <a:ln w="38100">
              <a:solidFill>
                <a:srgbClr val="0000FF"/>
              </a:solidFill>
              <a:prstDash val="solid"/>
            </a:ln>
          </c:spPr>
        </c:majorGridlines>
        <c:numFmt formatCode="[Red][&lt;60]0&quot;分&quot;;[Blue][&gt;=60]0&quot;分&quot;;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301005344"/>
        <c:crosses val="autoZero"/>
        <c:crossBetween val="between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48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6-4D8F-9BBD-21CA61C594C4}"/>
            </c:ext>
          </c:extLst>
        </c:ser>
        <c:ser>
          <c:idx val="0"/>
          <c:order val="1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62</c:v>
                </c:pt>
                <c:pt idx="3">
                  <c:v>78</c:v>
                </c:pt>
                <c:pt idx="4">
                  <c:v>84</c:v>
                </c:pt>
                <c:pt idx="5">
                  <c:v>78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6-4D8F-9BBD-21CA61C594C4}"/>
            </c:ext>
          </c:extLst>
        </c:ser>
        <c:ser>
          <c:idx val="1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6-4D8F-9BBD-21CA61C594C4}"/>
            </c:ext>
          </c:extLst>
        </c:ser>
        <c:ser>
          <c:idx val="2"/>
          <c:order val="3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6-4D8F-9BBD-21CA61C5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54624"/>
        <c:axId val="1"/>
      </c:barChart>
      <c:catAx>
        <c:axId val="1219454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Red][&lt;60]General;[Blue][&gt;=60]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21945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設定格式化條件!$D$4</c:f>
              <c:strCache>
                <c:ptCount val="1"/>
                <c:pt idx="0">
                  <c:v>陳正文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設定格式化條件!$E$4:$J$4</c:f>
              <c:numCache>
                <c:formatCode>[Red][&lt;60]General;[Blue][&gt;=60]General</c:formatCode>
                <c:ptCount val="6"/>
                <c:pt idx="0">
                  <c:v>90</c:v>
                </c:pt>
                <c:pt idx="1">
                  <c:v>86</c:v>
                </c:pt>
                <c:pt idx="2">
                  <c:v>70</c:v>
                </c:pt>
                <c:pt idx="3">
                  <c:v>100</c:v>
                </c:pt>
                <c:pt idx="4">
                  <c:v>60</c:v>
                </c:pt>
                <c:pt idx="5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D-4088-A3E1-7AD299A3CB93}"/>
            </c:ext>
          </c:extLst>
        </c:ser>
        <c:ser>
          <c:idx val="1"/>
          <c:order val="1"/>
          <c:tx>
            <c:strRef>
              <c:f>設定格式化條件!$D$5</c:f>
              <c:strCache>
                <c:ptCount val="1"/>
                <c:pt idx="0">
                  <c:v>丁語翰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設定格式化條件!$E$5:$J$5</c:f>
              <c:numCache>
                <c:formatCode>[Red][&lt;60]General;[Blue][&gt;=60]General</c:formatCode>
                <c:ptCount val="6"/>
                <c:pt idx="0">
                  <c:v>83</c:v>
                </c:pt>
                <c:pt idx="1">
                  <c:v>85</c:v>
                </c:pt>
                <c:pt idx="2">
                  <c:v>80</c:v>
                </c:pt>
                <c:pt idx="3">
                  <c:v>80</c:v>
                </c:pt>
                <c:pt idx="4">
                  <c:v>85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D-4088-A3E1-7AD299A3CB93}"/>
            </c:ext>
          </c:extLst>
        </c:ser>
        <c:ser>
          <c:idx val="2"/>
          <c:order val="2"/>
          <c:tx>
            <c:strRef>
              <c:f>設定格式化條件!$D$6</c:f>
              <c:strCache>
                <c:ptCount val="1"/>
                <c:pt idx="0">
                  <c:v>李勝雄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設定格式化條件!$E$6:$J$6</c:f>
              <c:numCache>
                <c:formatCode>[Red][&lt;60]General;[Blue][&gt;=60]General</c:formatCode>
                <c:ptCount val="6"/>
                <c:pt idx="0">
                  <c:v>62</c:v>
                </c:pt>
                <c:pt idx="1">
                  <c:v>65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D-4088-A3E1-7AD299A3CB93}"/>
            </c:ext>
          </c:extLst>
        </c:ser>
        <c:ser>
          <c:idx val="3"/>
          <c:order val="3"/>
          <c:tx>
            <c:strRef>
              <c:f>設定格式化條件!$D$7</c:f>
              <c:strCache>
                <c:ptCount val="1"/>
                <c:pt idx="0">
                  <c:v>郭炎慶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設定格式化條件!$E$7:$J$7</c:f>
              <c:numCache>
                <c:formatCode>[Red][&lt;60]General;[Blue][&gt;=60]General</c:formatCode>
                <c:ptCount val="6"/>
                <c:pt idx="0">
                  <c:v>78</c:v>
                </c:pt>
                <c:pt idx="1">
                  <c:v>60</c:v>
                </c:pt>
                <c:pt idx="2">
                  <c:v>55</c:v>
                </c:pt>
                <c:pt idx="3">
                  <c:v>87</c:v>
                </c:pt>
                <c:pt idx="4">
                  <c:v>80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D-4088-A3E1-7AD299A3CB93}"/>
            </c:ext>
          </c:extLst>
        </c:ser>
        <c:ser>
          <c:idx val="4"/>
          <c:order val="4"/>
          <c:tx>
            <c:strRef>
              <c:f>設定格式化條件!$D$8</c:f>
              <c:strCache>
                <c:ptCount val="1"/>
                <c:pt idx="0">
                  <c:v>楊耀緗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設定格式化條件!$E$8:$J$8</c:f>
              <c:numCache>
                <c:formatCode>[Red][&lt;60]General;[Blue][&gt;=60]General</c:formatCode>
                <c:ptCount val="6"/>
                <c:pt idx="0">
                  <c:v>84</c:v>
                </c:pt>
                <c:pt idx="1">
                  <c:v>75</c:v>
                </c:pt>
                <c:pt idx="2">
                  <c:v>76</c:v>
                </c:pt>
                <c:pt idx="3">
                  <c:v>89</c:v>
                </c:pt>
                <c:pt idx="4">
                  <c:v>87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D-4088-A3E1-7AD299A3CB93}"/>
            </c:ext>
          </c:extLst>
        </c:ser>
        <c:ser>
          <c:idx val="5"/>
          <c:order val="5"/>
          <c:tx>
            <c:strRef>
              <c:f>設定格式化條件!$D$9</c:f>
              <c:strCache>
                <c:ptCount val="1"/>
                <c:pt idx="0">
                  <c:v>張小英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設定格式化條件!$E$9:$J$9</c:f>
              <c:numCache>
                <c:formatCode>[Red][&lt;60]General;[Blue][&gt;=60]General</c:formatCode>
                <c:ptCount val="6"/>
                <c:pt idx="0">
                  <c:v>78</c:v>
                </c:pt>
                <c:pt idx="1">
                  <c:v>48</c:v>
                </c:pt>
                <c:pt idx="2">
                  <c:v>55.4</c:v>
                </c:pt>
                <c:pt idx="3">
                  <c:v>50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FD-4088-A3E1-7AD299A3CB93}"/>
            </c:ext>
          </c:extLst>
        </c:ser>
        <c:ser>
          <c:idx val="6"/>
          <c:order val="6"/>
          <c:tx>
            <c:strRef>
              <c:f>設定格式化條件!$D$10</c:f>
              <c:strCache>
                <c:ptCount val="1"/>
                <c:pt idx="0">
                  <c:v>鄭少威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設定格式化條件!$E$10:$J$10</c:f>
              <c:numCache>
                <c:formatCode>[Red][&lt;60]General;[Blue][&gt;=60]General</c:formatCode>
                <c:ptCount val="6"/>
                <c:pt idx="0">
                  <c:v>88</c:v>
                </c:pt>
                <c:pt idx="1">
                  <c:v>62</c:v>
                </c:pt>
                <c:pt idx="2">
                  <c:v>61</c:v>
                </c:pt>
                <c:pt idx="3">
                  <c:v>88</c:v>
                </c:pt>
                <c:pt idx="4">
                  <c:v>80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FD-4088-A3E1-7AD299A3CB93}"/>
            </c:ext>
          </c:extLst>
        </c:ser>
        <c:ser>
          <c:idx val="7"/>
          <c:order val="7"/>
          <c:tx>
            <c:strRef>
              <c:f>設定格式化條件!$D$11</c:f>
              <c:strCache>
                <c:ptCount val="1"/>
                <c:pt idx="0">
                  <c:v>陳明麗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設定格式化條件!$E$11:$J$11</c:f>
              <c:numCache>
                <c:formatCode>[Red][&lt;60]General;[Blue][&gt;=60]General</c:formatCode>
                <c:ptCount val="6"/>
                <c:pt idx="0">
                  <c:v>90</c:v>
                </c:pt>
                <c:pt idx="1">
                  <c:v>80</c:v>
                </c:pt>
                <c:pt idx="2">
                  <c:v>67</c:v>
                </c:pt>
                <c:pt idx="3">
                  <c:v>98</c:v>
                </c:pt>
                <c:pt idx="4">
                  <c:v>89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FD-4088-A3E1-7AD299A3CB93}"/>
            </c:ext>
          </c:extLst>
        </c:ser>
        <c:ser>
          <c:idx val="8"/>
          <c:order val="8"/>
          <c:tx>
            <c:strRef>
              <c:f>設定格式化條件!$D$12</c:f>
              <c:strCache>
                <c:ptCount val="1"/>
                <c:pt idx="0">
                  <c:v>秦惠芬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設定格式化條件!$E$12:$J$12</c:f>
              <c:numCache>
                <c:formatCode>[Red][&lt;60]General;[Blue][&gt;=60]General</c:formatCode>
                <c:ptCount val="6"/>
                <c:pt idx="0">
                  <c:v>88</c:v>
                </c:pt>
                <c:pt idx="1">
                  <c:v>80</c:v>
                </c:pt>
                <c:pt idx="2">
                  <c:v>67</c:v>
                </c:pt>
                <c:pt idx="3">
                  <c:v>78</c:v>
                </c:pt>
                <c:pt idx="4">
                  <c:v>82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FD-4088-A3E1-7AD299A3CB93}"/>
            </c:ext>
          </c:extLst>
        </c:ser>
        <c:ser>
          <c:idx val="9"/>
          <c:order val="9"/>
          <c:tx>
            <c:strRef>
              <c:f>設定格式化條件!$D$13</c:f>
              <c:strCache>
                <c:ptCount val="1"/>
                <c:pt idx="0">
                  <c:v>邱麗文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設定格式化條件!$E$3:$J$3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設定格式化條件!$E$13:$J$13</c:f>
              <c:numCache>
                <c:formatCode>[Red][&lt;60]General;[Blue][&gt;=60]General</c:formatCode>
                <c:ptCount val="6"/>
                <c:pt idx="0">
                  <c:v>87</c:v>
                </c:pt>
                <c:pt idx="1">
                  <c:v>56</c:v>
                </c:pt>
                <c:pt idx="2">
                  <c:v>60</c:v>
                </c:pt>
                <c:pt idx="3">
                  <c:v>80</c:v>
                </c:pt>
                <c:pt idx="4">
                  <c:v>86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FD-4088-A3E1-7AD299A3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35344"/>
        <c:axId val="1"/>
      </c:radarChart>
      <c:catAx>
        <c:axId val="1385935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Red][&lt;60]General;[Blue][&gt;=60]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385935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3年5班成績表</a:t>
            </a:r>
          </a:p>
        </c:rich>
      </c:tx>
      <c:layout>
        <c:manualLayout>
          <c:xMode val="edge"/>
          <c:yMode val="edge"/>
          <c:x val="0.39150992918338035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62</c:v>
                </c:pt>
                <c:pt idx="3">
                  <c:v>78</c:v>
                </c:pt>
                <c:pt idx="4">
                  <c:v>84</c:v>
                </c:pt>
                <c:pt idx="5">
                  <c:v>78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30E-8060-B8189F8466A8}"/>
            </c:ext>
          </c:extLst>
        </c:ser>
        <c:ser>
          <c:idx val="1"/>
          <c:order val="1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48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30E-8060-B8189F8466A8}"/>
            </c:ext>
          </c:extLst>
        </c:ser>
        <c:ser>
          <c:idx val="2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6-430E-8060-B8189F8466A8}"/>
            </c:ext>
          </c:extLst>
        </c:ser>
        <c:ser>
          <c:idx val="3"/>
          <c:order val="3"/>
          <c:tx>
            <c:strRef>
              <c:f>設定格式化條件!$H$3</c:f>
              <c:strCache>
                <c:ptCount val="1"/>
                <c:pt idx="0">
                  <c:v>歷史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設定格式化條件!$H$4:$H$13</c:f>
              <c:numCache>
                <c:formatCode>[Red][&lt;60]General;[Blue][&gt;=60]General</c:formatCode>
                <c:ptCount val="10"/>
                <c:pt idx="0">
                  <c:v>100</c:v>
                </c:pt>
                <c:pt idx="1">
                  <c:v>80</c:v>
                </c:pt>
                <c:pt idx="2">
                  <c:v>54</c:v>
                </c:pt>
                <c:pt idx="3">
                  <c:v>87</c:v>
                </c:pt>
                <c:pt idx="4">
                  <c:v>89</c:v>
                </c:pt>
                <c:pt idx="5">
                  <c:v>50</c:v>
                </c:pt>
                <c:pt idx="6">
                  <c:v>88</c:v>
                </c:pt>
                <c:pt idx="7">
                  <c:v>98</c:v>
                </c:pt>
                <c:pt idx="8">
                  <c:v>78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6-430E-8060-B8189F8466A8}"/>
            </c:ext>
          </c:extLst>
        </c:ser>
        <c:ser>
          <c:idx val="4"/>
          <c:order val="4"/>
          <c:tx>
            <c:strRef>
              <c:f>設定格式化條件!$I$3</c:f>
              <c:strCache>
                <c:ptCount val="1"/>
                <c:pt idx="0">
                  <c:v>地理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設定格式化條件!$I$4:$I$13</c:f>
              <c:numCache>
                <c:formatCode>[Red][&lt;60]General;[Blue][&gt;=60]General</c:formatCode>
                <c:ptCount val="10"/>
                <c:pt idx="0">
                  <c:v>60</c:v>
                </c:pt>
                <c:pt idx="1">
                  <c:v>85</c:v>
                </c:pt>
                <c:pt idx="2">
                  <c:v>60</c:v>
                </c:pt>
                <c:pt idx="3">
                  <c:v>80</c:v>
                </c:pt>
                <c:pt idx="4">
                  <c:v>87</c:v>
                </c:pt>
                <c:pt idx="5">
                  <c:v>50</c:v>
                </c:pt>
                <c:pt idx="6">
                  <c:v>80</c:v>
                </c:pt>
                <c:pt idx="7">
                  <c:v>89</c:v>
                </c:pt>
                <c:pt idx="8">
                  <c:v>82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6-430E-8060-B8189F8466A8}"/>
            </c:ext>
          </c:extLst>
        </c:ser>
        <c:ser>
          <c:idx val="5"/>
          <c:order val="5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6-430E-8060-B8189F84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5932432"/>
        <c:axId val="1"/>
        <c:axId val="0"/>
      </c:bar3DChart>
      <c:catAx>
        <c:axId val="138593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zh-TW" altLang="en-US"/>
                  <a:t>學生姓名</a:t>
                </a:r>
              </a:p>
            </c:rich>
          </c:tx>
          <c:layout>
            <c:manualLayout>
              <c:xMode val="edge"/>
              <c:yMode val="edge"/>
              <c:x val="0.45518917446639923"/>
              <c:y val="0.8089465036382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zh-TW" altLang="en-US"/>
                  <a:t>六科總分</a:t>
                </a:r>
              </a:p>
            </c:rich>
          </c:tx>
          <c:layout>
            <c:manualLayout>
              <c:xMode val="edge"/>
              <c:yMode val="edge"/>
              <c:x val="8.7264150943396221E-2"/>
              <c:y val="0.41870089409555511"/>
            </c:manualLayout>
          </c:layout>
          <c:overlay val="0"/>
          <c:spPr>
            <a:noFill/>
            <a:ln w="25400">
              <a:noFill/>
            </a:ln>
          </c:spPr>
        </c:title>
        <c:numFmt formatCode="[Red][&lt;60]General;[Blue][&gt;=60]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38593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成績表</a:t>
            </a:r>
          </a:p>
        </c:rich>
      </c:tx>
      <c:layout>
        <c:manualLayout>
          <c:xMode val="edge"/>
          <c:yMode val="edge"/>
          <c:x val="0.44736934199014594"/>
          <c:y val="3.618421052631579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設定格式化條件!$F$3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設定格式化條件!$F$4:$F$13</c:f>
              <c:numCache>
                <c:formatCode>[Red][&lt;60]General;[Blue][&gt;=60]General</c:formatCode>
                <c:ptCount val="10"/>
                <c:pt idx="0">
                  <c:v>86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75</c:v>
                </c:pt>
                <c:pt idx="5">
                  <c:v>48</c:v>
                </c:pt>
                <c:pt idx="6">
                  <c:v>62</c:v>
                </c:pt>
                <c:pt idx="7">
                  <c:v>80</c:v>
                </c:pt>
                <c:pt idx="8">
                  <c:v>80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6-4E3E-80B5-733636431853}"/>
            </c:ext>
          </c:extLst>
        </c:ser>
        <c:ser>
          <c:idx val="0"/>
          <c:order val="1"/>
          <c:tx>
            <c:strRef>
              <c:f>設定格式化條件!$E$3</c:f>
              <c:strCache>
                <c:ptCount val="1"/>
                <c:pt idx="0">
                  <c:v>國語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設定格式化條件!$E$4:$E$13</c:f>
              <c:numCache>
                <c:formatCode>[Red][&lt;60]General;[Blue][&gt;=60]General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62</c:v>
                </c:pt>
                <c:pt idx="3">
                  <c:v>78</c:v>
                </c:pt>
                <c:pt idx="4">
                  <c:v>84</c:v>
                </c:pt>
                <c:pt idx="5">
                  <c:v>78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6-4E3E-80B5-733636431853}"/>
            </c:ext>
          </c:extLst>
        </c:ser>
        <c:ser>
          <c:idx val="1"/>
          <c:order val="2"/>
          <c:tx>
            <c:strRef>
              <c:f>設定格式化條件!$G$3</c:f>
              <c:strCache>
                <c:ptCount val="1"/>
                <c:pt idx="0">
                  <c:v>數學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設定格式化條件!$G$4:$G$13</c:f>
              <c:numCache>
                <c:formatCode>[Red][&lt;60]General;[Blue][&gt;=60]General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76</c:v>
                </c:pt>
                <c:pt idx="5">
                  <c:v>55.4</c:v>
                </c:pt>
                <c:pt idx="6">
                  <c:v>61</c:v>
                </c:pt>
                <c:pt idx="7">
                  <c:v>67</c:v>
                </c:pt>
                <c:pt idx="8">
                  <c:v>67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6-4E3E-80B5-733636431853}"/>
            </c:ext>
          </c:extLst>
        </c:ser>
        <c:ser>
          <c:idx val="2"/>
          <c:order val="3"/>
          <c:tx>
            <c:strRef>
              <c:f>設定格式化條件!$J$3</c:f>
              <c:strCache>
                <c:ptCount val="1"/>
                <c:pt idx="0">
                  <c:v>化學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86-4E3E-80B5-7336364318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設定格式化條件!$D$4:$D$13</c:f>
              <c:strCache>
                <c:ptCount val="10"/>
                <c:pt idx="0">
                  <c:v>陳正文</c:v>
                </c:pt>
                <c:pt idx="1">
                  <c:v>丁語翰</c:v>
                </c:pt>
                <c:pt idx="2">
                  <c:v>李勝雄</c:v>
                </c:pt>
                <c:pt idx="3">
                  <c:v>郭炎慶</c:v>
                </c:pt>
                <c:pt idx="4">
                  <c:v>楊耀緗</c:v>
                </c:pt>
                <c:pt idx="5">
                  <c:v>張小英</c:v>
                </c:pt>
                <c:pt idx="6">
                  <c:v>鄭少威</c:v>
                </c:pt>
                <c:pt idx="7">
                  <c:v>陳明麗</c:v>
                </c:pt>
                <c:pt idx="8">
                  <c:v>秦惠芬</c:v>
                </c:pt>
                <c:pt idx="9">
                  <c:v>邱麗文</c:v>
                </c:pt>
              </c:strCache>
            </c:strRef>
          </c:cat>
          <c:val>
            <c:numRef>
              <c:f>設定格式化條件!$J$4:$J$13</c:f>
              <c:numCache>
                <c:formatCode>[Red][&lt;60]General;[Blue][&gt;=60]General</c:formatCode>
                <c:ptCount val="10"/>
                <c:pt idx="0">
                  <c:v>59.9</c:v>
                </c:pt>
                <c:pt idx="1">
                  <c:v>76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74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86-4E3E-80B5-73363643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945744"/>
        <c:axId val="1"/>
      </c:barChart>
      <c:catAx>
        <c:axId val="1385945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Red][&lt;60]0&quot;分&quot;;[Blue][&gt;=60]0&quot;分&quot;;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38594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13</xdr:row>
      <xdr:rowOff>0</xdr:rowOff>
    </xdr:from>
    <xdr:to>
      <xdr:col>13</xdr:col>
      <xdr:colOff>495300</xdr:colOff>
      <xdr:row>13</xdr:row>
      <xdr:rowOff>0</xdr:rowOff>
    </xdr:to>
    <xdr:graphicFrame macro="">
      <xdr:nvGraphicFramePr>
        <xdr:cNvPr id="26679" name="Chart 2">
          <a:extLst>
            <a:ext uri="{FF2B5EF4-FFF2-40B4-BE49-F238E27FC236}">
              <a16:creationId xmlns:a16="http://schemas.microsoft.com/office/drawing/2014/main" id="{45C0AED1-6D8D-4C6E-B85C-FD34C28BE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6680" name="Chart 3">
          <a:extLst>
            <a:ext uri="{FF2B5EF4-FFF2-40B4-BE49-F238E27FC236}">
              <a16:creationId xmlns:a16="http://schemas.microsoft.com/office/drawing/2014/main" id="{5B0DF13B-49EB-4F34-99CA-E8ED8A83C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104775</xdr:rowOff>
    </xdr:from>
    <xdr:to>
      <xdr:col>14</xdr:col>
      <xdr:colOff>0</xdr:colOff>
      <xdr:row>13</xdr:row>
      <xdr:rowOff>0</xdr:rowOff>
    </xdr:to>
    <xdr:graphicFrame macro="">
      <xdr:nvGraphicFramePr>
        <xdr:cNvPr id="26681" name="Chart 4">
          <a:extLst>
            <a:ext uri="{FF2B5EF4-FFF2-40B4-BE49-F238E27FC236}">
              <a16:creationId xmlns:a16="http://schemas.microsoft.com/office/drawing/2014/main" id="{5E151CA7-DFEF-4C77-B6EA-875406116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6682" name="Chart 5">
          <a:extLst>
            <a:ext uri="{FF2B5EF4-FFF2-40B4-BE49-F238E27FC236}">
              <a16:creationId xmlns:a16="http://schemas.microsoft.com/office/drawing/2014/main" id="{60755B54-130C-4B93-9E5D-A7A3C4D21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6683" name="Chart 6">
          <a:extLst>
            <a:ext uri="{FF2B5EF4-FFF2-40B4-BE49-F238E27FC236}">
              <a16:creationId xmlns:a16="http://schemas.microsoft.com/office/drawing/2014/main" id="{5BD07443-96D0-4AC1-935A-CD4FADE93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6684" name="Chart 7">
          <a:extLst>
            <a:ext uri="{FF2B5EF4-FFF2-40B4-BE49-F238E27FC236}">
              <a16:creationId xmlns:a16="http://schemas.microsoft.com/office/drawing/2014/main" id="{6B4DE501-5F2F-4B25-9D72-0DA142964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8"/>
  <sheetViews>
    <sheetView tabSelected="1" topLeftCell="B1" zoomScale="150" zoomScaleNormal="100" zoomScaleSheetLayoutView="100" workbookViewId="0">
      <selection activeCell="D1" sqref="D1"/>
    </sheetView>
  </sheetViews>
  <sheetFormatPr defaultColWidth="10" defaultRowHeight="16.5"/>
  <cols>
    <col min="1" max="1" width="6.7109375" style="1" customWidth="1"/>
    <col min="2" max="2" width="7.28515625" style="1" customWidth="1"/>
    <col min="3" max="3" width="6.7109375" style="1" customWidth="1"/>
    <col min="4" max="4" width="11.140625" style="1" customWidth="1"/>
    <col min="5" max="10" width="6.42578125" style="1" customWidth="1"/>
    <col min="11" max="11" width="9.5703125" style="1" customWidth="1"/>
    <col min="12" max="12" width="7.5703125" style="1" customWidth="1"/>
    <col min="13" max="13" width="6.42578125" style="1" customWidth="1"/>
    <col min="14" max="14" width="9.140625" style="1" customWidth="1"/>
    <col min="15" max="16384" width="10" style="1"/>
  </cols>
  <sheetData>
    <row r="1" spans="3:15" ht="21" thickBot="1">
      <c r="C1" s="25" t="s">
        <v>23</v>
      </c>
      <c r="D1" s="24"/>
      <c r="F1" s="2"/>
      <c r="J1"/>
      <c r="K1" s="4"/>
      <c r="L1"/>
      <c r="O1" s="20"/>
    </row>
    <row r="2" spans="3:15" ht="16.149999999999999" customHeight="1" thickBot="1">
      <c r="F2" s="3"/>
      <c r="O2" s="20"/>
    </row>
    <row r="3" spans="3:15" s="3" customFormat="1" ht="19.5" customHeight="1" thickTop="1">
      <c r="C3" s="11" t="s">
        <v>20</v>
      </c>
      <c r="D3" s="12" t="s">
        <v>0</v>
      </c>
      <c r="E3" s="12" t="s">
        <v>1</v>
      </c>
      <c r="F3" s="12" t="s">
        <v>2</v>
      </c>
      <c r="G3" s="12" t="s">
        <v>3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8</v>
      </c>
      <c r="M3" s="12" t="s">
        <v>9</v>
      </c>
      <c r="N3" s="13" t="s">
        <v>10</v>
      </c>
      <c r="O3" s="21"/>
    </row>
    <row r="4" spans="3:15">
      <c r="C4" s="5">
        <v>1</v>
      </c>
      <c r="D4" s="15" t="s">
        <v>11</v>
      </c>
      <c r="E4" s="16">
        <v>90</v>
      </c>
      <c r="F4" s="16">
        <v>86</v>
      </c>
      <c r="G4" s="16">
        <v>70</v>
      </c>
      <c r="H4" s="16">
        <v>100</v>
      </c>
      <c r="I4" s="16">
        <v>60</v>
      </c>
      <c r="J4" s="16">
        <v>59.9</v>
      </c>
      <c r="K4" s="7">
        <f t="shared" ref="K4:K13" si="0">SUM(E4:J4)</f>
        <v>465.9</v>
      </c>
      <c r="L4" s="17">
        <f t="shared" ref="L4:L13" si="1">AVERAGE(E4:J4)</f>
        <v>77.649999999999991</v>
      </c>
      <c r="M4" s="7">
        <f t="shared" ref="M4:M13" si="2">RANK(K4,$K$4:$K$13)</f>
        <v>5</v>
      </c>
      <c r="N4" s="8" t="str">
        <f t="shared" ref="N4:N13" si="3">IF(L4&lt;60,"不及格","")</f>
        <v/>
      </c>
      <c r="O4" s="20"/>
    </row>
    <row r="5" spans="3:15">
      <c r="C5" s="5">
        <v>2</v>
      </c>
      <c r="D5" s="15" t="s">
        <v>12</v>
      </c>
      <c r="E5" s="16">
        <v>83</v>
      </c>
      <c r="F5" s="16">
        <v>85</v>
      </c>
      <c r="G5" s="16">
        <v>80</v>
      </c>
      <c r="H5" s="16">
        <v>80</v>
      </c>
      <c r="I5" s="16">
        <v>85</v>
      </c>
      <c r="J5" s="16">
        <v>76</v>
      </c>
      <c r="K5" s="7">
        <f t="shared" si="0"/>
        <v>489</v>
      </c>
      <c r="L5" s="17">
        <f t="shared" si="1"/>
        <v>81.5</v>
      </c>
      <c r="M5" s="7">
        <f t="shared" si="2"/>
        <v>1</v>
      </c>
      <c r="N5" s="8" t="str">
        <f t="shared" si="3"/>
        <v/>
      </c>
      <c r="O5" s="20"/>
    </row>
    <row r="6" spans="3:15">
      <c r="C6" s="5">
        <v>3</v>
      </c>
      <c r="D6" s="15" t="s">
        <v>13</v>
      </c>
      <c r="E6" s="16">
        <v>62</v>
      </c>
      <c r="F6" s="16">
        <v>65</v>
      </c>
      <c r="G6" s="16">
        <v>65</v>
      </c>
      <c r="H6" s="16">
        <v>54</v>
      </c>
      <c r="I6" s="16">
        <v>60</v>
      </c>
      <c r="J6" s="16">
        <v>50</v>
      </c>
      <c r="K6" s="7">
        <f t="shared" si="0"/>
        <v>356</v>
      </c>
      <c r="L6" s="17">
        <f t="shared" si="1"/>
        <v>59.333333333333336</v>
      </c>
      <c r="M6" s="7">
        <f t="shared" si="2"/>
        <v>9</v>
      </c>
      <c r="N6" s="8" t="str">
        <f t="shared" si="3"/>
        <v>不及格</v>
      </c>
      <c r="O6" s="20"/>
    </row>
    <row r="7" spans="3:15">
      <c r="C7" s="5">
        <v>4</v>
      </c>
      <c r="D7" s="15" t="s">
        <v>14</v>
      </c>
      <c r="E7" s="16">
        <v>78</v>
      </c>
      <c r="F7" s="16">
        <v>60</v>
      </c>
      <c r="G7" s="16">
        <v>55</v>
      </c>
      <c r="H7" s="16">
        <v>87</v>
      </c>
      <c r="I7" s="16">
        <v>80</v>
      </c>
      <c r="J7" s="16">
        <v>70</v>
      </c>
      <c r="K7" s="7">
        <f t="shared" si="0"/>
        <v>430</v>
      </c>
      <c r="L7" s="17">
        <f t="shared" si="1"/>
        <v>71.666666666666671</v>
      </c>
      <c r="M7" s="7">
        <f t="shared" si="2"/>
        <v>7</v>
      </c>
      <c r="N7" s="8" t="str">
        <f t="shared" si="3"/>
        <v/>
      </c>
      <c r="O7" s="20"/>
    </row>
    <row r="8" spans="3:15">
      <c r="C8" s="5">
        <v>5</v>
      </c>
      <c r="D8" s="15" t="s">
        <v>21</v>
      </c>
      <c r="E8" s="16">
        <v>84</v>
      </c>
      <c r="F8" s="16">
        <v>75</v>
      </c>
      <c r="G8" s="16">
        <v>76</v>
      </c>
      <c r="H8" s="16">
        <v>89</v>
      </c>
      <c r="I8" s="16">
        <v>87</v>
      </c>
      <c r="J8" s="16">
        <v>60</v>
      </c>
      <c r="K8" s="7">
        <f t="shared" si="0"/>
        <v>471</v>
      </c>
      <c r="L8" s="17">
        <f t="shared" si="1"/>
        <v>78.5</v>
      </c>
      <c r="M8" s="7">
        <f t="shared" si="2"/>
        <v>3</v>
      </c>
      <c r="N8" s="8" t="str">
        <f t="shared" si="3"/>
        <v/>
      </c>
      <c r="O8" s="20"/>
    </row>
    <row r="9" spans="3:15">
      <c r="C9" s="5">
        <v>6</v>
      </c>
      <c r="D9" s="15" t="s">
        <v>15</v>
      </c>
      <c r="E9" s="16">
        <v>78</v>
      </c>
      <c r="F9" s="16">
        <v>48</v>
      </c>
      <c r="G9" s="16">
        <v>55.4</v>
      </c>
      <c r="H9" s="16">
        <v>50</v>
      </c>
      <c r="I9" s="16">
        <v>50</v>
      </c>
      <c r="J9" s="16">
        <v>60</v>
      </c>
      <c r="K9" s="7">
        <f t="shared" si="0"/>
        <v>341.4</v>
      </c>
      <c r="L9" s="17">
        <f t="shared" si="1"/>
        <v>56.9</v>
      </c>
      <c r="M9" s="7">
        <f t="shared" si="2"/>
        <v>10</v>
      </c>
      <c r="N9" s="8" t="str">
        <f t="shared" si="3"/>
        <v>不及格</v>
      </c>
      <c r="O9" s="20"/>
    </row>
    <row r="10" spans="3:15">
      <c r="C10" s="5">
        <v>7</v>
      </c>
      <c r="D10" s="15" t="s">
        <v>16</v>
      </c>
      <c r="E10" s="16">
        <v>88</v>
      </c>
      <c r="F10" s="16">
        <v>62</v>
      </c>
      <c r="G10" s="16">
        <v>61</v>
      </c>
      <c r="H10" s="16">
        <v>88</v>
      </c>
      <c r="I10" s="16">
        <v>80</v>
      </c>
      <c r="J10" s="16">
        <v>60</v>
      </c>
      <c r="K10" s="7">
        <f t="shared" si="0"/>
        <v>439</v>
      </c>
      <c r="L10" s="17">
        <f t="shared" si="1"/>
        <v>73.166666666666671</v>
      </c>
      <c r="M10" s="7">
        <f t="shared" si="2"/>
        <v>6</v>
      </c>
      <c r="N10" s="8" t="str">
        <f t="shared" si="3"/>
        <v/>
      </c>
      <c r="O10" s="20"/>
    </row>
    <row r="11" spans="3:15">
      <c r="C11" s="5">
        <v>8</v>
      </c>
      <c r="D11" s="15" t="s">
        <v>17</v>
      </c>
      <c r="E11" s="16">
        <v>90</v>
      </c>
      <c r="F11" s="16">
        <v>80</v>
      </c>
      <c r="G11" s="16">
        <v>67</v>
      </c>
      <c r="H11" s="16">
        <v>98</v>
      </c>
      <c r="I11" s="16">
        <v>89</v>
      </c>
      <c r="J11" s="16">
        <v>65</v>
      </c>
      <c r="K11" s="7">
        <f t="shared" si="0"/>
        <v>489</v>
      </c>
      <c r="L11" s="17">
        <f t="shared" si="1"/>
        <v>81.5</v>
      </c>
      <c r="M11" s="7">
        <f t="shared" si="2"/>
        <v>1</v>
      </c>
      <c r="N11" s="8" t="str">
        <f t="shared" si="3"/>
        <v/>
      </c>
      <c r="O11" s="20"/>
    </row>
    <row r="12" spans="3:15">
      <c r="C12" s="5">
        <v>9</v>
      </c>
      <c r="D12" s="15" t="s">
        <v>18</v>
      </c>
      <c r="E12" s="16">
        <v>88</v>
      </c>
      <c r="F12" s="16">
        <v>80</v>
      </c>
      <c r="G12" s="16">
        <v>67</v>
      </c>
      <c r="H12" s="16">
        <v>78</v>
      </c>
      <c r="I12" s="16">
        <v>82</v>
      </c>
      <c r="J12" s="16">
        <v>74</v>
      </c>
      <c r="K12" s="7">
        <f t="shared" si="0"/>
        <v>469</v>
      </c>
      <c r="L12" s="17">
        <f t="shared" si="1"/>
        <v>78.166666666666671</v>
      </c>
      <c r="M12" s="7">
        <f t="shared" si="2"/>
        <v>4</v>
      </c>
      <c r="N12" s="8" t="str">
        <f t="shared" si="3"/>
        <v/>
      </c>
      <c r="O12" s="20"/>
    </row>
    <row r="13" spans="3:15" ht="17.25" thickBot="1">
      <c r="C13" s="6">
        <v>10</v>
      </c>
      <c r="D13" s="23" t="s">
        <v>19</v>
      </c>
      <c r="E13" s="16">
        <v>87</v>
      </c>
      <c r="F13" s="16">
        <v>56</v>
      </c>
      <c r="G13" s="16">
        <v>60</v>
      </c>
      <c r="H13" s="16">
        <v>80</v>
      </c>
      <c r="I13" s="16">
        <v>86</v>
      </c>
      <c r="J13" s="16">
        <v>61</v>
      </c>
      <c r="K13" s="9">
        <f t="shared" si="0"/>
        <v>430</v>
      </c>
      <c r="L13" s="18">
        <f t="shared" si="1"/>
        <v>71.666666666666671</v>
      </c>
      <c r="M13" s="9">
        <f t="shared" si="2"/>
        <v>7</v>
      </c>
      <c r="N13" s="10" t="str">
        <f t="shared" si="3"/>
        <v/>
      </c>
      <c r="O13" s="20"/>
    </row>
    <row r="14" spans="3:15" ht="17.25" thickTop="1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5" spans="3:15">
      <c r="C15" s="14"/>
      <c r="D15" s="14" t="s">
        <v>22</v>
      </c>
      <c r="E15" s="22">
        <f>MAX(國語)</f>
        <v>90</v>
      </c>
      <c r="F15" s="22">
        <f>MAX(英語)</f>
        <v>86</v>
      </c>
      <c r="G15" s="22">
        <f>MAX(數學)</f>
        <v>80</v>
      </c>
      <c r="H15" s="22">
        <f>MAX(歷史)</f>
        <v>100</v>
      </c>
      <c r="I15" s="22">
        <f>MAX(地理)</f>
        <v>89</v>
      </c>
      <c r="J15" s="22">
        <f>MAX(化學)</f>
        <v>76</v>
      </c>
      <c r="K15" s="14"/>
      <c r="L15" s="14"/>
      <c r="M15" s="14"/>
      <c r="N15" s="14"/>
    </row>
    <row r="16" spans="3:1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3:14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3:14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</sheetData>
  <phoneticPr fontId="1" type="noConversion"/>
  <conditionalFormatting sqref="E4:J13">
    <cfRule type="cellIs" dxfId="10" priority="12" stopIfTrue="1" operator="equal">
      <formula>MAX(E$4:E$13)</formula>
    </cfRule>
  </conditionalFormatting>
  <conditionalFormatting sqref="E4:J4">
    <cfRule type="expression" dxfId="9" priority="10" stopIfTrue="1">
      <formula>$D4=$D$1</formula>
    </cfRule>
  </conditionalFormatting>
  <conditionalFormatting sqref="E5:J5">
    <cfRule type="expression" dxfId="8" priority="9" stopIfTrue="1">
      <formula>$D5=$D$1</formula>
    </cfRule>
  </conditionalFormatting>
  <conditionalFormatting sqref="E6:J6">
    <cfRule type="expression" dxfId="7" priority="8" stopIfTrue="1">
      <formula>$D6=$D$1</formula>
    </cfRule>
  </conditionalFormatting>
  <conditionalFormatting sqref="E7:J7">
    <cfRule type="expression" dxfId="6" priority="7" stopIfTrue="1">
      <formula>$D7=$D$1</formula>
    </cfRule>
  </conditionalFormatting>
  <conditionalFormatting sqref="E8:J8">
    <cfRule type="expression" dxfId="5" priority="6" stopIfTrue="1">
      <formula>$D8=$D$1</formula>
    </cfRule>
  </conditionalFormatting>
  <conditionalFormatting sqref="E9:J9">
    <cfRule type="expression" dxfId="4" priority="5" stopIfTrue="1">
      <formula>$D9=$D$1</formula>
    </cfRule>
  </conditionalFormatting>
  <conditionalFormatting sqref="E10:J10">
    <cfRule type="expression" dxfId="3" priority="4" stopIfTrue="1">
      <formula>$D10=$D$1</formula>
    </cfRule>
  </conditionalFormatting>
  <conditionalFormatting sqref="E11:J11">
    <cfRule type="expression" dxfId="2" priority="3" stopIfTrue="1">
      <formula>$D11=$D$1</formula>
    </cfRule>
  </conditionalFormatting>
  <conditionalFormatting sqref="E12:J12">
    <cfRule type="expression" dxfId="1" priority="2" stopIfTrue="1">
      <formula>$D12=$D$1</formula>
    </cfRule>
  </conditionalFormatting>
  <conditionalFormatting sqref="E13:J13">
    <cfRule type="expression" dxfId="0" priority="1" stopIfTrue="1">
      <formula>$D13=$D$1</formula>
    </cfRule>
  </conditionalFormatting>
  <dataValidations xWindow="826" yWindow="469" count="1">
    <dataValidation type="list" allowBlank="1" showInputMessage="1" showErrorMessage="1" sqref="D1">
      <formula1>姓名</formula1>
    </dataValidation>
  </dataValidations>
  <pageMargins left="0.74803149606299213" right="0.74803149606299213" top="0.98425196850393704" bottom="0.98425196850393704" header="0.51181102362204722" footer="0.51181102362204722"/>
  <pageSetup paperSize="9" scale="96" orientation="portrait" horizontalDpi="4294967292" verticalDpi="300" r:id="rId1"/>
  <headerFooter alignWithMargins="0">
    <oddHeader>&amp;L印表日期：&amp;"Times New Roman,標準"&amp;D
&amp;"新細明體,標準"印表時間：&amp;"Times New Roman,標準"&amp;T&amp;C&amp;"標楷體,粗體"&amp;18&amp;U業績一覽表&amp;R製表單位：電腦教室</oddHeader>
    <oddFooter>&amp;L檔案名稱：&amp;"Times New Roman,標準"&amp;F&amp;"新細明體,標準"
工作表：&amp;A&amp;C總共有：&amp;"Times New Roman,標準"&amp;N&amp;"新細明體,標準"頁
本頁為：&amp;P頁&amp;R製表人：丁語禛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7</vt:i4>
      </vt:variant>
    </vt:vector>
  </HeadingPairs>
  <TitlesOfParts>
    <vt:vector size="8" baseType="lpstr">
      <vt:lpstr>設定格式化條件</vt:lpstr>
      <vt:lpstr>化學</vt:lpstr>
      <vt:lpstr>地理</vt:lpstr>
      <vt:lpstr>姓名</vt:lpstr>
      <vt:lpstr>英語</vt:lpstr>
      <vt:lpstr>國語</vt:lpstr>
      <vt:lpstr>數學</vt:lpstr>
      <vt:lpstr>歷史</vt:lpstr>
    </vt:vector>
  </TitlesOfParts>
  <Manager>金微歡</Manager>
  <Company>電腦教室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學生成績檔</dc:title>
  <dc:subject>六科成績總計</dc:subject>
  <dc:creator>丁安強</dc:creator>
  <cp:keywords>丁語翰</cp:keywords>
  <dc:description>本檔案練習如何輸入摘要資訊，_x000d_
相信讀者一定沒問題</dc:description>
  <cp:lastModifiedBy>蘇孟緯</cp:lastModifiedBy>
  <cp:lastPrinted>1998-03-18T14:06:03Z</cp:lastPrinted>
  <dcterms:created xsi:type="dcterms:W3CDTF">1997-07-18T13:07:24Z</dcterms:created>
  <dcterms:modified xsi:type="dcterms:W3CDTF">2021-07-17T12:37:02Z</dcterms:modified>
  <cp:category>計算成績類</cp:category>
</cp:coreProperties>
</file>