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64" windowHeight="228" activeTab="6"/>
  </bookViews>
  <sheets>
    <sheet name="Селекция 1" sheetId="1" r:id="rId1"/>
    <sheet name="Лист1" sheetId="14" r:id="rId2"/>
    <sheet name="Отбор1" sheetId="9" r:id="rId3"/>
    <sheet name="Селекция2" sheetId="11" r:id="rId4"/>
    <sheet name="Отбор2" sheetId="12" r:id="rId5"/>
    <sheet name="Тестирование" sheetId="13" r:id="rId6"/>
    <sheet name="Лист2" sheetId="1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5" l="1"/>
  <c r="H3" i="15"/>
  <c r="H4" i="15"/>
  <c r="H5" i="15"/>
  <c r="H6" i="15"/>
  <c r="H2" i="15"/>
  <c r="G3" i="15"/>
  <c r="G4" i="15"/>
  <c r="G5" i="15"/>
  <c r="G6" i="15"/>
  <c r="G2" i="15"/>
  <c r="I11" i="13" l="1"/>
  <c r="S10" i="13"/>
  <c r="I7" i="13"/>
  <c r="S6" i="13"/>
  <c r="I3" i="13"/>
  <c r="S2" i="13"/>
  <c r="B34" i="13"/>
  <c r="F29" i="13"/>
  <c r="C29" i="13"/>
  <c r="F22" i="13"/>
  <c r="C21" i="13"/>
  <c r="B19" i="13"/>
  <c r="B18" i="13"/>
  <c r="D17" i="13"/>
  <c r="Q14" i="13"/>
  <c r="D14" i="13"/>
  <c r="C33" i="13" s="1"/>
  <c r="C14" i="13"/>
  <c r="C17" i="13" s="1"/>
  <c r="B14" i="13"/>
  <c r="F25" i="13" s="1"/>
  <c r="S13" i="13"/>
  <c r="R13" i="13"/>
  <c r="Q13" i="13"/>
  <c r="N13" i="13"/>
  <c r="L13" i="13"/>
  <c r="K13" i="13"/>
  <c r="I13" i="13"/>
  <c r="H13" i="13"/>
  <c r="G13" i="13"/>
  <c r="S12" i="13"/>
  <c r="R12" i="13"/>
  <c r="Q12" i="13"/>
  <c r="N12" i="13"/>
  <c r="L12" i="13"/>
  <c r="K12" i="13"/>
  <c r="I12" i="13"/>
  <c r="H12" i="13"/>
  <c r="G12" i="13"/>
  <c r="S11" i="13"/>
  <c r="R11" i="13"/>
  <c r="Q11" i="13"/>
  <c r="N11" i="13"/>
  <c r="K11" i="13"/>
  <c r="H11" i="13"/>
  <c r="G11" i="13"/>
  <c r="R10" i="13"/>
  <c r="Q10" i="13"/>
  <c r="L10" i="13"/>
  <c r="K10" i="13"/>
  <c r="H10" i="13"/>
  <c r="G10" i="13"/>
  <c r="S9" i="13"/>
  <c r="R9" i="13"/>
  <c r="Q9" i="13"/>
  <c r="N9" i="13"/>
  <c r="L9" i="13"/>
  <c r="K9" i="13"/>
  <c r="I9" i="13"/>
  <c r="H9" i="13"/>
  <c r="G9" i="13"/>
  <c r="S8" i="13"/>
  <c r="R8" i="13"/>
  <c r="Q8" i="13"/>
  <c r="N8" i="13"/>
  <c r="L8" i="13"/>
  <c r="K8" i="13"/>
  <c r="I8" i="13"/>
  <c r="H8" i="13"/>
  <c r="G8" i="13"/>
  <c r="S7" i="13"/>
  <c r="R7" i="13"/>
  <c r="Q7" i="13"/>
  <c r="N7" i="13"/>
  <c r="K7" i="13"/>
  <c r="H7" i="13"/>
  <c r="G7" i="13"/>
  <c r="R6" i="13"/>
  <c r="Q6" i="13"/>
  <c r="L6" i="13"/>
  <c r="K6" i="13"/>
  <c r="H6" i="13"/>
  <c r="G6" i="13"/>
  <c r="S5" i="13"/>
  <c r="R5" i="13"/>
  <c r="Q5" i="13"/>
  <c r="N5" i="13"/>
  <c r="L5" i="13"/>
  <c r="K5" i="13"/>
  <c r="I5" i="13"/>
  <c r="H5" i="13"/>
  <c r="G5" i="13"/>
  <c r="S4" i="13"/>
  <c r="R4" i="13"/>
  <c r="Q4" i="13"/>
  <c r="N4" i="13"/>
  <c r="L4" i="13"/>
  <c r="K4" i="13"/>
  <c r="I4" i="13"/>
  <c r="H4" i="13"/>
  <c r="G4" i="13"/>
  <c r="S3" i="13"/>
  <c r="R3" i="13"/>
  <c r="Q3" i="13"/>
  <c r="N3" i="13"/>
  <c r="K3" i="13"/>
  <c r="H3" i="13"/>
  <c r="G3" i="13"/>
  <c r="R2" i="13"/>
  <c r="R14" i="13" s="1"/>
  <c r="Q2" i="13"/>
  <c r="L2" i="13"/>
  <c r="K2" i="13"/>
  <c r="K14" i="13" s="1"/>
  <c r="H2" i="13"/>
  <c r="H14" i="13" s="1"/>
  <c r="C30" i="13" s="1"/>
  <c r="G2" i="13"/>
  <c r="G14" i="13" s="1"/>
  <c r="J2" i="12"/>
  <c r="I4" i="12"/>
  <c r="H5" i="12"/>
  <c r="I5" i="12"/>
  <c r="K3" i="12"/>
  <c r="K4" i="12"/>
  <c r="K5" i="12"/>
  <c r="K6" i="12"/>
  <c r="K7" i="12"/>
  <c r="K8" i="12"/>
  <c r="K9" i="12"/>
  <c r="K2" i="12"/>
  <c r="R2" i="12" s="1"/>
  <c r="P13" i="11"/>
  <c r="S12" i="11"/>
  <c r="P10" i="11"/>
  <c r="P9" i="11"/>
  <c r="S8" i="11"/>
  <c r="P4" i="11"/>
  <c r="E14" i="11"/>
  <c r="C37" i="11" s="1"/>
  <c r="O2" i="11"/>
  <c r="G3" i="9"/>
  <c r="J3" i="9"/>
  <c r="J4" i="9"/>
  <c r="J5" i="9"/>
  <c r="J6" i="9"/>
  <c r="J7" i="9"/>
  <c r="J8" i="9"/>
  <c r="J9" i="9"/>
  <c r="J2" i="9"/>
  <c r="I3" i="9"/>
  <c r="I4" i="9"/>
  <c r="I5" i="9"/>
  <c r="I6" i="9"/>
  <c r="I7" i="9"/>
  <c r="I8" i="9"/>
  <c r="I9" i="9"/>
  <c r="I2" i="9"/>
  <c r="R4" i="12"/>
  <c r="J6" i="12"/>
  <c r="H3" i="9"/>
  <c r="H4" i="9"/>
  <c r="H5" i="9"/>
  <c r="H6" i="9"/>
  <c r="H7" i="9"/>
  <c r="H8" i="9"/>
  <c r="H9" i="9"/>
  <c r="H2" i="9"/>
  <c r="G2" i="9"/>
  <c r="G4" i="9"/>
  <c r="G5" i="9"/>
  <c r="G6" i="9"/>
  <c r="G7" i="9"/>
  <c r="G8" i="9"/>
  <c r="G9" i="9"/>
  <c r="F3" i="9"/>
  <c r="F4" i="9"/>
  <c r="F5" i="9"/>
  <c r="F6" i="9"/>
  <c r="F7" i="9"/>
  <c r="F8" i="9"/>
  <c r="F9" i="9"/>
  <c r="F2" i="9"/>
  <c r="R6" i="12"/>
  <c r="J3" i="12"/>
  <c r="J4" i="12"/>
  <c r="J5" i="12"/>
  <c r="Q6" i="12"/>
  <c r="J7" i="12"/>
  <c r="J8" i="12"/>
  <c r="J9" i="12"/>
  <c r="I3" i="12"/>
  <c r="I6" i="12"/>
  <c r="P6" i="12" s="1"/>
  <c r="I7" i="12"/>
  <c r="I8" i="12"/>
  <c r="I9" i="12"/>
  <c r="P9" i="12" s="1"/>
  <c r="I2" i="12"/>
  <c r="H3" i="12"/>
  <c r="H4" i="12"/>
  <c r="O4" i="12" s="1"/>
  <c r="H6" i="12"/>
  <c r="O6" i="12" s="1"/>
  <c r="H7" i="12"/>
  <c r="H8" i="12"/>
  <c r="H9" i="12"/>
  <c r="O9" i="12" s="1"/>
  <c r="H2" i="12"/>
  <c r="G3" i="12"/>
  <c r="G4" i="12"/>
  <c r="G5" i="12"/>
  <c r="G6" i="12"/>
  <c r="G7" i="12"/>
  <c r="G8" i="12"/>
  <c r="G9" i="12"/>
  <c r="G2" i="12"/>
  <c r="F3" i="12"/>
  <c r="F4" i="12"/>
  <c r="F5" i="12"/>
  <c r="F6" i="12"/>
  <c r="M6" i="12" s="1"/>
  <c r="F7" i="12"/>
  <c r="F8" i="12"/>
  <c r="F9" i="12"/>
  <c r="F2" i="12"/>
  <c r="Q8" i="12"/>
  <c r="O7" i="12"/>
  <c r="Q4" i="12"/>
  <c r="P3" i="12"/>
  <c r="O3" i="12"/>
  <c r="Q2" i="12"/>
  <c r="M2" i="12"/>
  <c r="R3" i="12"/>
  <c r="N4" i="12"/>
  <c r="N5" i="12"/>
  <c r="N7" i="12"/>
  <c r="R7" i="12"/>
  <c r="P8" i="12"/>
  <c r="R9" i="12"/>
  <c r="O5" i="12"/>
  <c r="O2" i="12"/>
  <c r="N8" i="12"/>
  <c r="P2" i="12"/>
  <c r="Q9" i="12"/>
  <c r="N9" i="12"/>
  <c r="M9" i="12"/>
  <c r="R8" i="12"/>
  <c r="O8" i="12"/>
  <c r="Q7" i="12"/>
  <c r="P7" i="12"/>
  <c r="M7" i="12"/>
  <c r="R5" i="12"/>
  <c r="Q5" i="12"/>
  <c r="P5" i="12"/>
  <c r="M5" i="12"/>
  <c r="P4" i="12"/>
  <c r="Q3" i="12"/>
  <c r="N3" i="12"/>
  <c r="M3" i="12"/>
  <c r="T6" i="11"/>
  <c r="S10" i="11"/>
  <c r="S9" i="11"/>
  <c r="H13" i="11"/>
  <c r="H10" i="11"/>
  <c r="O9" i="11"/>
  <c r="R7" i="11"/>
  <c r="O6" i="11"/>
  <c r="H5" i="11"/>
  <c r="H2" i="11"/>
  <c r="F14" i="11"/>
  <c r="D37" i="11" s="1"/>
  <c r="D14" i="11"/>
  <c r="B34" i="11" s="1"/>
  <c r="B14" i="11"/>
  <c r="T13" i="11"/>
  <c r="R13" i="11"/>
  <c r="J13" i="11"/>
  <c r="I13" i="11"/>
  <c r="T12" i="11"/>
  <c r="R12" i="11"/>
  <c r="O12" i="11"/>
  <c r="J12" i="11"/>
  <c r="I12" i="11"/>
  <c r="H12" i="11"/>
  <c r="T11" i="11"/>
  <c r="S11" i="11"/>
  <c r="R11" i="11"/>
  <c r="P11" i="11"/>
  <c r="O11" i="11"/>
  <c r="N11" i="11"/>
  <c r="J11" i="11"/>
  <c r="I11" i="11"/>
  <c r="H11" i="11"/>
  <c r="R10" i="11"/>
  <c r="I10" i="11"/>
  <c r="T9" i="11"/>
  <c r="J9" i="11"/>
  <c r="I9" i="11"/>
  <c r="T8" i="11"/>
  <c r="R8" i="11"/>
  <c r="O8" i="11"/>
  <c r="J8" i="11"/>
  <c r="H8" i="11"/>
  <c r="T7" i="11"/>
  <c r="S7" i="11"/>
  <c r="P7" i="11"/>
  <c r="O7" i="11"/>
  <c r="J7" i="11"/>
  <c r="I7" i="11"/>
  <c r="H7" i="11"/>
  <c r="S6" i="11"/>
  <c r="J6" i="11"/>
  <c r="H6" i="11"/>
  <c r="T5" i="11"/>
  <c r="R5" i="11"/>
  <c r="J5" i="11"/>
  <c r="T4" i="11"/>
  <c r="R4" i="11"/>
  <c r="O4" i="11"/>
  <c r="N4" i="11"/>
  <c r="J4" i="11"/>
  <c r="H4" i="11"/>
  <c r="T3" i="11"/>
  <c r="S3" i="11"/>
  <c r="R3" i="11"/>
  <c r="P3" i="11"/>
  <c r="O3" i="11"/>
  <c r="N3" i="11"/>
  <c r="J3" i="11"/>
  <c r="I3" i="11"/>
  <c r="H3" i="11"/>
  <c r="R2" i="11"/>
  <c r="S14" i="13" l="1"/>
  <c r="F31" i="13" s="1"/>
  <c r="I2" i="13"/>
  <c r="N2" i="13"/>
  <c r="L3" i="13"/>
  <c r="L14" i="13" s="1"/>
  <c r="N6" i="13"/>
  <c r="L7" i="13"/>
  <c r="N10" i="13"/>
  <c r="L11" i="13"/>
  <c r="E14" i="13"/>
  <c r="C37" i="13" s="1"/>
  <c r="I6" i="13"/>
  <c r="I10" i="13"/>
  <c r="F34" i="13"/>
  <c r="F19" i="13"/>
  <c r="F30" i="13"/>
  <c r="C26" i="13"/>
  <c r="C22" i="13"/>
  <c r="C18" i="13"/>
  <c r="D18" i="13"/>
  <c r="H17" i="13" s="1" a="1"/>
  <c r="C19" i="13"/>
  <c r="D19" i="13"/>
  <c r="C34" i="13"/>
  <c r="D29" i="13"/>
  <c r="F18" i="13"/>
  <c r="F26" i="13"/>
  <c r="F38" i="13"/>
  <c r="F17" i="13"/>
  <c r="B22" i="13"/>
  <c r="C25" i="13"/>
  <c r="F33" i="13"/>
  <c r="F21" i="13"/>
  <c r="B26" i="13"/>
  <c r="F37" i="13"/>
  <c r="B30" i="13"/>
  <c r="S4" i="11"/>
  <c r="I8" i="11"/>
  <c r="P8" i="11"/>
  <c r="P12" i="11"/>
  <c r="N2" i="11"/>
  <c r="I4" i="11"/>
  <c r="N8" i="11"/>
  <c r="N12" i="11"/>
  <c r="R10" i="12"/>
  <c r="I2" i="11"/>
  <c r="P6" i="11"/>
  <c r="O10" i="12"/>
  <c r="Q10" i="12"/>
  <c r="N2" i="12"/>
  <c r="N6" i="12"/>
  <c r="M4" i="12"/>
  <c r="M8" i="12"/>
  <c r="P10" i="12"/>
  <c r="J10" i="11"/>
  <c r="O10" i="11"/>
  <c r="T10" i="11"/>
  <c r="J2" i="11"/>
  <c r="J14" i="11" s="1"/>
  <c r="D35" i="11" s="1"/>
  <c r="P2" i="11"/>
  <c r="T2" i="11"/>
  <c r="T14" i="11" s="1"/>
  <c r="F39" i="11" s="1"/>
  <c r="B38" i="11"/>
  <c r="S2" i="11"/>
  <c r="N5" i="11"/>
  <c r="S5" i="11"/>
  <c r="I6" i="11"/>
  <c r="N10" i="11"/>
  <c r="B23" i="11"/>
  <c r="I5" i="11"/>
  <c r="P5" i="11"/>
  <c r="N13" i="11"/>
  <c r="S13" i="11"/>
  <c r="D21" i="11"/>
  <c r="O5" i="11"/>
  <c r="H9" i="11"/>
  <c r="H14" i="11" s="1"/>
  <c r="O13" i="11"/>
  <c r="N6" i="11"/>
  <c r="R6" i="11"/>
  <c r="N9" i="11"/>
  <c r="R9" i="11"/>
  <c r="N7" i="11"/>
  <c r="F29" i="11"/>
  <c r="F25" i="11"/>
  <c r="F37" i="11"/>
  <c r="F21" i="11"/>
  <c r="F33" i="11"/>
  <c r="B35" i="11"/>
  <c r="D33" i="11"/>
  <c r="B27" i="11"/>
  <c r="D25" i="11"/>
  <c r="B39" i="11"/>
  <c r="F17" i="11"/>
  <c r="C29" i="11"/>
  <c r="D29" i="11"/>
  <c r="B30" i="11"/>
  <c r="B31" i="11"/>
  <c r="C33" i="11"/>
  <c r="D17" i="11"/>
  <c r="B19" i="1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B31" i="13" l="1"/>
  <c r="D21" i="13"/>
  <c r="C23" i="13"/>
  <c r="D22" i="13"/>
  <c r="I14" i="13"/>
  <c r="F23" i="13"/>
  <c r="N14" i="13"/>
  <c r="B23" i="13"/>
  <c r="B38" i="13"/>
  <c r="J19" i="13"/>
  <c r="I18" i="13"/>
  <c r="H17" i="13"/>
  <c r="I19" i="13"/>
  <c r="H18" i="13"/>
  <c r="H19" i="13"/>
  <c r="J17" i="13"/>
  <c r="J18" i="13"/>
  <c r="I17" i="13"/>
  <c r="I14" i="11"/>
  <c r="D31" i="11" s="1"/>
  <c r="R14" i="11"/>
  <c r="P14" i="11"/>
  <c r="C39" i="11" s="1"/>
  <c r="N10" i="12"/>
  <c r="M10" i="12"/>
  <c r="P11" i="12"/>
  <c r="F27" i="11"/>
  <c r="D39" i="11"/>
  <c r="D27" i="11"/>
  <c r="F35" i="11"/>
  <c r="D23" i="11"/>
  <c r="C38" i="11"/>
  <c r="S14" i="11"/>
  <c r="N14" i="11"/>
  <c r="D30" i="11" s="1"/>
  <c r="O14" i="11"/>
  <c r="D34" i="11" s="1"/>
  <c r="F30" i="11"/>
  <c r="F34" i="11"/>
  <c r="F19" i="11"/>
  <c r="C30" i="11"/>
  <c r="D19" i="11"/>
  <c r="C34" i="11"/>
  <c r="T3" i="1"/>
  <c r="T4" i="1"/>
  <c r="T5" i="1"/>
  <c r="T6" i="1"/>
  <c r="T7" i="1"/>
  <c r="T8" i="1"/>
  <c r="T9" i="1"/>
  <c r="S3" i="1"/>
  <c r="S4" i="1"/>
  <c r="S5" i="1"/>
  <c r="S6" i="1"/>
  <c r="S7" i="1"/>
  <c r="S8" i="1"/>
  <c r="S9" i="1"/>
  <c r="S2" i="1"/>
  <c r="R3" i="1"/>
  <c r="R4" i="1"/>
  <c r="R5" i="1"/>
  <c r="R6" i="1"/>
  <c r="R7" i="1"/>
  <c r="R8" i="1"/>
  <c r="R9" i="1"/>
  <c r="R2" i="1"/>
  <c r="Q3" i="1"/>
  <c r="Q4" i="1"/>
  <c r="Q5" i="1"/>
  <c r="Q6" i="1"/>
  <c r="Q7" i="1"/>
  <c r="Q8" i="1"/>
  <c r="Q9" i="1"/>
  <c r="Q2" i="1"/>
  <c r="K3" i="1"/>
  <c r="L3" i="1"/>
  <c r="M3" i="1"/>
  <c r="N3" i="1"/>
  <c r="O3" i="1"/>
  <c r="P3" i="1"/>
  <c r="K4" i="1"/>
  <c r="L4" i="1"/>
  <c r="M4" i="1"/>
  <c r="N4" i="1"/>
  <c r="O4" i="1"/>
  <c r="P4" i="1"/>
  <c r="K5" i="1"/>
  <c r="L5" i="1"/>
  <c r="M5" i="1"/>
  <c r="N5" i="1"/>
  <c r="O5" i="1"/>
  <c r="P5" i="1"/>
  <c r="K6" i="1"/>
  <c r="L6" i="1"/>
  <c r="M6" i="1"/>
  <c r="N6" i="1"/>
  <c r="O6" i="1"/>
  <c r="P6" i="1"/>
  <c r="K7" i="1"/>
  <c r="L7" i="1"/>
  <c r="M7" i="1"/>
  <c r="N7" i="1"/>
  <c r="O7" i="1"/>
  <c r="P7" i="1"/>
  <c r="K8" i="1"/>
  <c r="L8" i="1"/>
  <c r="M8" i="1"/>
  <c r="N8" i="1"/>
  <c r="O8" i="1"/>
  <c r="P8" i="1"/>
  <c r="K9" i="1"/>
  <c r="L9" i="1"/>
  <c r="M9" i="1"/>
  <c r="N9" i="1"/>
  <c r="O9" i="1"/>
  <c r="P9" i="1"/>
  <c r="N2" i="1"/>
  <c r="L2" i="1"/>
  <c r="K2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H2" i="1"/>
  <c r="I2" i="1"/>
  <c r="G2" i="1"/>
  <c r="C14" i="1"/>
  <c r="B26" i="1" s="1"/>
  <c r="D14" i="1"/>
  <c r="B34" i="1" s="1"/>
  <c r="E14" i="1"/>
  <c r="B38" i="1" s="1"/>
  <c r="B14" i="1"/>
  <c r="F29" i="1" s="1"/>
  <c r="D31" i="13" l="1"/>
  <c r="D23" i="13"/>
  <c r="H21" i="13" s="1" a="1"/>
  <c r="C38" i="13"/>
  <c r="D30" i="13"/>
  <c r="C31" i="13"/>
  <c r="M17" i="13" a="1"/>
  <c r="D38" i="11"/>
  <c r="C35" i="11"/>
  <c r="H33" i="11" s="1" a="1"/>
  <c r="J35" i="11" s="1"/>
  <c r="H37" i="11" a="1"/>
  <c r="H39" i="11" s="1"/>
  <c r="C31" i="11"/>
  <c r="F38" i="11"/>
  <c r="F31" i="11"/>
  <c r="F23" i="11"/>
  <c r="H29" i="11" a="1"/>
  <c r="J30" i="11" s="1"/>
  <c r="I14" i="1"/>
  <c r="C38" i="1" s="1"/>
  <c r="H14" i="1"/>
  <c r="C34" i="1" s="1"/>
  <c r="C37" i="1"/>
  <c r="D29" i="1"/>
  <c r="B23" i="1"/>
  <c r="G14" i="1"/>
  <c r="C18" i="1" s="1"/>
  <c r="N14" i="1"/>
  <c r="D30" i="1" s="1"/>
  <c r="D21" i="1"/>
  <c r="K14" i="1"/>
  <c r="C19" i="1" s="1"/>
  <c r="Q14" i="1"/>
  <c r="F18" i="1" s="1"/>
  <c r="S14" i="1"/>
  <c r="F23" i="1" s="1"/>
  <c r="L14" i="1"/>
  <c r="D22" i="1" s="1"/>
  <c r="R14" i="1"/>
  <c r="F34" i="1" s="1"/>
  <c r="F38" i="1"/>
  <c r="B22" i="1"/>
  <c r="C25" i="1"/>
  <c r="F25" i="1"/>
  <c r="B30" i="1"/>
  <c r="B31" i="1"/>
  <c r="C33" i="1"/>
  <c r="F33" i="1"/>
  <c r="B18" i="1"/>
  <c r="C17" i="1"/>
  <c r="F17" i="1"/>
  <c r="F37" i="1"/>
  <c r="D17" i="1"/>
  <c r="B19" i="1"/>
  <c r="C21" i="1"/>
  <c r="F21" i="1"/>
  <c r="C29" i="1"/>
  <c r="I23" i="13" l="1"/>
  <c r="J22" i="13"/>
  <c r="I22" i="13"/>
  <c r="H22" i="13"/>
  <c r="H23" i="13"/>
  <c r="J21" i="13"/>
  <c r="H21" i="13"/>
  <c r="I21" i="13"/>
  <c r="J23" i="13"/>
  <c r="H29" i="13" a="1"/>
  <c r="M19" i="13"/>
  <c r="M18" i="13"/>
  <c r="M17" i="13"/>
  <c r="I35" i="11"/>
  <c r="I33" i="11"/>
  <c r="H35" i="11"/>
  <c r="H33" i="11"/>
  <c r="J34" i="11"/>
  <c r="J33" i="11"/>
  <c r="I34" i="11"/>
  <c r="H34" i="11"/>
  <c r="I37" i="11"/>
  <c r="J37" i="11"/>
  <c r="I38" i="11"/>
  <c r="J39" i="11"/>
  <c r="J38" i="11"/>
  <c r="H38" i="11"/>
  <c r="I39" i="11"/>
  <c r="H37" i="11"/>
  <c r="H30" i="11"/>
  <c r="H31" i="11"/>
  <c r="I30" i="11"/>
  <c r="J31" i="11"/>
  <c r="J29" i="11"/>
  <c r="I31" i="11"/>
  <c r="I29" i="11"/>
  <c r="H29" i="11"/>
  <c r="C31" i="1"/>
  <c r="F31" i="1"/>
  <c r="C30" i="1"/>
  <c r="D23" i="1"/>
  <c r="D19" i="1"/>
  <c r="F22" i="1"/>
  <c r="F26" i="1"/>
  <c r="D31" i="1"/>
  <c r="H29" i="1" s="1" a="1"/>
  <c r="I30" i="1" s="1"/>
  <c r="D18" i="1"/>
  <c r="H17" i="1" s="1" a="1"/>
  <c r="C23" i="1"/>
  <c r="C22" i="1"/>
  <c r="C26" i="1"/>
  <c r="F30" i="1"/>
  <c r="F19" i="1"/>
  <c r="M21" i="13" l="1" a="1"/>
  <c r="J31" i="13"/>
  <c r="H30" i="13"/>
  <c r="H29" i="13"/>
  <c r="I29" i="13"/>
  <c r="I31" i="13"/>
  <c r="I30" i="13"/>
  <c r="H31" i="13"/>
  <c r="J30" i="13"/>
  <c r="J29" i="13"/>
  <c r="U12" i="13"/>
  <c r="AB12" i="13" s="1"/>
  <c r="U10" i="13"/>
  <c r="AB10" i="13" s="1"/>
  <c r="U8" i="13"/>
  <c r="AB8" i="13" s="1"/>
  <c r="U6" i="13"/>
  <c r="AB6" i="13" s="1"/>
  <c r="U4" i="13"/>
  <c r="AB4" i="13" s="1"/>
  <c r="U2" i="13"/>
  <c r="AB2" i="13" s="1"/>
  <c r="U13" i="13"/>
  <c r="AB13" i="13" s="1"/>
  <c r="U11" i="13"/>
  <c r="AB11" i="13" s="1"/>
  <c r="U9" i="13"/>
  <c r="AB9" i="13" s="1"/>
  <c r="U7" i="13"/>
  <c r="AB7" i="13" s="1"/>
  <c r="U5" i="13"/>
  <c r="AB5" i="13" s="1"/>
  <c r="U3" i="13"/>
  <c r="AB3" i="13" s="1"/>
  <c r="M29" i="11" a="1"/>
  <c r="M30" i="11" s="1"/>
  <c r="M33" i="11" a="1"/>
  <c r="M35" i="11" s="1"/>
  <c r="M37" i="11" a="1"/>
  <c r="M29" i="11"/>
  <c r="M31" i="11"/>
  <c r="H21" i="1" a="1"/>
  <c r="H22" i="1" s="1"/>
  <c r="J17" i="1"/>
  <c r="H19" i="1"/>
  <c r="I18" i="1"/>
  <c r="H17" i="1"/>
  <c r="I17" i="1"/>
  <c r="J19" i="1"/>
  <c r="H18" i="1"/>
  <c r="J18" i="1"/>
  <c r="I19" i="1"/>
  <c r="J30" i="1"/>
  <c r="H29" i="1"/>
  <c r="H31" i="1"/>
  <c r="J29" i="1"/>
  <c r="I29" i="1"/>
  <c r="H30" i="1"/>
  <c r="J31" i="1"/>
  <c r="I31" i="1"/>
  <c r="M21" i="13" l="1"/>
  <c r="M23" i="13"/>
  <c r="M22" i="13"/>
  <c r="M29" i="13" a="1"/>
  <c r="AB14" i="13"/>
  <c r="M33" i="11"/>
  <c r="M34" i="11"/>
  <c r="Y6" i="11" s="1"/>
  <c r="AF6" i="11" s="1"/>
  <c r="M39" i="11"/>
  <c r="M38" i="11"/>
  <c r="M37" i="11"/>
  <c r="Y12" i="11"/>
  <c r="AF12" i="11" s="1"/>
  <c r="Y10" i="11"/>
  <c r="AF10" i="11" s="1"/>
  <c r="Y8" i="11"/>
  <c r="AF8" i="11" s="1"/>
  <c r="Y2" i="11"/>
  <c r="AF2" i="11" s="1"/>
  <c r="Y5" i="11"/>
  <c r="AF5" i="11" s="1"/>
  <c r="Y3" i="11"/>
  <c r="AF3" i="11" s="1"/>
  <c r="Y9" i="11"/>
  <c r="AF9" i="11" s="1"/>
  <c r="X13" i="11"/>
  <c r="AE13" i="11" s="1"/>
  <c r="X11" i="11"/>
  <c r="AE11" i="11" s="1"/>
  <c r="X9" i="11"/>
  <c r="AE9" i="11" s="1"/>
  <c r="X7" i="11"/>
  <c r="AE7" i="11" s="1"/>
  <c r="X5" i="11"/>
  <c r="AE5" i="11" s="1"/>
  <c r="X3" i="11"/>
  <c r="AE3" i="11" s="1"/>
  <c r="X12" i="11"/>
  <c r="AE12" i="11" s="1"/>
  <c r="X10" i="11"/>
  <c r="AE10" i="11" s="1"/>
  <c r="X8" i="11"/>
  <c r="AE8" i="11" s="1"/>
  <c r="X6" i="11"/>
  <c r="AE6" i="11" s="1"/>
  <c r="X4" i="11"/>
  <c r="AE4" i="11" s="1"/>
  <c r="X2" i="11"/>
  <c r="AE2" i="11" s="1"/>
  <c r="M17" i="1" a="1"/>
  <c r="M19" i="1" s="1"/>
  <c r="H23" i="1"/>
  <c r="J21" i="1"/>
  <c r="H21" i="1"/>
  <c r="J22" i="1"/>
  <c r="I23" i="1"/>
  <c r="J23" i="1"/>
  <c r="I22" i="1"/>
  <c r="I21" i="1"/>
  <c r="M29" i="1" a="1"/>
  <c r="M29" i="1" s="1"/>
  <c r="V13" i="13" l="1"/>
  <c r="AC13" i="13" s="1"/>
  <c r="V5" i="13"/>
  <c r="AC5" i="13" s="1"/>
  <c r="V2" i="13"/>
  <c r="AC2" i="13" s="1"/>
  <c r="V9" i="13"/>
  <c r="AC9" i="13" s="1"/>
  <c r="V8" i="13"/>
  <c r="AC8" i="13" s="1"/>
  <c r="V6" i="13"/>
  <c r="AC6" i="13" s="1"/>
  <c r="V11" i="13"/>
  <c r="AC11" i="13" s="1"/>
  <c r="V12" i="13"/>
  <c r="AC12" i="13" s="1"/>
  <c r="V10" i="13"/>
  <c r="AC10" i="13" s="1"/>
  <c r="V3" i="13"/>
  <c r="AC3" i="13" s="1"/>
  <c r="V7" i="13"/>
  <c r="AC7" i="13" s="1"/>
  <c r="V4" i="13"/>
  <c r="AC4" i="13" s="1"/>
  <c r="M29" i="13"/>
  <c r="M31" i="13"/>
  <c r="M30" i="13"/>
  <c r="Y13" i="11"/>
  <c r="AF13" i="11" s="1"/>
  <c r="Y4" i="11"/>
  <c r="AF4" i="11" s="1"/>
  <c r="Y7" i="11"/>
  <c r="AF7" i="11" s="1"/>
  <c r="Y11" i="11"/>
  <c r="AF11" i="11" s="1"/>
  <c r="AF14" i="11" s="1"/>
  <c r="K3" i="11"/>
  <c r="L3" i="11"/>
  <c r="Q3" i="11"/>
  <c r="M3" i="11"/>
  <c r="G3" i="11"/>
  <c r="Q6" i="11"/>
  <c r="L6" i="11"/>
  <c r="G6" i="11"/>
  <c r="K6" i="11"/>
  <c r="M6" i="11"/>
  <c r="G13" i="11"/>
  <c r="L13" i="11"/>
  <c r="M13" i="11"/>
  <c r="Q13" i="11"/>
  <c r="K13" i="11"/>
  <c r="Q10" i="11"/>
  <c r="M10" i="11"/>
  <c r="G10" i="11"/>
  <c r="K10" i="11"/>
  <c r="L10" i="11"/>
  <c r="L7" i="11"/>
  <c r="M7" i="11"/>
  <c r="Q7" i="11"/>
  <c r="K7" i="11"/>
  <c r="G7" i="11"/>
  <c r="Q4" i="11"/>
  <c r="K4" i="11"/>
  <c r="M4" i="11"/>
  <c r="G4" i="11"/>
  <c r="L4" i="11"/>
  <c r="K2" i="11"/>
  <c r="G2" i="11"/>
  <c r="C14" i="11"/>
  <c r="M2" i="11"/>
  <c r="Q2" i="11"/>
  <c r="L2" i="11"/>
  <c r="K11" i="11"/>
  <c r="L11" i="11"/>
  <c r="Q11" i="11"/>
  <c r="M11" i="11"/>
  <c r="G11" i="11"/>
  <c r="L5" i="11"/>
  <c r="G5" i="11"/>
  <c r="M5" i="11"/>
  <c r="Q5" i="11"/>
  <c r="K5" i="11"/>
  <c r="G8" i="11"/>
  <c r="Q8" i="11"/>
  <c r="M8" i="11"/>
  <c r="K8" i="11"/>
  <c r="L8" i="11"/>
  <c r="M9" i="11"/>
  <c r="G9" i="11"/>
  <c r="K9" i="11"/>
  <c r="Q9" i="11"/>
  <c r="L9" i="11"/>
  <c r="Q12" i="11"/>
  <c r="M12" i="11"/>
  <c r="L12" i="11"/>
  <c r="K12" i="11"/>
  <c r="G12" i="11"/>
  <c r="Z10" i="11"/>
  <c r="AG10" i="11" s="1"/>
  <c r="Z2" i="11"/>
  <c r="AG2" i="11" s="1"/>
  <c r="Z7" i="11"/>
  <c r="AG7" i="11" s="1"/>
  <c r="Z13" i="11"/>
  <c r="AG13" i="11" s="1"/>
  <c r="Z5" i="11"/>
  <c r="AG5" i="11" s="1"/>
  <c r="Z6" i="11"/>
  <c r="AG6" i="11" s="1"/>
  <c r="Z3" i="11"/>
  <c r="AG3" i="11" s="1"/>
  <c r="Z9" i="11"/>
  <c r="AG9" i="11" s="1"/>
  <c r="Z8" i="11"/>
  <c r="AG8" i="11" s="1"/>
  <c r="Z11" i="11"/>
  <c r="AG11" i="11" s="1"/>
  <c r="Z12" i="11"/>
  <c r="AG12" i="11" s="1"/>
  <c r="Z4" i="11"/>
  <c r="AG4" i="11" s="1"/>
  <c r="AE14" i="11"/>
  <c r="M21" i="1" a="1"/>
  <c r="M23" i="1" s="1"/>
  <c r="M17" i="1"/>
  <c r="U11" i="1" s="1"/>
  <c r="AB11" i="1" s="1"/>
  <c r="M18" i="1"/>
  <c r="M30" i="1"/>
  <c r="M31" i="1"/>
  <c r="AC14" i="13" l="1"/>
  <c r="X4" i="13"/>
  <c r="AE4" i="13" s="1"/>
  <c r="X11" i="13"/>
  <c r="AE11" i="13" s="1"/>
  <c r="X2" i="13"/>
  <c r="AE2" i="13" s="1"/>
  <c r="X12" i="13"/>
  <c r="AE12" i="13" s="1"/>
  <c r="X7" i="13"/>
  <c r="AE7" i="13" s="1"/>
  <c r="X13" i="13"/>
  <c r="AE13" i="13" s="1"/>
  <c r="X10" i="13"/>
  <c r="AE10" i="13" s="1"/>
  <c r="X3" i="13"/>
  <c r="AE3" i="13" s="1"/>
  <c r="X5" i="13"/>
  <c r="AE5" i="13" s="1"/>
  <c r="X6" i="13"/>
  <c r="AE6" i="13" s="1"/>
  <c r="X8" i="13"/>
  <c r="AE8" i="13" s="1"/>
  <c r="X9" i="13"/>
  <c r="AE9" i="13" s="1"/>
  <c r="M14" i="11"/>
  <c r="L14" i="11"/>
  <c r="C23" i="11" s="1"/>
  <c r="G14" i="11"/>
  <c r="C18" i="11" s="1"/>
  <c r="Q14" i="11"/>
  <c r="F26" i="11" s="1"/>
  <c r="K14" i="11"/>
  <c r="C26" i="11"/>
  <c r="D22" i="11"/>
  <c r="C19" i="11"/>
  <c r="D18" i="11"/>
  <c r="D26" i="11"/>
  <c r="C27" i="11"/>
  <c r="B26" i="11"/>
  <c r="C17" i="11"/>
  <c r="C25" i="11"/>
  <c r="B18" i="11"/>
  <c r="B22" i="11"/>
  <c r="C21" i="11"/>
  <c r="AG14" i="11"/>
  <c r="M22" i="1"/>
  <c r="V12" i="1" s="1"/>
  <c r="AC12" i="1" s="1"/>
  <c r="M21" i="1"/>
  <c r="U12" i="1"/>
  <c r="AB12" i="1" s="1"/>
  <c r="M8" i="9"/>
  <c r="U9" i="1"/>
  <c r="AB9" i="1" s="1"/>
  <c r="M7" i="9"/>
  <c r="M3" i="9"/>
  <c r="X5" i="1"/>
  <c r="AE5" i="1" s="1"/>
  <c r="U4" i="1"/>
  <c r="AB4" i="1" s="1"/>
  <c r="U2" i="1"/>
  <c r="AB2" i="1" s="1"/>
  <c r="U8" i="1"/>
  <c r="AB8" i="1" s="1"/>
  <c r="U7" i="1"/>
  <c r="AB7" i="1" s="1"/>
  <c r="U6" i="1"/>
  <c r="AB6" i="1" s="1"/>
  <c r="X10" i="1"/>
  <c r="AE10" i="1" s="1"/>
  <c r="M9" i="9"/>
  <c r="U13" i="1"/>
  <c r="AB13" i="1" s="1"/>
  <c r="U5" i="1"/>
  <c r="AB5" i="1" s="1"/>
  <c r="U3" i="1"/>
  <c r="AB3" i="1" s="1"/>
  <c r="M5" i="9"/>
  <c r="M2" i="9"/>
  <c r="U10" i="1"/>
  <c r="AB10" i="1" s="1"/>
  <c r="M4" i="9"/>
  <c r="M6" i="9"/>
  <c r="X3" i="1"/>
  <c r="AE3" i="1" s="1"/>
  <c r="X8" i="1"/>
  <c r="AE8" i="1" s="1"/>
  <c r="V13" i="1"/>
  <c r="AC13" i="1" s="1"/>
  <c r="V10" i="1"/>
  <c r="AC10" i="1" s="1"/>
  <c r="X13" i="1"/>
  <c r="AE13" i="1" s="1"/>
  <c r="X7" i="1"/>
  <c r="AE7" i="1" s="1"/>
  <c r="X6" i="1"/>
  <c r="AE6" i="1" s="1"/>
  <c r="X4" i="1"/>
  <c r="AE4" i="1" s="1"/>
  <c r="X11" i="1"/>
  <c r="AE11" i="1" s="1"/>
  <c r="X12" i="1"/>
  <c r="AE12" i="1" s="1"/>
  <c r="P5" i="9"/>
  <c r="X9" i="1"/>
  <c r="AE9" i="1" s="1"/>
  <c r="X2" i="1"/>
  <c r="AE2" i="1" s="1"/>
  <c r="F14" i="1"/>
  <c r="M2" i="1"/>
  <c r="M14" i="1" s="1"/>
  <c r="P2" i="1"/>
  <c r="P14" i="1" s="1"/>
  <c r="J2" i="1"/>
  <c r="J14" i="1" s="1"/>
  <c r="T2" i="1"/>
  <c r="T14" i="1" s="1"/>
  <c r="O2" i="1"/>
  <c r="O14" i="1" s="1"/>
  <c r="V3" i="1"/>
  <c r="AC3" i="1" s="1"/>
  <c r="V9" i="1"/>
  <c r="AC9" i="1" s="1"/>
  <c r="V2" i="1"/>
  <c r="AC2" i="1" s="1"/>
  <c r="N4" i="9"/>
  <c r="N8" i="9"/>
  <c r="N7" i="9"/>
  <c r="N9" i="9"/>
  <c r="N2" i="9"/>
  <c r="N6" i="9"/>
  <c r="N3" i="9"/>
  <c r="P8" i="9"/>
  <c r="P7" i="9"/>
  <c r="V5" i="1"/>
  <c r="AC5" i="1" s="1"/>
  <c r="V8" i="1"/>
  <c r="AC8" i="1" s="1"/>
  <c r="P4" i="9"/>
  <c r="P3" i="9"/>
  <c r="V7" i="1"/>
  <c r="AC7" i="1" s="1"/>
  <c r="V6" i="1"/>
  <c r="AC6" i="1" s="1"/>
  <c r="P9" i="9"/>
  <c r="P2" i="9"/>
  <c r="P6" i="9"/>
  <c r="AE14" i="13" l="1"/>
  <c r="H25" i="11" a="1"/>
  <c r="C22" i="11"/>
  <c r="H21" i="11" a="1"/>
  <c r="I23" i="11" s="1"/>
  <c r="F22" i="11"/>
  <c r="F18" i="11"/>
  <c r="H26" i="11"/>
  <c r="J26" i="11"/>
  <c r="I26" i="11"/>
  <c r="H25" i="11"/>
  <c r="H27" i="11"/>
  <c r="J27" i="11"/>
  <c r="J25" i="11"/>
  <c r="I25" i="11"/>
  <c r="I27" i="11"/>
  <c r="H17" i="11" a="1"/>
  <c r="V4" i="1"/>
  <c r="AC4" i="1" s="1"/>
  <c r="V11" i="1"/>
  <c r="AC11" i="1" s="1"/>
  <c r="N5" i="9"/>
  <c r="N10" i="9" s="1"/>
  <c r="M10" i="9"/>
  <c r="AB14" i="1"/>
  <c r="AE14" i="1"/>
  <c r="AC14" i="1"/>
  <c r="D35" i="1"/>
  <c r="D27" i="1"/>
  <c r="D39" i="1"/>
  <c r="P10" i="9"/>
  <c r="C39" i="1"/>
  <c r="D38" i="1"/>
  <c r="C35" i="1"/>
  <c r="D34" i="1"/>
  <c r="D26" i="1"/>
  <c r="C27" i="1"/>
  <c r="F35" i="1"/>
  <c r="F27" i="1"/>
  <c r="F39" i="1"/>
  <c r="B39" i="1"/>
  <c r="B27" i="1"/>
  <c r="D33" i="1"/>
  <c r="B35" i="1"/>
  <c r="D25" i="1"/>
  <c r="D37" i="1"/>
  <c r="H21" i="11" l="1"/>
  <c r="J23" i="11"/>
  <c r="H23" i="11"/>
  <c r="I22" i="11"/>
  <c r="J21" i="11"/>
  <c r="J22" i="11"/>
  <c r="I21" i="11"/>
  <c r="H22" i="11"/>
  <c r="M25" i="11" a="1"/>
  <c r="J18" i="11"/>
  <c r="J19" i="11"/>
  <c r="H17" i="11"/>
  <c r="J17" i="11"/>
  <c r="I17" i="11"/>
  <c r="I18" i="11"/>
  <c r="H19" i="11"/>
  <c r="I19" i="11"/>
  <c r="H18" i="11"/>
  <c r="M27" i="11"/>
  <c r="M26" i="11"/>
  <c r="M25" i="11"/>
  <c r="H25" i="1" a="1"/>
  <c r="J27" i="1" s="1"/>
  <c r="H37" i="1" a="1"/>
  <c r="H33" i="1" a="1"/>
  <c r="M21" i="11" l="1" a="1"/>
  <c r="M23" i="11"/>
  <c r="M22" i="11"/>
  <c r="M21" i="11"/>
  <c r="V8" i="11" s="1"/>
  <c r="AC8" i="11" s="1"/>
  <c r="M17" i="11" a="1"/>
  <c r="M18" i="11" s="1"/>
  <c r="W13" i="11"/>
  <c r="AD13" i="11" s="1"/>
  <c r="W5" i="11"/>
  <c r="AD5" i="11" s="1"/>
  <c r="W8" i="11"/>
  <c r="AD8" i="11" s="1"/>
  <c r="W11" i="11"/>
  <c r="AD11" i="11" s="1"/>
  <c r="W10" i="11"/>
  <c r="AD10" i="11" s="1"/>
  <c r="W6" i="11"/>
  <c r="AD6" i="11" s="1"/>
  <c r="W12" i="11"/>
  <c r="AD12" i="11" s="1"/>
  <c r="W3" i="11"/>
  <c r="AD3" i="11" s="1"/>
  <c r="W9" i="11"/>
  <c r="AD9" i="11" s="1"/>
  <c r="W2" i="11"/>
  <c r="AD2" i="11" s="1"/>
  <c r="W7" i="11"/>
  <c r="AD7" i="11" s="1"/>
  <c r="W4" i="11"/>
  <c r="AD4" i="11" s="1"/>
  <c r="I27" i="1"/>
  <c r="I26" i="1"/>
  <c r="H25" i="1"/>
  <c r="H26" i="1"/>
  <c r="I25" i="1"/>
  <c r="H27" i="1"/>
  <c r="J25" i="1"/>
  <c r="J26" i="1"/>
  <c r="H34" i="1"/>
  <c r="J33" i="1"/>
  <c r="I33" i="1"/>
  <c r="I34" i="1"/>
  <c r="H35" i="1"/>
  <c r="H33" i="1"/>
  <c r="J35" i="1"/>
  <c r="J34" i="1"/>
  <c r="I35" i="1"/>
  <c r="H38" i="1"/>
  <c r="I37" i="1"/>
  <c r="H39" i="1"/>
  <c r="I38" i="1"/>
  <c r="J39" i="1"/>
  <c r="J37" i="1"/>
  <c r="H37" i="1"/>
  <c r="I39" i="1"/>
  <c r="J38" i="1"/>
  <c r="V3" i="11" l="1"/>
  <c r="AC3" i="11" s="1"/>
  <c r="V13" i="11"/>
  <c r="AC13" i="11" s="1"/>
  <c r="V7" i="11"/>
  <c r="AC7" i="11" s="1"/>
  <c r="V12" i="11"/>
  <c r="AC12" i="11" s="1"/>
  <c r="V2" i="11"/>
  <c r="AC2" i="11" s="1"/>
  <c r="V4" i="11"/>
  <c r="AC4" i="11" s="1"/>
  <c r="M17" i="11"/>
  <c r="V11" i="11"/>
  <c r="AC11" i="11" s="1"/>
  <c r="V10" i="11"/>
  <c r="AC10" i="11" s="1"/>
  <c r="V9" i="11"/>
  <c r="AC9" i="11" s="1"/>
  <c r="M19" i="11"/>
  <c r="V5" i="11"/>
  <c r="AC5" i="11" s="1"/>
  <c r="AC14" i="11" s="1"/>
  <c r="V6" i="11"/>
  <c r="AC6" i="11" s="1"/>
  <c r="AD14" i="11"/>
  <c r="U2" i="11"/>
  <c r="AB2" i="11" s="1"/>
  <c r="U6" i="11"/>
  <c r="AB6" i="11" s="1"/>
  <c r="U3" i="11"/>
  <c r="AB3" i="11" s="1"/>
  <c r="U12" i="11"/>
  <c r="AB12" i="11" s="1"/>
  <c r="U13" i="11"/>
  <c r="AB13" i="11" s="1"/>
  <c r="U10" i="11"/>
  <c r="AB10" i="11" s="1"/>
  <c r="U9" i="11"/>
  <c r="AB9" i="11" s="1"/>
  <c r="U8" i="11"/>
  <c r="AB8" i="11" s="1"/>
  <c r="U5" i="11"/>
  <c r="AB5" i="11" s="1"/>
  <c r="U4" i="11"/>
  <c r="AB4" i="11" s="1"/>
  <c r="U11" i="11"/>
  <c r="AB11" i="11" s="1"/>
  <c r="U7" i="11"/>
  <c r="AB7" i="11" s="1"/>
  <c r="M25" i="1" a="1"/>
  <c r="M26" i="1" s="1"/>
  <c r="M33" i="1" a="1"/>
  <c r="M37" i="1" a="1"/>
  <c r="AB14" i="11" l="1"/>
  <c r="AE15" i="11" s="1"/>
  <c r="M27" i="1"/>
  <c r="M25" i="1"/>
  <c r="M34" i="1"/>
  <c r="M35" i="1"/>
  <c r="M33" i="1"/>
  <c r="M38" i="1"/>
  <c r="M37" i="1"/>
  <c r="M39" i="1"/>
  <c r="O8" i="9" l="1"/>
  <c r="W9" i="1"/>
  <c r="AD9" i="1" s="1"/>
  <c r="W3" i="1"/>
  <c r="AD3" i="1" s="1"/>
  <c r="W7" i="1"/>
  <c r="AD7" i="1" s="1"/>
  <c r="O7" i="9"/>
  <c r="O2" i="9"/>
  <c r="K3" i="9"/>
  <c r="R3" i="9" s="1"/>
  <c r="K7" i="9"/>
  <c r="R7" i="9" s="1"/>
  <c r="K4" i="9"/>
  <c r="R4" i="9" s="1"/>
  <c r="K8" i="9"/>
  <c r="R8" i="9" s="1"/>
  <c r="K5" i="9"/>
  <c r="R5" i="9" s="1"/>
  <c r="K9" i="9"/>
  <c r="R9" i="9" s="1"/>
  <c r="K6" i="9"/>
  <c r="K2" i="9"/>
  <c r="R2" i="9" s="1"/>
  <c r="W5" i="1"/>
  <c r="AD5" i="1" s="1"/>
  <c r="O6" i="9"/>
  <c r="W8" i="1"/>
  <c r="AD8" i="1" s="1"/>
  <c r="O3" i="9"/>
  <c r="O4" i="9"/>
  <c r="W2" i="1"/>
  <c r="AD2" i="1" s="1"/>
  <c r="O5" i="9"/>
  <c r="W4" i="1"/>
  <c r="AD4" i="1" s="1"/>
  <c r="O9" i="9"/>
  <c r="W6" i="1"/>
  <c r="AD6" i="1" s="1"/>
  <c r="Y13" i="1"/>
  <c r="AF13" i="1" s="1"/>
  <c r="Y11" i="1"/>
  <c r="AF11" i="1" s="1"/>
  <c r="Y10" i="1"/>
  <c r="AF10" i="1" s="1"/>
  <c r="Y12" i="1"/>
  <c r="AF12" i="1" s="1"/>
  <c r="Z11" i="1"/>
  <c r="AG11" i="1" s="1"/>
  <c r="Z13" i="1"/>
  <c r="AG13" i="1" s="1"/>
  <c r="Z10" i="1"/>
  <c r="AG10" i="1" s="1"/>
  <c r="Z12" i="1"/>
  <c r="AG12" i="1" s="1"/>
  <c r="W10" i="1"/>
  <c r="AD10" i="1" s="1"/>
  <c r="W12" i="1"/>
  <c r="AD12" i="1" s="1"/>
  <c r="W11" i="1"/>
  <c r="AD11" i="1" s="1"/>
  <c r="W13" i="1"/>
  <c r="AD13" i="1" s="1"/>
  <c r="Z4" i="1"/>
  <c r="AG4" i="1" s="1"/>
  <c r="Z7" i="1"/>
  <c r="AG7" i="1" s="1"/>
  <c r="R6" i="9"/>
  <c r="Z8" i="1"/>
  <c r="AG8" i="1" s="1"/>
  <c r="Z5" i="1"/>
  <c r="AG5" i="1" s="1"/>
  <c r="Z2" i="1"/>
  <c r="AG2" i="1" s="1"/>
  <c r="Z9" i="1"/>
  <c r="AG9" i="1" s="1"/>
  <c r="Z3" i="1"/>
  <c r="AG3" i="1" s="1"/>
  <c r="Z6" i="1"/>
  <c r="AG6" i="1" s="1"/>
  <c r="Y8" i="1"/>
  <c r="AF8" i="1" s="1"/>
  <c r="Y6" i="1"/>
  <c r="AF6" i="1" s="1"/>
  <c r="Y4" i="1"/>
  <c r="AF4" i="1" s="1"/>
  <c r="Y9" i="1"/>
  <c r="AF9" i="1" s="1"/>
  <c r="Y5" i="1"/>
  <c r="AF5" i="1" s="1"/>
  <c r="Y3" i="1"/>
  <c r="AF3" i="1" s="1"/>
  <c r="Q4" i="9"/>
  <c r="Q7" i="9"/>
  <c r="Q9" i="9"/>
  <c r="Y7" i="1"/>
  <c r="AF7" i="1" s="1"/>
  <c r="Q6" i="9"/>
  <c r="Q2" i="9"/>
  <c r="Q5" i="9"/>
  <c r="Q8" i="9"/>
  <c r="Y2" i="1"/>
  <c r="AF2" i="1" s="1"/>
  <c r="Q3" i="9"/>
  <c r="O10" i="9" l="1"/>
  <c r="AD14" i="1"/>
  <c r="AF14" i="1"/>
  <c r="Q10" i="9"/>
  <c r="AG14" i="1"/>
  <c r="R10" i="9"/>
  <c r="P11" i="9" l="1"/>
  <c r="AE15" i="1"/>
  <c r="O13" i="13"/>
  <c r="T13" i="13"/>
  <c r="M13" i="13"/>
  <c r="P13" i="13"/>
  <c r="J13" i="13"/>
  <c r="T12" i="13"/>
  <c r="J12" i="13"/>
  <c r="M12" i="13"/>
  <c r="O12" i="13"/>
  <c r="P12" i="13"/>
  <c r="J10" i="13"/>
  <c r="T10" i="13"/>
  <c r="O10" i="13"/>
  <c r="P10" i="13"/>
  <c r="M10" i="13"/>
  <c r="O9" i="13"/>
  <c r="M9" i="13"/>
  <c r="P9" i="13"/>
  <c r="J9" i="13"/>
  <c r="T9" i="13"/>
  <c r="P8" i="13"/>
  <c r="M8" i="13"/>
  <c r="O8" i="13"/>
  <c r="T8" i="13"/>
  <c r="J8" i="13"/>
  <c r="O5" i="13"/>
  <c r="O14" i="13" s="1"/>
  <c r="J5" i="13"/>
  <c r="T5" i="13"/>
  <c r="M5" i="13"/>
  <c r="P5" i="13"/>
  <c r="T11" i="13"/>
  <c r="J11" i="13"/>
  <c r="P11" i="13"/>
  <c r="O11" i="13"/>
  <c r="M11" i="13"/>
  <c r="T7" i="13"/>
  <c r="O7" i="13"/>
  <c r="M7" i="13"/>
  <c r="P7" i="13"/>
  <c r="J7" i="13"/>
  <c r="T6" i="13"/>
  <c r="J6" i="13"/>
  <c r="J14" i="13" s="1"/>
  <c r="O6" i="13"/>
  <c r="P6" i="13"/>
  <c r="M6" i="13"/>
  <c r="P4" i="13"/>
  <c r="J4" i="13"/>
  <c r="M4" i="13"/>
  <c r="O4" i="13"/>
  <c r="T4" i="13"/>
  <c r="J3" i="13"/>
  <c r="T3" i="13"/>
  <c r="O3" i="13"/>
  <c r="M3" i="13"/>
  <c r="P3" i="13"/>
  <c r="O2" i="13"/>
  <c r="P2" i="13"/>
  <c r="P14" i="13" s="1"/>
  <c r="J2" i="13"/>
  <c r="M2" i="13"/>
  <c r="T2" i="13"/>
  <c r="T14" i="13" s="1"/>
  <c r="F14" i="13"/>
  <c r="D33" i="13" s="1"/>
  <c r="D25" i="13"/>
  <c r="M14" i="13" l="1"/>
  <c r="F35" i="13"/>
  <c r="F39" i="13"/>
  <c r="F27" i="13"/>
  <c r="D34" i="13"/>
  <c r="H33" i="13" s="1" a="1"/>
  <c r="C35" i="13"/>
  <c r="B27" i="13"/>
  <c r="H25" i="13" s="1" a="1"/>
  <c r="D37" i="13"/>
  <c r="B39" i="13"/>
  <c r="B35" i="13"/>
  <c r="D38" i="13"/>
  <c r="C39" i="13"/>
  <c r="D26" i="13"/>
  <c r="C27" i="13"/>
  <c r="D27" i="13"/>
  <c r="D39" i="13"/>
  <c r="D35" i="13"/>
  <c r="H26" i="13" l="1"/>
  <c r="J25" i="13"/>
  <c r="I27" i="13"/>
  <c r="H27" i="13"/>
  <c r="J27" i="13"/>
  <c r="H25" i="13"/>
  <c r="J26" i="13"/>
  <c r="I26" i="13"/>
  <c r="I25" i="13"/>
  <c r="H34" i="13"/>
  <c r="J33" i="13"/>
  <c r="H35" i="13"/>
  <c r="I33" i="13"/>
  <c r="J35" i="13"/>
  <c r="I34" i="13"/>
  <c r="I35" i="13"/>
  <c r="H33" i="13"/>
  <c r="J34" i="13"/>
  <c r="H37" i="13" a="1"/>
  <c r="J38" i="13" l="1"/>
  <c r="I38" i="13"/>
  <c r="J37" i="13"/>
  <c r="I39" i="13"/>
  <c r="H38" i="13"/>
  <c r="H39" i="13"/>
  <c r="I37" i="13"/>
  <c r="J39" i="13"/>
  <c r="H37" i="13"/>
  <c r="M25" i="13" a="1"/>
  <c r="M33" i="13" a="1"/>
  <c r="M26" i="13" l="1"/>
  <c r="M27" i="13"/>
  <c r="M25" i="13"/>
  <c r="M37" i="13" a="1"/>
  <c r="M35" i="13"/>
  <c r="M33" i="13"/>
  <c r="M34" i="13"/>
  <c r="M39" i="13" l="1"/>
  <c r="M37" i="13"/>
  <c r="M38" i="13"/>
  <c r="Y3" i="13"/>
  <c r="AF3" i="13" s="1"/>
  <c r="Y12" i="13"/>
  <c r="AF12" i="13" s="1"/>
  <c r="Y4" i="13"/>
  <c r="AF4" i="13" s="1"/>
  <c r="Y8" i="13"/>
  <c r="AF8" i="13" s="1"/>
  <c r="Y13" i="13"/>
  <c r="AF13" i="13" s="1"/>
  <c r="Y6" i="13"/>
  <c r="AF6" i="13" s="1"/>
  <c r="Y2" i="13"/>
  <c r="AF2" i="13" s="1"/>
  <c r="Y5" i="13"/>
  <c r="AF5" i="13" s="1"/>
  <c r="Y10" i="13"/>
  <c r="AF10" i="13" s="1"/>
  <c r="Y7" i="13"/>
  <c r="AF7" i="13" s="1"/>
  <c r="Y9" i="13"/>
  <c r="AF9" i="13" s="1"/>
  <c r="Y11" i="13"/>
  <c r="AF11" i="13" s="1"/>
  <c r="W10" i="13"/>
  <c r="AD10" i="13" s="1"/>
  <c r="W11" i="13"/>
  <c r="AD11" i="13" s="1"/>
  <c r="W8" i="13"/>
  <c r="AD8" i="13" s="1"/>
  <c r="W3" i="13"/>
  <c r="AD3" i="13" s="1"/>
  <c r="W5" i="13"/>
  <c r="AD5" i="13" s="1"/>
  <c r="W13" i="13"/>
  <c r="AD13" i="13" s="1"/>
  <c r="W2" i="13"/>
  <c r="AD2" i="13" s="1"/>
  <c r="W12" i="13"/>
  <c r="AD12" i="13" s="1"/>
  <c r="W9" i="13"/>
  <c r="AD9" i="13" s="1"/>
  <c r="W6" i="13"/>
  <c r="AD6" i="13" s="1"/>
  <c r="W7" i="13"/>
  <c r="AD7" i="13" s="1"/>
  <c r="W4" i="13"/>
  <c r="AD4" i="13" s="1"/>
  <c r="AD14" i="13" l="1"/>
  <c r="AF14" i="13"/>
  <c r="Z10" i="13"/>
  <c r="AG10" i="13" s="1"/>
  <c r="Z7" i="13"/>
  <c r="AG7" i="13" s="1"/>
  <c r="Z3" i="13"/>
  <c r="AG3" i="13" s="1"/>
  <c r="Z11" i="13"/>
  <c r="AG11" i="13" s="1"/>
  <c r="Z5" i="13"/>
  <c r="AG5" i="13" s="1"/>
  <c r="Z6" i="13"/>
  <c r="AG6" i="13" s="1"/>
  <c r="Z4" i="13"/>
  <c r="AG4" i="13" s="1"/>
  <c r="Z9" i="13"/>
  <c r="AG9" i="13" s="1"/>
  <c r="Z8" i="13"/>
  <c r="AG8" i="13" s="1"/>
  <c r="Z2" i="13"/>
  <c r="AG2" i="13" s="1"/>
  <c r="AG14" i="13" s="1"/>
  <c r="Z12" i="13"/>
  <c r="AG12" i="13" s="1"/>
  <c r="Z13" i="13"/>
  <c r="AG13" i="13" s="1"/>
  <c r="AE15" i="13" l="1"/>
</calcChain>
</file>

<file path=xl/sharedStrings.xml><?xml version="1.0" encoding="utf-8"?>
<sst xmlns="http://schemas.openxmlformats.org/spreadsheetml/2006/main" count="251" uniqueCount="68">
  <si>
    <t>№пп</t>
  </si>
  <si>
    <t>y</t>
  </si>
  <si>
    <t>x1</t>
  </si>
  <si>
    <t>x2</t>
  </si>
  <si>
    <t>x3</t>
  </si>
  <si>
    <t>x4</t>
  </si>
  <si>
    <t>СУММА</t>
  </si>
  <si>
    <t>x1^2</t>
  </si>
  <si>
    <t>x2^2</t>
  </si>
  <si>
    <t>x3^2</t>
  </si>
  <si>
    <t>x4^2</t>
  </si>
  <si>
    <t>x1x2</t>
  </si>
  <si>
    <t>x1x3</t>
  </si>
  <si>
    <t>x1x4</t>
  </si>
  <si>
    <t>x2x3</t>
  </si>
  <si>
    <t>x2x4</t>
  </si>
  <si>
    <t>x3x4</t>
  </si>
  <si>
    <t>yx1</t>
  </si>
  <si>
    <t>yx2</t>
  </si>
  <si>
    <t>yx3</t>
  </si>
  <si>
    <t>yx4</t>
  </si>
  <si>
    <t>a0</t>
  </si>
  <si>
    <t>a1</t>
  </si>
  <si>
    <t>a2</t>
  </si>
  <si>
    <t>(y- y1^)^2</t>
  </si>
  <si>
    <t>(y- y2^)^2</t>
  </si>
  <si>
    <t>(y- y3^)^2</t>
  </si>
  <si>
    <t>(y- y4^)^2</t>
  </si>
  <si>
    <t>(y- y5^)^2</t>
  </si>
  <si>
    <t>(y- y6^)^2</t>
  </si>
  <si>
    <t>Лучший результат</t>
  </si>
  <si>
    <t>СР. КВ. ОШИБКА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</si>
  <si>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</si>
  <si>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</si>
  <si>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</si>
  <si>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</si>
  <si>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</si>
  <si>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</si>
  <si>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</si>
  <si>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</si>
  <si>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</si>
  <si>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z4</t>
  </si>
  <si>
    <t>z5</t>
  </si>
  <si>
    <t>z6</t>
  </si>
  <si>
    <t>Модель</t>
  </si>
  <si>
    <t>y2^2</t>
  </si>
  <si>
    <t>y3^2</t>
  </si>
  <si>
    <t>yy2</t>
  </si>
  <si>
    <t>yy3</t>
  </si>
  <si>
    <t>(y- z1^)^2</t>
  </si>
  <si>
    <t>(y- z2^)^2</t>
  </si>
  <si>
    <t>(y- z3^)^2</t>
  </si>
  <si>
    <t>(y- z4^)^2</t>
  </si>
  <si>
    <t>(y- z5^)^2</t>
  </si>
  <si>
    <t>(y- z6^)^2</t>
  </si>
  <si>
    <t>y5^2</t>
  </si>
  <si>
    <t>y6^2</t>
  </si>
  <si>
    <t>y5y6</t>
  </si>
  <si>
    <t>y5y3</t>
  </si>
  <si>
    <t>y5y2</t>
  </si>
  <si>
    <t>y6y3</t>
  </si>
  <si>
    <t>y6y2</t>
  </si>
  <si>
    <t>y3y2</t>
  </si>
  <si>
    <t>yy5</t>
  </si>
  <si>
    <t>yy6</t>
  </si>
  <si>
    <t>№</t>
  </si>
  <si>
    <t>Ср. кв. ошибка</t>
  </si>
  <si>
    <t>(y-y5)^2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</si>
</sst>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8" xfId="0" applyFont="1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0" fontId="1" fillId="0" borderId="1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/>
    <xf numFmtId="0" fontId="0" fillId="0" borderId="12" xfId="0" applyBorder="1"/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0" fillId="0" borderId="9" xfId="0" applyNumberFormat="1" applyBorder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zoomScale="80" zoomScaleNormal="80" workbookViewId="0">
      <selection activeCell="L33" sqref="L33:M35"/>
    </sheetView>
  </sheetViews>
  <sheetFormatPr defaultRowHeight="14.4" x14ac:dyDescent="0.3"/>
  <cols>
    <col min="3" max="4" width="11" bestFit="1" customWidth="1"/>
    <col min="13" max="13" width="16" customWidth="1"/>
    <col min="27" max="27" width="15.33203125" customWidth="1"/>
    <col min="30" max="30" width="12" bestFit="1" customWidth="1"/>
  </cols>
  <sheetData>
    <row r="1" spans="1:33" x14ac:dyDescent="0.3">
      <c r="A1" s="8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7</v>
      </c>
      <c r="H1" s="2" t="s">
        <v>8</v>
      </c>
      <c r="I1" s="2" t="s">
        <v>9</v>
      </c>
      <c r="J1" s="3" t="s">
        <v>10</v>
      </c>
      <c r="K1" s="1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3" t="s">
        <v>16</v>
      </c>
      <c r="Q1" s="1" t="s">
        <v>17</v>
      </c>
      <c r="R1" s="2" t="s">
        <v>18</v>
      </c>
      <c r="S1" s="2" t="s">
        <v>19</v>
      </c>
      <c r="T1" s="2" t="s">
        <v>20</v>
      </c>
      <c r="U1" s="1" t="s">
        <v>32</v>
      </c>
      <c r="V1" s="2" t="s">
        <v>33</v>
      </c>
      <c r="W1" s="2" t="s">
        <v>34</v>
      </c>
      <c r="X1" s="2" t="s">
        <v>35</v>
      </c>
      <c r="Y1" s="2" t="s">
        <v>36</v>
      </c>
      <c r="Z1" s="3" t="s">
        <v>37</v>
      </c>
      <c r="AB1" s="1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</row>
    <row r="2" spans="1:33" x14ac:dyDescent="0.3">
      <c r="A2" s="9">
        <v>1</v>
      </c>
      <c r="B2" s="4">
        <v>0.90400000000000003</v>
      </c>
      <c r="C2" s="5">
        <v>75.5</v>
      </c>
      <c r="D2" s="5">
        <v>25.2</v>
      </c>
      <c r="E2" s="5">
        <v>3343</v>
      </c>
      <c r="F2" s="6">
        <v>77</v>
      </c>
      <c r="G2" s="4">
        <f>C2*C2</f>
        <v>5700.25</v>
      </c>
      <c r="H2" s="5">
        <f t="shared" ref="H2:J2" si="0">D2*D2</f>
        <v>635.04</v>
      </c>
      <c r="I2" s="5">
        <f t="shared" si="0"/>
        <v>11175649</v>
      </c>
      <c r="J2" s="6">
        <f t="shared" si="0"/>
        <v>5929</v>
      </c>
      <c r="K2" s="4">
        <f>C2*D2</f>
        <v>1902.6</v>
      </c>
      <c r="L2" s="5">
        <f>C2*E2</f>
        <v>252396.5</v>
      </c>
      <c r="M2" s="5">
        <f>C2*F2</f>
        <v>5813.5</v>
      </c>
      <c r="N2" s="5">
        <f>D2*E2</f>
        <v>84243.599999999991</v>
      </c>
      <c r="O2" s="5">
        <f>D2*F2</f>
        <v>1940.3999999999999</v>
      </c>
      <c r="P2" s="6">
        <f>E2*F2</f>
        <v>257411</v>
      </c>
      <c r="Q2" s="4">
        <f>B2*C2</f>
        <v>68.251999999999995</v>
      </c>
      <c r="R2" s="5">
        <f>B2*D2</f>
        <v>22.780799999999999</v>
      </c>
      <c r="S2" s="5">
        <f>B2*E2</f>
        <v>3022.0720000000001</v>
      </c>
      <c r="T2" s="5">
        <f>B2*F2</f>
        <v>69.608000000000004</v>
      </c>
      <c r="U2" s="4">
        <f t="shared" ref="U2:U13" si="1">$M$17+$M$18*C2+$M$19*D2</f>
        <v>0.7960756912302086</v>
      </c>
      <c r="V2" s="5">
        <f t="shared" ref="V2:V13" si="2">$M$21+$M$22*C2+$M$23*E2</f>
        <v>0.8191280091963884</v>
      </c>
      <c r="W2" s="5">
        <f t="shared" ref="W2:W13" si="3">$M$25+$M$26*C2+$M$27*F2</f>
        <v>0.88957247926431715</v>
      </c>
      <c r="X2" s="5">
        <f t="shared" ref="X2:X13" si="4">$M$29+$M$30*D2+$M$31*E2</f>
        <v>0.78082138656504163</v>
      </c>
      <c r="Y2" s="5">
        <f t="shared" ref="Y2:Y13" si="5">$M$33+$M$34*D2+$M$35*F2</f>
        <v>0.89725277919393343</v>
      </c>
      <c r="Z2" s="6">
        <f t="shared" ref="Z2:Z13" si="6">$M$37+$M$38*E2+$M$39*F2</f>
        <v>0.90437683787705558</v>
      </c>
      <c r="AB2" s="4">
        <f>POWER($B2-U2,2)</f>
        <v>1.1647656423437278E-2</v>
      </c>
      <c r="AC2" s="5">
        <f t="shared" ref="AC2:AG13" si="7">POWER($B2-V2,2)</f>
        <v>7.2032548229683368E-3</v>
      </c>
      <c r="AD2" s="5">
        <f t="shared" si="7"/>
        <v>2.0815335457855931E-4</v>
      </c>
      <c r="AE2" s="5">
        <f t="shared" si="7"/>
        <v>1.5172970807758913E-2</v>
      </c>
      <c r="AF2" s="5">
        <f t="shared" si="7"/>
        <v>4.5524988605818024E-5</v>
      </c>
      <c r="AG2" s="6">
        <f t="shared" si="7"/>
        <v>1.4200678558373987E-7</v>
      </c>
    </row>
    <row r="3" spans="1:33" x14ac:dyDescent="0.3">
      <c r="A3" s="9">
        <v>2</v>
      </c>
      <c r="B3" s="4">
        <v>0.92200000000000004</v>
      </c>
      <c r="C3" s="5">
        <v>78.5</v>
      </c>
      <c r="D3" s="5">
        <v>21.8</v>
      </c>
      <c r="E3" s="5">
        <v>3001</v>
      </c>
      <c r="F3" s="6">
        <v>78.2</v>
      </c>
      <c r="G3" s="4">
        <f t="shared" ref="G3:G13" si="8">C3*C3</f>
        <v>6162.25</v>
      </c>
      <c r="H3" s="5">
        <f t="shared" ref="H3:H13" si="9">D3*D3</f>
        <v>475.24</v>
      </c>
      <c r="I3" s="5">
        <f t="shared" ref="I3:I13" si="10">E3*E3</f>
        <v>9006001</v>
      </c>
      <c r="J3" s="6">
        <f t="shared" ref="J3:J13" si="11">F3*F3</f>
        <v>6115.2400000000007</v>
      </c>
      <c r="K3" s="4">
        <f t="shared" ref="K3:K13" si="12">C3*D3</f>
        <v>1711.3</v>
      </c>
      <c r="L3" s="5">
        <f t="shared" ref="L3:L13" si="13">C3*E3</f>
        <v>235578.5</v>
      </c>
      <c r="M3" s="5">
        <f t="shared" ref="M3:M13" si="14">C3*F3</f>
        <v>6138.7</v>
      </c>
      <c r="N3" s="5">
        <f t="shared" ref="N3:N13" si="15">D3*E3</f>
        <v>65421.8</v>
      </c>
      <c r="O3" s="5">
        <f t="shared" ref="O3:O13" si="16">D3*F3</f>
        <v>1704.7600000000002</v>
      </c>
      <c r="P3" s="6">
        <f t="shared" ref="P3:P13" si="17">E3*F3</f>
        <v>234678.2</v>
      </c>
      <c r="Q3" s="4">
        <f t="shared" ref="Q3:Q13" si="18">B3*C3</f>
        <v>72.37700000000001</v>
      </c>
      <c r="R3" s="5">
        <f t="shared" ref="R3:R13" si="19">B3*D3</f>
        <v>20.099600000000002</v>
      </c>
      <c r="S3" s="5">
        <f t="shared" ref="S3:S13" si="20">B3*E3</f>
        <v>2766.922</v>
      </c>
      <c r="T3" s="5">
        <f t="shared" ref="T3:T13" si="21">B3*F3</f>
        <v>72.100400000000008</v>
      </c>
      <c r="U3" s="4">
        <f t="shared" si="1"/>
        <v>0.85286779414612834</v>
      </c>
      <c r="V3" s="5">
        <f t="shared" si="2"/>
        <v>0.85644213985534501</v>
      </c>
      <c r="W3" s="5">
        <f t="shared" si="3"/>
        <v>0.92681400910423606</v>
      </c>
      <c r="X3" s="5">
        <f t="shared" si="4"/>
        <v>0.8335600132056955</v>
      </c>
      <c r="Y3" s="5">
        <f t="shared" si="5"/>
        <v>0.92568482001634889</v>
      </c>
      <c r="Z3" s="6">
        <f t="shared" si="6"/>
        <v>0.92966656210151211</v>
      </c>
      <c r="AB3" s="4">
        <f t="shared" ref="AB3:AB13" si="22">POWER($B3-U3,2)</f>
        <v>4.7792618862220922E-3</v>
      </c>
      <c r="AC3" s="5">
        <f t="shared" si="7"/>
        <v>4.2978330267461487E-3</v>
      </c>
      <c r="AD3" s="5">
        <f t="shared" si="7"/>
        <v>2.3174683655667256E-5</v>
      </c>
      <c r="AE3" s="5">
        <f t="shared" si="7"/>
        <v>7.8216312641767611E-3</v>
      </c>
      <c r="AF3" s="5">
        <f t="shared" si="7"/>
        <v>1.3577898552885097E-5</v>
      </c>
      <c r="AG3" s="6">
        <f t="shared" si="7"/>
        <v>5.8776174456341084E-5</v>
      </c>
    </row>
    <row r="4" spans="1:33" x14ac:dyDescent="0.3">
      <c r="A4" s="9">
        <v>3</v>
      </c>
      <c r="B4" s="4">
        <v>0.76300000000000001</v>
      </c>
      <c r="C4" s="5">
        <v>78.400000000000006</v>
      </c>
      <c r="D4" s="5">
        <v>25.7</v>
      </c>
      <c r="E4" s="5">
        <v>3101</v>
      </c>
      <c r="F4" s="6">
        <v>68</v>
      </c>
      <c r="G4" s="4">
        <f t="shared" si="8"/>
        <v>6146.5600000000013</v>
      </c>
      <c r="H4" s="5">
        <f t="shared" si="9"/>
        <v>660.49</v>
      </c>
      <c r="I4" s="5">
        <f t="shared" si="10"/>
        <v>9616201</v>
      </c>
      <c r="J4" s="6">
        <f t="shared" si="11"/>
        <v>4624</v>
      </c>
      <c r="K4" s="4">
        <f t="shared" si="12"/>
        <v>2014.88</v>
      </c>
      <c r="L4" s="5">
        <f t="shared" si="13"/>
        <v>243118.40000000002</v>
      </c>
      <c r="M4" s="5">
        <f t="shared" si="14"/>
        <v>5331.2000000000007</v>
      </c>
      <c r="N4" s="5">
        <f t="shared" si="15"/>
        <v>79695.7</v>
      </c>
      <c r="O4" s="5">
        <f t="shared" si="16"/>
        <v>1747.6</v>
      </c>
      <c r="P4" s="6">
        <f t="shared" si="17"/>
        <v>210868</v>
      </c>
      <c r="Q4" s="4">
        <f t="shared" si="18"/>
        <v>59.819200000000002</v>
      </c>
      <c r="R4" s="5">
        <f t="shared" si="19"/>
        <v>19.609100000000002</v>
      </c>
      <c r="S4" s="5">
        <f t="shared" si="20"/>
        <v>2366.0630000000001</v>
      </c>
      <c r="T4" s="5">
        <f t="shared" si="21"/>
        <v>51.884</v>
      </c>
      <c r="U4" s="4">
        <f t="shared" si="1"/>
        <v>0.81644289586247687</v>
      </c>
      <c r="V4" s="5">
        <f t="shared" si="2"/>
        <v>0.85546980004466355</v>
      </c>
      <c r="W4" s="5">
        <f t="shared" si="3"/>
        <v>0.72782668889502888</v>
      </c>
      <c r="X4" s="5">
        <f t="shared" si="4"/>
        <v>0.77227079153822276</v>
      </c>
      <c r="Y4" s="5">
        <f t="shared" si="5"/>
        <v>0.71277794922437276</v>
      </c>
      <c r="Z4" s="6">
        <f t="shared" si="6"/>
        <v>0.71599975803081484</v>
      </c>
      <c r="AB4" s="4">
        <f t="shared" si="22"/>
        <v>2.8561431181675459E-3</v>
      </c>
      <c r="AC4" s="5">
        <f t="shared" si="7"/>
        <v>8.5506639203000567E-3</v>
      </c>
      <c r="AD4" s="5">
        <f t="shared" si="7"/>
        <v>1.2371618140870854E-3</v>
      </c>
      <c r="AE4" s="5">
        <f t="shared" si="7"/>
        <v>8.5947575745182441E-5</v>
      </c>
      <c r="AF4" s="5">
        <f t="shared" si="7"/>
        <v>2.5222543841096814E-3</v>
      </c>
      <c r="AG4" s="6">
        <f t="shared" si="7"/>
        <v>2.2090227451619553E-3</v>
      </c>
    </row>
    <row r="5" spans="1:33" x14ac:dyDescent="0.3">
      <c r="A5" s="9">
        <v>4</v>
      </c>
      <c r="B5" s="4">
        <v>0.92300000000000004</v>
      </c>
      <c r="C5" s="5">
        <v>77.7</v>
      </c>
      <c r="D5" s="5">
        <v>17.8</v>
      </c>
      <c r="E5" s="5">
        <v>3543</v>
      </c>
      <c r="F5" s="6">
        <v>77.2</v>
      </c>
      <c r="G5" s="4">
        <f t="shared" si="8"/>
        <v>6037.2900000000009</v>
      </c>
      <c r="H5" s="5">
        <f t="shared" si="9"/>
        <v>316.84000000000003</v>
      </c>
      <c r="I5" s="5">
        <f t="shared" si="10"/>
        <v>12552849</v>
      </c>
      <c r="J5" s="6">
        <f t="shared" si="11"/>
        <v>5959.84</v>
      </c>
      <c r="K5" s="4">
        <f t="shared" si="12"/>
        <v>1383.0600000000002</v>
      </c>
      <c r="L5" s="5">
        <f t="shared" si="13"/>
        <v>275291.10000000003</v>
      </c>
      <c r="M5" s="5">
        <f t="shared" si="14"/>
        <v>5998.4400000000005</v>
      </c>
      <c r="N5" s="5">
        <f t="shared" si="15"/>
        <v>63065.4</v>
      </c>
      <c r="O5" s="5">
        <f t="shared" si="16"/>
        <v>1374.16</v>
      </c>
      <c r="P5" s="6">
        <f t="shared" si="17"/>
        <v>273519.60000000003</v>
      </c>
      <c r="Q5" s="4">
        <f t="shared" si="18"/>
        <v>71.717100000000002</v>
      </c>
      <c r="R5" s="5">
        <f t="shared" si="19"/>
        <v>16.429400000000001</v>
      </c>
      <c r="S5" s="5">
        <f t="shared" si="20"/>
        <v>3270.1890000000003</v>
      </c>
      <c r="T5" s="5">
        <f t="shared" si="21"/>
        <v>71.255600000000001</v>
      </c>
      <c r="U5" s="4">
        <f t="shared" si="1"/>
        <v>0.88246870087775797</v>
      </c>
      <c r="V5" s="5">
        <f t="shared" si="2"/>
        <v>0.84787292642055667</v>
      </c>
      <c r="W5" s="5">
        <f t="shared" si="3"/>
        <v>0.9036479702677358</v>
      </c>
      <c r="X5" s="5">
        <f t="shared" si="4"/>
        <v>0.89817369129046731</v>
      </c>
      <c r="Y5" s="5">
        <f t="shared" si="5"/>
        <v>0.90985401615860784</v>
      </c>
      <c r="Z5" s="6">
        <f t="shared" si="6"/>
        <v>0.90847314783817146</v>
      </c>
      <c r="AB5" s="4">
        <f t="shared" si="22"/>
        <v>1.6427862085366608E-3</v>
      </c>
      <c r="AC5" s="5">
        <f t="shared" si="7"/>
        <v>5.6440771846110981E-3</v>
      </c>
      <c r="AD5" s="5">
        <f t="shared" si="7"/>
        <v>3.7450105475843922E-4</v>
      </c>
      <c r="AE5" s="5">
        <f t="shared" si="7"/>
        <v>6.1634560414102065E-4</v>
      </c>
      <c r="AF5" s="5">
        <f t="shared" si="7"/>
        <v>1.7281689115814498E-4</v>
      </c>
      <c r="AG5" s="6">
        <f t="shared" si="7"/>
        <v>2.1102943373162383E-4</v>
      </c>
    </row>
    <row r="6" spans="1:33" x14ac:dyDescent="0.3">
      <c r="A6" s="9">
        <v>5</v>
      </c>
      <c r="B6" s="4">
        <v>0.91800000000000004</v>
      </c>
      <c r="C6" s="5">
        <v>84.4</v>
      </c>
      <c r="D6" s="5">
        <v>15.9</v>
      </c>
      <c r="E6" s="5">
        <v>3237</v>
      </c>
      <c r="F6" s="6">
        <v>77.2</v>
      </c>
      <c r="G6" s="4">
        <f t="shared" si="8"/>
        <v>7123.3600000000006</v>
      </c>
      <c r="H6" s="5">
        <f t="shared" si="9"/>
        <v>252.81</v>
      </c>
      <c r="I6" s="5">
        <f t="shared" si="10"/>
        <v>10478169</v>
      </c>
      <c r="J6" s="6">
        <f t="shared" si="11"/>
        <v>5959.84</v>
      </c>
      <c r="K6" s="4">
        <f t="shared" si="12"/>
        <v>1341.96</v>
      </c>
      <c r="L6" s="5">
        <f t="shared" si="13"/>
        <v>273202.80000000005</v>
      </c>
      <c r="M6" s="5">
        <f t="shared" si="14"/>
        <v>6515.68</v>
      </c>
      <c r="N6" s="5">
        <f t="shared" si="15"/>
        <v>51468.3</v>
      </c>
      <c r="O6" s="5">
        <f t="shared" si="16"/>
        <v>1227.48</v>
      </c>
      <c r="P6" s="6">
        <f t="shared" si="17"/>
        <v>249896.40000000002</v>
      </c>
      <c r="Q6" s="4">
        <f t="shared" si="18"/>
        <v>77.479200000000006</v>
      </c>
      <c r="R6" s="5">
        <f t="shared" si="19"/>
        <v>14.596200000000001</v>
      </c>
      <c r="S6" s="5">
        <f t="shared" si="20"/>
        <v>2971.5660000000003</v>
      </c>
      <c r="T6" s="5">
        <f t="shared" si="21"/>
        <v>70.869600000000005</v>
      </c>
      <c r="U6" s="4">
        <f t="shared" si="1"/>
        <v>0.95738506416597935</v>
      </c>
      <c r="V6" s="5">
        <f t="shared" si="2"/>
        <v>0.93261048717054518</v>
      </c>
      <c r="W6" s="5">
        <f t="shared" si="3"/>
        <v>0.93465939070008597</v>
      </c>
      <c r="X6" s="5">
        <f t="shared" si="4"/>
        <v>0.92733284603781807</v>
      </c>
      <c r="Y6" s="5">
        <f t="shared" si="5"/>
        <v>0.91204019234969813</v>
      </c>
      <c r="Z6" s="6">
        <f t="shared" si="6"/>
        <v>0.90861441276947819</v>
      </c>
      <c r="AB6" s="4">
        <f t="shared" si="22"/>
        <v>1.5511832793583076E-3</v>
      </c>
      <c r="AC6" s="5">
        <f t="shared" si="7"/>
        <v>2.1346633536066409E-4</v>
      </c>
      <c r="AD6" s="5">
        <f t="shared" si="7"/>
        <v>2.7753529849810956E-4</v>
      </c>
      <c r="AE6" s="5">
        <f t="shared" si="7"/>
        <v>8.7102015165615746E-5</v>
      </c>
      <c r="AF6" s="5">
        <f t="shared" si="7"/>
        <v>3.551930722859714E-5</v>
      </c>
      <c r="AG6" s="6">
        <f t="shared" si="7"/>
        <v>8.808924766173486E-5</v>
      </c>
    </row>
    <row r="7" spans="1:33" x14ac:dyDescent="0.3">
      <c r="A7" s="9">
        <v>6</v>
      </c>
      <c r="B7" s="4">
        <v>0.90600000000000003</v>
      </c>
      <c r="C7" s="5">
        <v>75.900000000000006</v>
      </c>
      <c r="D7" s="5">
        <v>22.4</v>
      </c>
      <c r="E7" s="5">
        <v>3330</v>
      </c>
      <c r="F7" s="6">
        <v>77.2</v>
      </c>
      <c r="G7" s="4">
        <f t="shared" si="8"/>
        <v>5760.8100000000013</v>
      </c>
      <c r="H7" s="5">
        <f t="shared" si="9"/>
        <v>501.75999999999993</v>
      </c>
      <c r="I7" s="5">
        <f t="shared" si="10"/>
        <v>11088900</v>
      </c>
      <c r="J7" s="6">
        <f t="shared" si="11"/>
        <v>5959.84</v>
      </c>
      <c r="K7" s="4">
        <f t="shared" si="12"/>
        <v>1700.16</v>
      </c>
      <c r="L7" s="5">
        <f t="shared" si="13"/>
        <v>252747.00000000003</v>
      </c>
      <c r="M7" s="5">
        <f t="shared" si="14"/>
        <v>5859.4800000000005</v>
      </c>
      <c r="N7" s="5">
        <f t="shared" si="15"/>
        <v>74592</v>
      </c>
      <c r="O7" s="5">
        <f t="shared" si="16"/>
        <v>1729.28</v>
      </c>
      <c r="P7" s="6">
        <f t="shared" si="17"/>
        <v>257076</v>
      </c>
      <c r="Q7" s="4">
        <f t="shared" si="18"/>
        <v>68.765400000000014</v>
      </c>
      <c r="R7" s="5">
        <f t="shared" si="19"/>
        <v>20.2944</v>
      </c>
      <c r="S7" s="5">
        <f t="shared" si="20"/>
        <v>3016.98</v>
      </c>
      <c r="T7" s="5">
        <f t="shared" si="21"/>
        <v>69.943200000000004</v>
      </c>
      <c r="U7" s="4">
        <f t="shared" si="1"/>
        <v>0.82504797781905403</v>
      </c>
      <c r="V7" s="5">
        <f t="shared" si="2"/>
        <v>0.82420311086311893</v>
      </c>
      <c r="W7" s="5">
        <f t="shared" si="3"/>
        <v>0.89531654388292536</v>
      </c>
      <c r="X7" s="5">
        <f t="shared" si="4"/>
        <v>0.82498380152013107</v>
      </c>
      <c r="Y7" s="5">
        <f t="shared" si="5"/>
        <v>0.90456116853807367</v>
      </c>
      <c r="Z7" s="6">
        <f t="shared" si="6"/>
        <v>0.9085714793099634</v>
      </c>
      <c r="AB7" s="4">
        <f t="shared" si="22"/>
        <v>6.5532298951843718E-3</v>
      </c>
      <c r="AC7" s="5">
        <f t="shared" si="7"/>
        <v>6.6907310724712175E-3</v>
      </c>
      <c r="AD7" s="5">
        <f t="shared" si="7"/>
        <v>1.1413623460546004E-4</v>
      </c>
      <c r="AE7" s="5">
        <f t="shared" si="7"/>
        <v>6.563624416129522E-3</v>
      </c>
      <c r="AF7" s="5">
        <f t="shared" si="7"/>
        <v>2.0702359758291456E-6</v>
      </c>
      <c r="AG7" s="6">
        <f t="shared" si="7"/>
        <v>6.6125058415697204E-6</v>
      </c>
    </row>
    <row r="8" spans="1:33" x14ac:dyDescent="0.3">
      <c r="A8" s="9">
        <v>7</v>
      </c>
      <c r="B8" s="4">
        <v>0.90500000000000003</v>
      </c>
      <c r="C8" s="5">
        <v>76</v>
      </c>
      <c r="D8" s="5">
        <v>20.6</v>
      </c>
      <c r="E8" s="5">
        <v>3808</v>
      </c>
      <c r="F8" s="6">
        <v>75.7</v>
      </c>
      <c r="G8" s="4">
        <f t="shared" si="8"/>
        <v>5776</v>
      </c>
      <c r="H8" s="5">
        <f t="shared" si="9"/>
        <v>424.36000000000007</v>
      </c>
      <c r="I8" s="5">
        <f t="shared" si="10"/>
        <v>14500864</v>
      </c>
      <c r="J8" s="6">
        <f t="shared" si="11"/>
        <v>5730.4900000000007</v>
      </c>
      <c r="K8" s="4">
        <f t="shared" si="12"/>
        <v>1565.6000000000001</v>
      </c>
      <c r="L8" s="5">
        <f t="shared" si="13"/>
        <v>289408</v>
      </c>
      <c r="M8" s="5">
        <f t="shared" si="14"/>
        <v>5753.2</v>
      </c>
      <c r="N8" s="5">
        <f t="shared" si="15"/>
        <v>78444.800000000003</v>
      </c>
      <c r="O8" s="5">
        <f t="shared" si="16"/>
        <v>1559.42</v>
      </c>
      <c r="P8" s="6">
        <f t="shared" si="17"/>
        <v>288265.60000000003</v>
      </c>
      <c r="Q8" s="4">
        <f t="shared" si="18"/>
        <v>68.78</v>
      </c>
      <c r="R8" s="5">
        <f t="shared" si="19"/>
        <v>18.643000000000001</v>
      </c>
      <c r="S8" s="5">
        <f t="shared" si="20"/>
        <v>3446.2400000000002</v>
      </c>
      <c r="T8" s="5">
        <f t="shared" si="21"/>
        <v>68.508499999999998</v>
      </c>
      <c r="U8" s="4">
        <f t="shared" si="1"/>
        <v>0.84232230237254169</v>
      </c>
      <c r="V8" s="5">
        <f t="shared" si="2"/>
        <v>0.82694640447502665</v>
      </c>
      <c r="W8" s="5">
        <f t="shared" si="3"/>
        <v>0.8665846269060935</v>
      </c>
      <c r="X8" s="5">
        <f t="shared" si="4"/>
        <v>0.85469660825553906</v>
      </c>
      <c r="Y8" s="5">
        <f t="shared" si="5"/>
        <v>0.87598236275010466</v>
      </c>
      <c r="Z8" s="6">
        <f t="shared" si="6"/>
        <v>0.87693601069922611</v>
      </c>
      <c r="AB8" s="4">
        <f t="shared" si="22"/>
        <v>3.928493779879097E-3</v>
      </c>
      <c r="AC8" s="5">
        <f t="shared" si="7"/>
        <v>6.0923637743761439E-3</v>
      </c>
      <c r="AD8" s="5">
        <f t="shared" si="7"/>
        <v>1.4757408899440372E-3</v>
      </c>
      <c r="AE8" s="5">
        <f t="shared" si="7"/>
        <v>2.5304312209967037E-3</v>
      </c>
      <c r="AF8" s="5">
        <f t="shared" si="7"/>
        <v>8.4202327156651516E-4</v>
      </c>
      <c r="AG8" s="6">
        <f t="shared" si="7"/>
        <v>7.8758749547395285E-4</v>
      </c>
    </row>
    <row r="9" spans="1:33" x14ac:dyDescent="0.3">
      <c r="A9" s="9">
        <v>8</v>
      </c>
      <c r="B9" s="4">
        <v>0.54500000000000004</v>
      </c>
      <c r="C9" s="5">
        <v>67.5</v>
      </c>
      <c r="D9" s="5">
        <v>25.2</v>
      </c>
      <c r="E9" s="5">
        <v>2415</v>
      </c>
      <c r="F9" s="6">
        <v>62.6</v>
      </c>
      <c r="G9" s="4">
        <f t="shared" si="8"/>
        <v>4556.25</v>
      </c>
      <c r="H9" s="5">
        <f t="shared" si="9"/>
        <v>635.04</v>
      </c>
      <c r="I9" s="5">
        <f t="shared" si="10"/>
        <v>5832225</v>
      </c>
      <c r="J9" s="6">
        <f t="shared" si="11"/>
        <v>3918.76</v>
      </c>
      <c r="K9" s="4">
        <f t="shared" si="12"/>
        <v>1701</v>
      </c>
      <c r="L9" s="5">
        <f t="shared" si="13"/>
        <v>163012.5</v>
      </c>
      <c r="M9" s="5">
        <f t="shared" si="14"/>
        <v>4225.5</v>
      </c>
      <c r="N9" s="5">
        <f t="shared" si="15"/>
        <v>60858</v>
      </c>
      <c r="O9" s="5">
        <f t="shared" si="16"/>
        <v>1577.52</v>
      </c>
      <c r="P9" s="6">
        <f t="shared" si="17"/>
        <v>151179</v>
      </c>
      <c r="Q9" s="4">
        <f t="shared" si="18"/>
        <v>36.787500000000001</v>
      </c>
      <c r="R9" s="5">
        <f t="shared" si="19"/>
        <v>13.734</v>
      </c>
      <c r="S9" s="5">
        <f t="shared" si="20"/>
        <v>1316.1750000000002</v>
      </c>
      <c r="T9" s="5">
        <f t="shared" si="21"/>
        <v>34.117000000000004</v>
      </c>
      <c r="U9" s="4">
        <f t="shared" si="1"/>
        <v>0.72731192559100255</v>
      </c>
      <c r="V9" s="5">
        <f t="shared" si="2"/>
        <v>0.71398602237413633</v>
      </c>
      <c r="W9" s="5">
        <f t="shared" si="3"/>
        <v>0.57227408717123107</v>
      </c>
      <c r="X9" s="5">
        <f t="shared" si="4"/>
        <v>0.77829762457333718</v>
      </c>
      <c r="Y9" s="5">
        <f t="shared" si="5"/>
        <v>0.60301354648099015</v>
      </c>
      <c r="Z9" s="6">
        <f t="shared" si="6"/>
        <v>0.60322317049839957</v>
      </c>
      <c r="AB9" s="4">
        <f t="shared" si="22"/>
        <v>3.3237638212699233E-2</v>
      </c>
      <c r="AC9" s="5">
        <f t="shared" si="7"/>
        <v>2.8556275757832091E-2</v>
      </c>
      <c r="AD9" s="5">
        <f t="shared" si="7"/>
        <v>7.4387583102390915E-4</v>
      </c>
      <c r="AE9" s="5">
        <f t="shared" si="7"/>
        <v>5.4427781631561763E-2</v>
      </c>
      <c r="AF9" s="5">
        <f t="shared" si="7"/>
        <v>3.3655715753019995E-3</v>
      </c>
      <c r="AG9" s="6">
        <f t="shared" si="7"/>
        <v>3.3899375828857019E-3</v>
      </c>
    </row>
    <row r="10" spans="1:33" x14ac:dyDescent="0.3">
      <c r="A10" s="9">
        <v>9</v>
      </c>
      <c r="B10" s="4">
        <v>0.89400000000000002</v>
      </c>
      <c r="C10" s="5">
        <v>78.2</v>
      </c>
      <c r="D10" s="5">
        <v>20.7</v>
      </c>
      <c r="E10" s="5">
        <v>3295</v>
      </c>
      <c r="F10" s="6">
        <v>78</v>
      </c>
      <c r="G10" s="4">
        <f t="shared" si="8"/>
        <v>6115.2400000000007</v>
      </c>
      <c r="H10" s="5">
        <f t="shared" si="9"/>
        <v>428.48999999999995</v>
      </c>
      <c r="I10" s="5">
        <f t="shared" si="10"/>
        <v>10857025</v>
      </c>
      <c r="J10" s="6">
        <f t="shared" si="11"/>
        <v>6084</v>
      </c>
      <c r="K10" s="4">
        <f t="shared" si="12"/>
        <v>1618.74</v>
      </c>
      <c r="L10" s="5">
        <f t="shared" si="13"/>
        <v>257669</v>
      </c>
      <c r="M10" s="5">
        <f t="shared" si="14"/>
        <v>6099.6</v>
      </c>
      <c r="N10" s="5">
        <f t="shared" si="15"/>
        <v>68206.5</v>
      </c>
      <c r="O10" s="5">
        <f t="shared" si="16"/>
        <v>1614.6</v>
      </c>
      <c r="P10" s="6">
        <f t="shared" si="17"/>
        <v>257010</v>
      </c>
      <c r="Q10" s="4">
        <f t="shared" si="18"/>
        <v>69.910800000000009</v>
      </c>
      <c r="R10" s="5">
        <f t="shared" si="19"/>
        <v>18.505800000000001</v>
      </c>
      <c r="S10" s="5">
        <f t="shared" si="20"/>
        <v>2945.73</v>
      </c>
      <c r="T10" s="5">
        <f t="shared" si="21"/>
        <v>69.731999999999999</v>
      </c>
      <c r="U10" s="4">
        <f t="shared" si="1"/>
        <v>0.8603204058409345</v>
      </c>
      <c r="V10" s="5">
        <f t="shared" si="2"/>
        <v>0.85350673681982747</v>
      </c>
      <c r="W10" s="5">
        <f t="shared" si="3"/>
        <v>0.92153280150700634</v>
      </c>
      <c r="X10" s="5">
        <f t="shared" si="4"/>
        <v>0.85172297651165607</v>
      </c>
      <c r="Y10" s="5">
        <f t="shared" si="5"/>
        <v>0.92286384495918339</v>
      </c>
      <c r="Z10" s="6">
        <f t="shared" si="6"/>
        <v>0.9253421969898552</v>
      </c>
      <c r="AB10" s="4">
        <f t="shared" si="22"/>
        <v>1.1343150627193602E-3</v>
      </c>
      <c r="AC10" s="5">
        <f t="shared" si="7"/>
        <v>1.6397043629787175E-3</v>
      </c>
      <c r="AD10" s="5">
        <f t="shared" si="7"/>
        <v>7.5805515882420953E-4</v>
      </c>
      <c r="AE10" s="5">
        <f t="shared" si="7"/>
        <v>1.7873467150339856E-3</v>
      </c>
      <c r="AF10" s="5">
        <f t="shared" si="7"/>
        <v>8.3312154582777527E-4</v>
      </c>
      <c r="AG10" s="6">
        <f t="shared" si="7"/>
        <v>9.8233331215088755E-4</v>
      </c>
    </row>
    <row r="11" spans="1:33" x14ac:dyDescent="0.3">
      <c r="A11" s="9">
        <v>10</v>
      </c>
      <c r="B11" s="4">
        <v>0.9</v>
      </c>
      <c r="C11" s="5">
        <v>78.099999999999994</v>
      </c>
      <c r="D11" s="5">
        <v>17.5</v>
      </c>
      <c r="E11" s="5">
        <v>3504</v>
      </c>
      <c r="F11" s="6">
        <v>78.2</v>
      </c>
      <c r="G11" s="4">
        <f t="shared" si="8"/>
        <v>6099.6099999999988</v>
      </c>
      <c r="H11" s="5">
        <f t="shared" si="9"/>
        <v>306.25</v>
      </c>
      <c r="I11" s="5">
        <f t="shared" si="10"/>
        <v>12278016</v>
      </c>
      <c r="J11" s="6">
        <f t="shared" si="11"/>
        <v>6115.2400000000007</v>
      </c>
      <c r="K11" s="4">
        <f t="shared" si="12"/>
        <v>1366.75</v>
      </c>
      <c r="L11" s="5">
        <f t="shared" si="13"/>
        <v>273662.39999999997</v>
      </c>
      <c r="M11" s="5">
        <f t="shared" si="14"/>
        <v>6107.42</v>
      </c>
      <c r="N11" s="5">
        <f t="shared" si="15"/>
        <v>61320</v>
      </c>
      <c r="O11" s="5">
        <f t="shared" si="16"/>
        <v>1368.5</v>
      </c>
      <c r="P11" s="6">
        <f t="shared" si="17"/>
        <v>274012.79999999999</v>
      </c>
      <c r="Q11" s="4">
        <f t="shared" si="18"/>
        <v>70.289999999999992</v>
      </c>
      <c r="R11" s="5">
        <f t="shared" si="19"/>
        <v>15.75</v>
      </c>
      <c r="S11" s="5">
        <f t="shared" si="20"/>
        <v>3153.6</v>
      </c>
      <c r="T11" s="5">
        <f t="shared" si="21"/>
        <v>70.38000000000001</v>
      </c>
      <c r="U11" s="4">
        <f t="shared" si="1"/>
        <v>0.88864268540688451</v>
      </c>
      <c r="V11" s="5">
        <f t="shared" si="2"/>
        <v>0.8528683658055709</v>
      </c>
      <c r="W11" s="5">
        <f t="shared" si="3"/>
        <v>0.92496258101872253</v>
      </c>
      <c r="X11" s="5">
        <f t="shared" si="4"/>
        <v>0.90280310330777425</v>
      </c>
      <c r="Y11" s="5">
        <f t="shared" si="5"/>
        <v>0.93063248192250048</v>
      </c>
      <c r="Z11" s="6">
        <f t="shared" si="6"/>
        <v>0.92943435210005032</v>
      </c>
      <c r="AB11" s="4">
        <f t="shared" si="22"/>
        <v>1.2898859476699449E-4</v>
      </c>
      <c r="AC11" s="5">
        <f t="shared" si="7"/>
        <v>2.2213909418374801E-3</v>
      </c>
      <c r="AD11" s="5">
        <f t="shared" si="7"/>
        <v>6.2313045111628523E-4</v>
      </c>
      <c r="AE11" s="5">
        <f t="shared" si="7"/>
        <v>7.8573881540547958E-6</v>
      </c>
      <c r="AF11" s="5">
        <f t="shared" si="7"/>
        <v>9.3834894873231708E-4</v>
      </c>
      <c r="AG11" s="6">
        <f t="shared" si="7"/>
        <v>8.6638108354973543E-4</v>
      </c>
    </row>
    <row r="12" spans="1:33" x14ac:dyDescent="0.3">
      <c r="A12" s="9">
        <v>11</v>
      </c>
      <c r="B12" s="4">
        <v>0.93200000000000005</v>
      </c>
      <c r="C12" s="5">
        <v>78.599999999999994</v>
      </c>
      <c r="D12" s="5">
        <v>19.7</v>
      </c>
      <c r="E12" s="5">
        <v>30565</v>
      </c>
      <c r="F12" s="6">
        <v>79</v>
      </c>
      <c r="G12" s="4">
        <f t="shared" si="8"/>
        <v>6177.9599999999991</v>
      </c>
      <c r="H12" s="5">
        <f t="shared" si="9"/>
        <v>388.09</v>
      </c>
      <c r="I12" s="5">
        <f t="shared" si="10"/>
        <v>934219225</v>
      </c>
      <c r="J12" s="6">
        <f t="shared" si="11"/>
        <v>6241</v>
      </c>
      <c r="K12" s="4">
        <f t="shared" si="12"/>
        <v>1548.4199999999998</v>
      </c>
      <c r="L12" s="5">
        <f t="shared" si="13"/>
        <v>2402409</v>
      </c>
      <c r="M12" s="5">
        <f t="shared" si="14"/>
        <v>6209.4</v>
      </c>
      <c r="N12" s="5">
        <f t="shared" si="15"/>
        <v>602130.5</v>
      </c>
      <c r="O12" s="5">
        <f t="shared" si="16"/>
        <v>1556.3</v>
      </c>
      <c r="P12" s="6">
        <f t="shared" si="17"/>
        <v>2414635</v>
      </c>
      <c r="Q12" s="4">
        <f t="shared" si="18"/>
        <v>73.255200000000002</v>
      </c>
      <c r="R12" s="5">
        <f t="shared" si="19"/>
        <v>18.360400000000002</v>
      </c>
      <c r="S12" s="5">
        <f t="shared" si="20"/>
        <v>28486.58</v>
      </c>
      <c r="T12" s="5">
        <f t="shared" si="21"/>
        <v>73.628</v>
      </c>
      <c r="U12" s="4">
        <f t="shared" si="1"/>
        <v>0.87287791494678235</v>
      </c>
      <c r="V12" s="5">
        <f t="shared" si="2"/>
        <v>0.94217514741191888</v>
      </c>
      <c r="W12" s="5">
        <f t="shared" si="3"/>
        <v>0.94284741225799307</v>
      </c>
      <c r="X12" s="5">
        <f t="shared" si="4"/>
        <v>0.9416705983646434</v>
      </c>
      <c r="Y12" s="5">
        <f t="shared" si="5"/>
        <v>0.94444774405663556</v>
      </c>
      <c r="Z12" s="6">
        <f t="shared" si="6"/>
        <v>0.93369619860776276</v>
      </c>
      <c r="AB12" s="4">
        <f t="shared" si="22"/>
        <v>3.4954209410399078E-3</v>
      </c>
      <c r="AC12" s="5">
        <f t="shared" si="7"/>
        <v>1.0353362485427843E-4</v>
      </c>
      <c r="AD12" s="5">
        <f t="shared" si="7"/>
        <v>1.1766635269485716E-4</v>
      </c>
      <c r="AE12" s="5">
        <f t="shared" si="7"/>
        <v>9.3520472730242551E-5</v>
      </c>
      <c r="AF12" s="5">
        <f t="shared" si="7"/>
        <v>1.5494633209950473E-4</v>
      </c>
      <c r="AG12" s="6">
        <f t="shared" si="7"/>
        <v>2.8770897169761596E-6</v>
      </c>
    </row>
    <row r="13" spans="1:33" x14ac:dyDescent="0.3">
      <c r="A13" s="9">
        <v>12</v>
      </c>
      <c r="B13" s="4">
        <v>0.74</v>
      </c>
      <c r="C13" s="5">
        <v>84</v>
      </c>
      <c r="D13" s="5">
        <v>18.5</v>
      </c>
      <c r="E13" s="5">
        <v>3007</v>
      </c>
      <c r="F13" s="6">
        <v>67.599999999999994</v>
      </c>
      <c r="G13" s="4">
        <f t="shared" si="8"/>
        <v>7056</v>
      </c>
      <c r="H13" s="5">
        <f t="shared" si="9"/>
        <v>342.25</v>
      </c>
      <c r="I13" s="5">
        <f t="shared" si="10"/>
        <v>9042049</v>
      </c>
      <c r="J13" s="6">
        <f t="shared" si="11"/>
        <v>4569.7599999999993</v>
      </c>
      <c r="K13" s="4">
        <f t="shared" si="12"/>
        <v>1554</v>
      </c>
      <c r="L13" s="5">
        <f t="shared" si="13"/>
        <v>252588</v>
      </c>
      <c r="M13" s="5">
        <f t="shared" si="14"/>
        <v>5678.4</v>
      </c>
      <c r="N13" s="5">
        <f t="shared" si="15"/>
        <v>55629.5</v>
      </c>
      <c r="O13" s="5">
        <f t="shared" si="16"/>
        <v>1250.5999999999999</v>
      </c>
      <c r="P13" s="6">
        <f t="shared" si="17"/>
        <v>203273.19999999998</v>
      </c>
      <c r="Q13" s="4">
        <f t="shared" si="18"/>
        <v>62.16</v>
      </c>
      <c r="R13" s="5">
        <f t="shared" si="19"/>
        <v>13.69</v>
      </c>
      <c r="S13" s="5">
        <f t="shared" si="20"/>
        <v>2225.1799999999998</v>
      </c>
      <c r="T13" s="5">
        <f t="shared" si="21"/>
        <v>50.023999999999994</v>
      </c>
      <c r="U13" s="4">
        <f t="shared" si="1"/>
        <v>0.93023664174191145</v>
      </c>
      <c r="V13" s="5">
        <f t="shared" si="2"/>
        <v>0.92679084956316038</v>
      </c>
      <c r="W13" s="5">
        <f t="shared" si="3"/>
        <v>0.74596140902602759</v>
      </c>
      <c r="X13" s="5">
        <f t="shared" si="4"/>
        <v>0.88566655882968348</v>
      </c>
      <c r="Y13" s="5">
        <f t="shared" si="5"/>
        <v>0.71288909434975256</v>
      </c>
      <c r="Z13" s="6">
        <f t="shared" si="6"/>
        <v>0.70766587317727636</v>
      </c>
      <c r="AB13" s="4">
        <f t="shared" si="22"/>
        <v>3.6189979861240368E-2</v>
      </c>
      <c r="AC13" s="5">
        <f t="shared" si="7"/>
        <v>3.4890821480527218E-2</v>
      </c>
      <c r="AD13" s="5">
        <f t="shared" si="7"/>
        <v>3.553839757560331E-5</v>
      </c>
      <c r="AE13" s="5">
        <f t="shared" si="7"/>
        <v>2.121874636128164E-2</v>
      </c>
      <c r="AF13" s="5">
        <f t="shared" si="7"/>
        <v>7.3500120517661798E-4</v>
      </c>
      <c r="AG13" s="6">
        <f t="shared" si="7"/>
        <v>1.0454957573879757E-3</v>
      </c>
    </row>
    <row r="14" spans="1:33" x14ac:dyDescent="0.3">
      <c r="A14" s="10" t="s">
        <v>6</v>
      </c>
      <c r="B14" s="11">
        <f t="shared" ref="B14:T14" si="23">SUM(B2:B13)</f>
        <v>10.252000000000001</v>
      </c>
      <c r="C14" s="12">
        <f t="shared" si="23"/>
        <v>932.80000000000007</v>
      </c>
      <c r="D14" s="12">
        <f t="shared" si="23"/>
        <v>250.99999999999997</v>
      </c>
      <c r="E14" s="12">
        <f t="shared" si="23"/>
        <v>66149</v>
      </c>
      <c r="F14" s="13">
        <f t="shared" si="23"/>
        <v>895.90000000000009</v>
      </c>
      <c r="G14" s="11">
        <f t="shared" si="23"/>
        <v>72711.58</v>
      </c>
      <c r="H14" s="12">
        <f t="shared" si="23"/>
        <v>5366.66</v>
      </c>
      <c r="I14" s="12">
        <f t="shared" si="23"/>
        <v>1050647173</v>
      </c>
      <c r="J14" s="13">
        <f t="shared" si="23"/>
        <v>67207.009999999995</v>
      </c>
      <c r="K14" s="11">
        <f t="shared" si="23"/>
        <v>19408.469999999998</v>
      </c>
      <c r="L14" s="12">
        <f t="shared" si="23"/>
        <v>5171083.1999999993</v>
      </c>
      <c r="M14" s="12">
        <f t="shared" si="23"/>
        <v>69730.52</v>
      </c>
      <c r="N14" s="12">
        <f t="shared" si="23"/>
        <v>1345076.1</v>
      </c>
      <c r="O14" s="12">
        <f t="shared" si="23"/>
        <v>18650.62</v>
      </c>
      <c r="P14" s="13">
        <f t="shared" si="23"/>
        <v>5071824.8</v>
      </c>
      <c r="Q14" s="11">
        <f t="shared" si="23"/>
        <v>799.59339999999986</v>
      </c>
      <c r="R14" s="12">
        <f t="shared" si="23"/>
        <v>212.49269999999999</v>
      </c>
      <c r="S14" s="12">
        <f t="shared" si="23"/>
        <v>58987.296999999999</v>
      </c>
      <c r="T14" s="13">
        <f t="shared" si="23"/>
        <v>772.05030000000011</v>
      </c>
      <c r="U14" s="26"/>
      <c r="V14" s="26"/>
      <c r="W14" s="26"/>
      <c r="X14" s="26"/>
      <c r="Y14" s="26"/>
      <c r="Z14" s="26"/>
      <c r="AA14" s="10" t="s">
        <v>31</v>
      </c>
      <c r="AB14" s="14">
        <f t="shared" ref="AB14:AG14" si="24">AVERAGE(AB2:AB13)</f>
        <v>8.9287581052709345E-3</v>
      </c>
      <c r="AC14" s="15">
        <f t="shared" si="24"/>
        <v>8.8420096920719549E-3</v>
      </c>
      <c r="AD14" s="15">
        <f t="shared" si="24"/>
        <v>4.9905579344685193E-4</v>
      </c>
      <c r="AE14" s="15">
        <f t="shared" si="24"/>
        <v>9.2011087894062846E-3</v>
      </c>
      <c r="AF14" s="15">
        <f t="shared" si="24"/>
        <v>8.0506471536130706E-4</v>
      </c>
      <c r="AG14" s="16">
        <f t="shared" si="24"/>
        <v>8.0402370290033652E-4</v>
      </c>
    </row>
    <row r="15" spans="1:33" x14ac:dyDescent="0.3">
      <c r="AB15" s="38" t="s">
        <v>30</v>
      </c>
      <c r="AC15" s="39"/>
      <c r="AD15" s="39"/>
      <c r="AE15" s="39">
        <f>MIN(AB14:AG14)</f>
        <v>4.9905579344685193E-4</v>
      </c>
      <c r="AF15" s="39"/>
      <c r="AG15" s="40"/>
    </row>
    <row r="17" spans="1:13" x14ac:dyDescent="0.3">
      <c r="A17" s="17">
        <v>1</v>
      </c>
      <c r="B17" s="20">
        <v>12</v>
      </c>
      <c r="C17" s="20">
        <f>C14</f>
        <v>932.80000000000007</v>
      </c>
      <c r="D17" s="20">
        <f>D14</f>
        <v>250.99999999999997</v>
      </c>
      <c r="E17" s="20"/>
      <c r="F17" s="20">
        <f>B14</f>
        <v>10.252000000000001</v>
      </c>
      <c r="G17" s="20"/>
      <c r="H17" s="20">
        <f t="array" ref="H17:J19">MINVERSE(B17:D19)</f>
        <v>86.635955912438973</v>
      </c>
      <c r="I17" s="20">
        <v>-0.86122577794628175</v>
      </c>
      <c r="J17" s="20">
        <v>-0.93737077801185642</v>
      </c>
      <c r="K17" s="20"/>
      <c r="L17" s="18" t="s">
        <v>21</v>
      </c>
      <c r="M17" s="21">
        <f t="array" ref="M17:M19">MMULT(H17:J19,F17:F19)</f>
        <v>0.37692453777216883</v>
      </c>
    </row>
    <row r="18" spans="1:13" x14ac:dyDescent="0.3">
      <c r="A18" s="4"/>
      <c r="B18" s="5">
        <f>C14</f>
        <v>932.80000000000007</v>
      </c>
      <c r="C18" s="5">
        <f>G14</f>
        <v>72711.58</v>
      </c>
      <c r="D18" s="5">
        <f>K14</f>
        <v>19408.469999999998</v>
      </c>
      <c r="E18" s="5"/>
      <c r="F18" s="5">
        <f>Q14</f>
        <v>799.59339999999986</v>
      </c>
      <c r="G18" s="5"/>
      <c r="H18" s="5">
        <v>-0.86122577794627819</v>
      </c>
      <c r="I18" s="5">
        <v>8.957884243281769E-3</v>
      </c>
      <c r="J18" s="5">
        <v>7.8836450725980212E-3</v>
      </c>
      <c r="K18" s="5"/>
      <c r="L18" s="15" t="s">
        <v>22</v>
      </c>
      <c r="M18" s="6">
        <v>8.5954707049007428E-3</v>
      </c>
    </row>
    <row r="19" spans="1:13" x14ac:dyDescent="0.3">
      <c r="A19" s="22"/>
      <c r="B19" s="23">
        <f>D14</f>
        <v>250.99999999999997</v>
      </c>
      <c r="C19" s="23">
        <f>K14</f>
        <v>19408.469999999998</v>
      </c>
      <c r="D19" s="23">
        <f>H14</f>
        <v>5366.66</v>
      </c>
      <c r="E19" s="23"/>
      <c r="F19" s="23">
        <f>R14</f>
        <v>212.49269999999999</v>
      </c>
      <c r="G19" s="23"/>
      <c r="H19" s="23">
        <v>-0.93737077801186997</v>
      </c>
      <c r="I19" s="23">
        <v>7.8836450725981964E-3</v>
      </c>
      <c r="J19" s="23">
        <v>1.551627574670455E-2</v>
      </c>
      <c r="K19" s="23"/>
      <c r="L19" s="7" t="s">
        <v>23</v>
      </c>
      <c r="M19" s="24">
        <v>-9.1193208238875556E-3</v>
      </c>
    </row>
    <row r="21" spans="1:13" x14ac:dyDescent="0.3">
      <c r="A21" s="17">
        <v>2</v>
      </c>
      <c r="B21" s="20">
        <v>12</v>
      </c>
      <c r="C21" s="20">
        <f>C14</f>
        <v>932.80000000000007</v>
      </c>
      <c r="D21" s="20">
        <f>E14</f>
        <v>66149</v>
      </c>
      <c r="E21" s="20"/>
      <c r="F21" s="20">
        <f>B14</f>
        <v>10.252000000000001</v>
      </c>
      <c r="G21" s="20"/>
      <c r="H21" s="20">
        <f t="array" ref="H21:J23">MINVERSE(B21:D23)</f>
        <v>30.054909328351389</v>
      </c>
      <c r="I21" s="20">
        <v>-0.38616099284418248</v>
      </c>
      <c r="J21" s="20">
        <v>8.3457374236477959E-6</v>
      </c>
      <c r="K21" s="20"/>
      <c r="L21" s="18" t="s">
        <v>21</v>
      </c>
      <c r="M21" s="21">
        <f t="array" ref="M21:M23">MMULT(H21:J23,F21:F23)</f>
        <v>-0.15655828930428856</v>
      </c>
    </row>
    <row r="22" spans="1:13" x14ac:dyDescent="0.3">
      <c r="A22" s="4"/>
      <c r="B22" s="5">
        <f>C14</f>
        <v>932.80000000000007</v>
      </c>
      <c r="C22" s="5">
        <f>G14</f>
        <v>72711.58</v>
      </c>
      <c r="D22" s="5">
        <f>L14</f>
        <v>5171083.1999999993</v>
      </c>
      <c r="E22" s="5"/>
      <c r="F22" s="5">
        <f>Q14</f>
        <v>799.59339999999986</v>
      </c>
      <c r="G22" s="5"/>
      <c r="H22" s="5">
        <v>-0.38616099284418265</v>
      </c>
      <c r="I22" s="5">
        <v>4.9827551341631799E-3</v>
      </c>
      <c r="J22" s="5">
        <v>-2.1137243219434258E-7</v>
      </c>
      <c r="K22" s="5"/>
      <c r="L22" s="15" t="s">
        <v>22</v>
      </c>
      <c r="M22" s="6">
        <v>1.2787332018971368E-2</v>
      </c>
    </row>
    <row r="23" spans="1:13" x14ac:dyDescent="0.3">
      <c r="A23" s="22"/>
      <c r="B23" s="23">
        <f>E14</f>
        <v>66149</v>
      </c>
      <c r="C23" s="23">
        <f>L14</f>
        <v>5171083.1999999993</v>
      </c>
      <c r="D23" s="23">
        <f>I14</f>
        <v>1050647173</v>
      </c>
      <c r="E23" s="23"/>
      <c r="F23" s="23">
        <f>S14</f>
        <v>58987.296999999999</v>
      </c>
      <c r="G23" s="23"/>
      <c r="H23" s="23">
        <v>8.3457374236487733E-6</v>
      </c>
      <c r="I23" s="23">
        <v>-2.1137243219435518E-7</v>
      </c>
      <c r="J23" s="23">
        <v>1.4666790982041943E-9</v>
      </c>
      <c r="K23" s="23"/>
      <c r="L23" s="7" t="s">
        <v>23</v>
      </c>
      <c r="M23" s="24">
        <v>3.0639339121563163E-6</v>
      </c>
    </row>
    <row r="25" spans="1:13" x14ac:dyDescent="0.3">
      <c r="A25" s="17">
        <v>3</v>
      </c>
      <c r="B25" s="20">
        <v>12</v>
      </c>
      <c r="C25" s="20">
        <f>C14</f>
        <v>932.80000000000007</v>
      </c>
      <c r="D25" s="20">
        <f>F14</f>
        <v>895.90000000000009</v>
      </c>
      <c r="E25" s="20"/>
      <c r="F25" s="20">
        <f>B14</f>
        <v>10.252000000000001</v>
      </c>
      <c r="G25" s="20"/>
      <c r="H25" s="20">
        <f t="array" ref="H25:J27">MINVERSE(B25:D27)</f>
        <v>35.786166596364254</v>
      </c>
      <c r="I25" s="20">
        <v>-0.32161152629610862</v>
      </c>
      <c r="J25" s="20">
        <v>-0.1433583741794405</v>
      </c>
      <c r="K25" s="20"/>
      <c r="L25" s="18" t="s">
        <v>21</v>
      </c>
      <c r="M25" s="21">
        <f t="array" ref="M25:M27">MMULT(H25:J27,F25:F27)</f>
        <v>-0.95854963711779817</v>
      </c>
    </row>
    <row r="26" spans="1:13" x14ac:dyDescent="0.3">
      <c r="A26" s="4"/>
      <c r="B26" s="5">
        <f>C14</f>
        <v>932.80000000000007</v>
      </c>
      <c r="C26" s="5">
        <f>G14</f>
        <v>72711.58</v>
      </c>
      <c r="D26" s="5">
        <f>M14</f>
        <v>69730.52</v>
      </c>
      <c r="E26" s="5"/>
      <c r="F26" s="5">
        <f>Q14</f>
        <v>799.59339999999986</v>
      </c>
      <c r="G26" s="5"/>
      <c r="H26" s="5">
        <v>-0.32161152629611356</v>
      </c>
      <c r="I26" s="5">
        <v>5.6467005395628911E-3</v>
      </c>
      <c r="J26" s="5">
        <v>-1.5714967605211553E-3</v>
      </c>
      <c r="K26" s="5"/>
      <c r="L26" s="15" t="s">
        <v>22</v>
      </c>
      <c r="M26" s="6">
        <v>4.6285702137836005E-3</v>
      </c>
    </row>
    <row r="27" spans="1:13" x14ac:dyDescent="0.3">
      <c r="A27" s="22"/>
      <c r="B27" s="23">
        <f>F14</f>
        <v>895.90000000000009</v>
      </c>
      <c r="C27" s="23">
        <f>M14</f>
        <v>69730.52</v>
      </c>
      <c r="D27" s="23">
        <f>J14</f>
        <v>67207.009999999995</v>
      </c>
      <c r="E27" s="23"/>
      <c r="F27" s="23">
        <f>T14</f>
        <v>772.05030000000011</v>
      </c>
      <c r="G27" s="23"/>
      <c r="H27" s="23">
        <v>-0.14335837417943548</v>
      </c>
      <c r="I27" s="23">
        <v>-1.5714967605212204E-3</v>
      </c>
      <c r="J27" s="23">
        <v>3.556415524464136E-3</v>
      </c>
      <c r="K27" s="23"/>
      <c r="L27" s="7" t="s">
        <v>23</v>
      </c>
      <c r="M27" s="24">
        <v>1.9463182665473422E-2</v>
      </c>
    </row>
    <row r="29" spans="1:13" x14ac:dyDescent="0.3">
      <c r="A29" s="17">
        <v>4</v>
      </c>
      <c r="B29" s="20">
        <v>12</v>
      </c>
      <c r="C29" s="20">
        <f>D14</f>
        <v>250.99999999999997</v>
      </c>
      <c r="D29" s="20">
        <f>E14</f>
        <v>66149</v>
      </c>
      <c r="E29" s="20"/>
      <c r="F29" s="20">
        <f>B14</f>
        <v>10.252000000000001</v>
      </c>
      <c r="G29" s="20"/>
      <c r="H29" s="20">
        <f t="array" ref="H29:J31">MINVERSE(B29:D31)</f>
        <v>4.0656821267535435</v>
      </c>
      <c r="I29" s="20">
        <v>-0.18552657023255842</v>
      </c>
      <c r="J29" s="20">
        <v>-1.8458576738429436E-5</v>
      </c>
      <c r="K29" s="20"/>
      <c r="L29" s="18" t="s">
        <v>21</v>
      </c>
      <c r="M29" s="21">
        <f t="array" ref="M29:M31">MMULT(H29:J31,F29:F31)</f>
        <v>1.1695097847543385</v>
      </c>
    </row>
    <row r="30" spans="1:13" x14ac:dyDescent="0.3">
      <c r="A30" s="4"/>
      <c r="B30" s="5">
        <f>D14</f>
        <v>250.99999999999997</v>
      </c>
      <c r="C30" s="5">
        <f>H14</f>
        <v>5366.66</v>
      </c>
      <c r="D30" s="5">
        <f>N14</f>
        <v>1345076.1</v>
      </c>
      <c r="E30" s="5"/>
      <c r="F30" s="5">
        <f>R14</f>
        <v>212.49269999999999</v>
      </c>
      <c r="G30" s="5"/>
      <c r="H30" s="5">
        <v>-0.18552657023255842</v>
      </c>
      <c r="I30" s="5">
        <v>8.7403857798367315E-3</v>
      </c>
      <c r="J30" s="5">
        <v>4.9104313068499545E-7</v>
      </c>
      <c r="K30" s="5"/>
      <c r="L30" s="15" t="s">
        <v>22</v>
      </c>
      <c r="M30" s="6">
        <v>-1.5784917635550746E-2</v>
      </c>
    </row>
    <row r="31" spans="1:13" x14ac:dyDescent="0.3">
      <c r="A31" s="22"/>
      <c r="B31" s="23">
        <f>E14</f>
        <v>66149</v>
      </c>
      <c r="C31" s="23">
        <f>N14</f>
        <v>1345076.1</v>
      </c>
      <c r="D31" s="23">
        <f>I14</f>
        <v>1050647173</v>
      </c>
      <c r="E31" s="23"/>
      <c r="F31" s="23">
        <f>S14</f>
        <v>58987.296999999999</v>
      </c>
      <c r="G31" s="23"/>
      <c r="H31" s="23">
        <v>-1.8458576738429345E-5</v>
      </c>
      <c r="I31" s="23">
        <v>4.9104313068499121E-7</v>
      </c>
      <c r="J31" s="23">
        <v>1.4852997786696608E-9</v>
      </c>
      <c r="K31" s="23"/>
      <c r="L31" s="7" t="s">
        <v>23</v>
      </c>
      <c r="M31" s="41">
        <v>2.7195711117505145E-6</v>
      </c>
    </row>
    <row r="33" spans="1:13" x14ac:dyDescent="0.3">
      <c r="A33" s="17">
        <v>5</v>
      </c>
      <c r="B33" s="20">
        <v>12</v>
      </c>
      <c r="C33" s="20">
        <f>D14</f>
        <v>250.99999999999997</v>
      </c>
      <c r="D33" s="20">
        <f>F14</f>
        <v>895.90000000000009</v>
      </c>
      <c r="E33" s="20"/>
      <c r="F33" s="20">
        <f>B14</f>
        <v>10.252000000000001</v>
      </c>
      <c r="G33" s="20"/>
      <c r="H33" s="20">
        <f t="array" ref="H33:J35">MINVERSE(B33:D35)</f>
        <v>36.22060205977661</v>
      </c>
      <c r="I33" s="20">
        <v>-0.45127480026960587</v>
      </c>
      <c r="J33" s="20">
        <v>-0.35760380606055164</v>
      </c>
      <c r="K33" s="20"/>
      <c r="L33" s="18" t="s">
        <v>21</v>
      </c>
      <c r="M33" s="21">
        <f t="array" ref="M33:M35">MMULT(H33:J35,F33:F35)</f>
        <v>-0.64711418461018866</v>
      </c>
    </row>
    <row r="34" spans="1:13" x14ac:dyDescent="0.3">
      <c r="A34" s="4"/>
      <c r="B34" s="5">
        <f>D14</f>
        <v>250.99999999999997</v>
      </c>
      <c r="C34" s="5">
        <f>H14</f>
        <v>5366.66</v>
      </c>
      <c r="D34" s="5">
        <f>O14</f>
        <v>18650.62</v>
      </c>
      <c r="E34" s="5"/>
      <c r="F34" s="5">
        <f>R14</f>
        <v>212.49269999999999</v>
      </c>
      <c r="G34" s="5"/>
      <c r="H34" s="5">
        <v>-0.4512748002696062</v>
      </c>
      <c r="I34" s="5">
        <v>1.0860101002069999E-2</v>
      </c>
      <c r="J34" s="5">
        <v>3.0019112085229427E-3</v>
      </c>
      <c r="K34" s="5"/>
      <c r="L34" s="15" t="s">
        <v>22</v>
      </c>
      <c r="M34" s="6">
        <v>-1.1506190479422251E-3</v>
      </c>
    </row>
    <row r="35" spans="1:13" x14ac:dyDescent="0.3">
      <c r="A35" s="22"/>
      <c r="B35" s="23">
        <f>F14</f>
        <v>895.90000000000009</v>
      </c>
      <c r="C35" s="23">
        <f>O14</f>
        <v>18650.62</v>
      </c>
      <c r="D35" s="23">
        <f>J14</f>
        <v>67207.009999999995</v>
      </c>
      <c r="E35" s="23"/>
      <c r="F35" s="23">
        <f>T14</f>
        <v>772.05030000000011</v>
      </c>
      <c r="G35" s="23"/>
      <c r="H35" s="23">
        <v>-0.35760380606055159</v>
      </c>
      <c r="I35" s="23">
        <v>3.0019112085229384E-3</v>
      </c>
      <c r="J35" s="23">
        <v>3.94884022702016E-3</v>
      </c>
      <c r="K35" s="23"/>
      <c r="L35" s="7" t="s">
        <v>23</v>
      </c>
      <c r="M35" s="24">
        <v>2.043328004950995E-2</v>
      </c>
    </row>
    <row r="37" spans="1:13" x14ac:dyDescent="0.3">
      <c r="A37" s="17">
        <v>6</v>
      </c>
      <c r="B37" s="20">
        <v>12</v>
      </c>
      <c r="C37" s="20">
        <f>E14</f>
        <v>66149</v>
      </c>
      <c r="D37" s="20">
        <f>F14</f>
        <v>895.90000000000009</v>
      </c>
      <c r="E37" s="20"/>
      <c r="F37" s="20">
        <f>B14</f>
        <v>10.252000000000001</v>
      </c>
      <c r="G37" s="20"/>
      <c r="H37" s="20">
        <f t="array" ref="H37:J39">MINVERSE(B37:D39)</f>
        <v>18.501056708848719</v>
      </c>
      <c r="I37" s="20">
        <v>4.0462835041015047E-5</v>
      </c>
      <c r="J37" s="20">
        <v>-0.24968105433788676</v>
      </c>
      <c r="K37" s="20"/>
      <c r="L37" s="18" t="s">
        <v>21</v>
      </c>
      <c r="M37" s="21">
        <f t="array" ref="M37:M39">MMULT(H37:J39,F37:F39)</f>
        <v>-0.70670625873836457</v>
      </c>
    </row>
    <row r="38" spans="1:13" x14ac:dyDescent="0.3">
      <c r="A38" s="4"/>
      <c r="B38" s="5">
        <f>E14</f>
        <v>66149</v>
      </c>
      <c r="C38" s="5">
        <f>I14</f>
        <v>1050647173</v>
      </c>
      <c r="D38" s="5">
        <f>P14</f>
        <v>5071824.8</v>
      </c>
      <c r="E38" s="5"/>
      <c r="F38" s="5">
        <f>S14</f>
        <v>58987.296999999999</v>
      </c>
      <c r="G38" s="5"/>
      <c r="H38" s="5">
        <v>4.0462835041014681E-5</v>
      </c>
      <c r="I38" s="5">
        <v>1.5857283771983555E-9</v>
      </c>
      <c r="J38" s="5">
        <v>-6.590561077301822E-7</v>
      </c>
      <c r="K38" s="5"/>
      <c r="L38" s="15" t="s">
        <v>22</v>
      </c>
      <c r="M38" s="6">
        <v>-4.616501023095446E-7</v>
      </c>
    </row>
    <row r="39" spans="1:13" x14ac:dyDescent="0.3">
      <c r="A39" s="22"/>
      <c r="B39" s="23">
        <f>F14</f>
        <v>895.90000000000009</v>
      </c>
      <c r="C39" s="23">
        <f>P14</f>
        <v>5071824.8</v>
      </c>
      <c r="D39" s="23">
        <f>J14</f>
        <v>67207.009999999995</v>
      </c>
      <c r="E39" s="23"/>
      <c r="F39" s="23">
        <f>T14</f>
        <v>772.05030000000011</v>
      </c>
      <c r="G39" s="23"/>
      <c r="H39" s="23">
        <v>-0.2496810543378867</v>
      </c>
      <c r="I39" s="23">
        <v>-6.5905610773018707E-7</v>
      </c>
      <c r="J39" s="23">
        <v>3.3929775137011772E-3</v>
      </c>
      <c r="K39" s="23"/>
      <c r="L39" s="7" t="s">
        <v>23</v>
      </c>
      <c r="M39" s="24">
        <v>2.0943199907888843E-2</v>
      </c>
    </row>
  </sheetData>
  <mergeCells count="2">
    <mergeCell ref="AB15:AD15"/>
    <mergeCell ref="AE15:AG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A15" sqref="A15:B19"/>
    </sheetView>
  </sheetViews>
  <sheetFormatPr defaultRowHeight="14.4" x14ac:dyDescent="0.3"/>
  <cols>
    <col min="2" max="2" width="16.77734375" customWidth="1"/>
    <col min="12" max="12" width="16.6640625" customWidth="1"/>
  </cols>
  <sheetData>
    <row r="1" spans="1:18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3" t="s">
        <v>37</v>
      </c>
      <c r="M1" s="32" t="s">
        <v>24</v>
      </c>
      <c r="N1" s="33" t="s">
        <v>25</v>
      </c>
      <c r="O1" s="33" t="s">
        <v>26</v>
      </c>
      <c r="P1" s="33" t="s">
        <v>27</v>
      </c>
      <c r="Q1" s="33" t="s">
        <v>28</v>
      </c>
      <c r="R1" s="25" t="s">
        <v>29</v>
      </c>
    </row>
    <row r="2" spans="1:18" x14ac:dyDescent="0.3">
      <c r="A2" s="29">
        <v>0.70099999999999996</v>
      </c>
      <c r="B2" s="28">
        <v>59.2</v>
      </c>
      <c r="C2" s="28">
        <v>54.4</v>
      </c>
      <c r="D2" s="28">
        <v>2844</v>
      </c>
      <c r="E2" s="28">
        <v>69.8</v>
      </c>
      <c r="F2" s="4">
        <f>$M$17+B2*$M$18+C2*$M$19</f>
        <v>0.38968535068280979</v>
      </c>
      <c r="G2" s="5">
        <f>$M$21+B2*$M$22+D2*$M$23</f>
        <v>0.60916559426498906</v>
      </c>
      <c r="H2" s="5">
        <f>$M$25+B2*$M$26+E2*$M$27</f>
        <v>0.67399186958823587</v>
      </c>
      <c r="I2" s="5">
        <f>$M$29+C2*$M$30+E2*$M$31</f>
        <v>0.31100009144397811</v>
      </c>
      <c r="J2" s="5">
        <f>$M$33+C2*$M$34+E2*$M$35</f>
        <v>0.71653508663754883</v>
      </c>
      <c r="K2" s="6">
        <f>'Селекция 1'!$M$37+D2*'Селекция 1'!$M$38+E2*'Селекция 1'!$M$39</f>
        <v>0.75381616194130829</v>
      </c>
      <c r="M2" s="4">
        <f>POWER($A2-F2,2)</f>
        <v>9.6916810879485088E-2</v>
      </c>
      <c r="N2" s="4">
        <f t="shared" ref="N2:R2" si="0">POWER($A2-G2,2)</f>
        <v>8.4335580767026016E-3</v>
      </c>
      <c r="O2" s="4">
        <f t="shared" si="0"/>
        <v>7.2943910833885614E-4</v>
      </c>
      <c r="P2" s="4">
        <f t="shared" si="0"/>
        <v>0.15209992867370539</v>
      </c>
      <c r="Q2" s="4">
        <f t="shared" si="0"/>
        <v>2.4133891683614971E-4</v>
      </c>
      <c r="R2" s="9">
        <f t="shared" si="0"/>
        <v>2.7895469622105074E-3</v>
      </c>
    </row>
    <row r="3" spans="1:18" x14ac:dyDescent="0.3">
      <c r="A3" s="29">
        <v>0.74399999999999999</v>
      </c>
      <c r="B3" s="28">
        <v>90.2</v>
      </c>
      <c r="C3" s="28">
        <v>23</v>
      </c>
      <c r="D3" s="28">
        <v>2861</v>
      </c>
      <c r="E3" s="28">
        <v>68.400000000000006</v>
      </c>
      <c r="F3" s="4">
        <f t="shared" ref="F3:F9" si="1">$M$17+B3*$M$18+C3*$M$19</f>
        <v>0.94249161640480206</v>
      </c>
      <c r="G3" s="5">
        <f>$M$21+B3*$M$22+D3*$M$23</f>
        <v>1.0056249737296084</v>
      </c>
      <c r="H3" s="5">
        <f t="shared" ref="H3:H9" si="2">$M$25+B3*$M$26+E3*$M$27</f>
        <v>0.79022909048386469</v>
      </c>
      <c r="I3" s="5">
        <f t="shared" ref="I3:I9" si="3">$M$29+C3*$M$30+E3*$M$31</f>
        <v>0.80664269780071518</v>
      </c>
      <c r="J3" s="5">
        <f t="shared" ref="J3:J9" si="4">$M$33+C3*$M$34+E3*$M$35</f>
        <v>0.72405793267362095</v>
      </c>
      <c r="K3" s="6">
        <f>'Селекция 1'!$M$37+D3*'Селекция 1'!$M$38+E3*'Селекция 1'!$M$39</f>
        <v>0.72448783401852479</v>
      </c>
      <c r="M3" s="4">
        <f t="shared" ref="M3:M9" si="5">POWER($A3-F3,2)</f>
        <v>3.9398921782991085E-2</v>
      </c>
      <c r="N3" s="4">
        <f t="shared" ref="N3:N9" si="6">POWER($A3-G3,2)</f>
        <v>6.8447626879018258E-2</v>
      </c>
      <c r="O3" s="4">
        <f t="shared" ref="O3:O9" si="7">POWER($A3-H3,2)</f>
        <v>2.1371288069653494E-3</v>
      </c>
      <c r="P3" s="4">
        <f t="shared" ref="P3:P9" si="8">POWER($A3-I3,2)</f>
        <v>3.9241075877517271E-3</v>
      </c>
      <c r="Q3" s="4">
        <f t="shared" ref="Q3:Q9" si="9">POWER($A3-J3,2)</f>
        <v>3.9768604924983458E-4</v>
      </c>
      <c r="R3" s="9">
        <f t="shared" ref="R3:R9" si="10">POWER($A3-K3,2)</f>
        <v>3.8072462128863825E-4</v>
      </c>
    </row>
    <row r="4" spans="1:18" x14ac:dyDescent="0.3">
      <c r="A4" s="29">
        <v>0.92100000000000004</v>
      </c>
      <c r="B4" s="28">
        <v>72.8</v>
      </c>
      <c r="C4" s="28">
        <v>20.2</v>
      </c>
      <c r="D4" s="28">
        <v>3259</v>
      </c>
      <c r="E4" s="28">
        <v>77.900000000000006</v>
      </c>
      <c r="F4" s="4">
        <f t="shared" si="1"/>
        <v>0.81846452444641427</v>
      </c>
      <c r="G4" s="5">
        <f t="shared" ref="G4:G9" si="11">$M$21+B4*$M$22+D4*$M$23</f>
        <v>0.78434484229654455</v>
      </c>
      <c r="H4" s="5">
        <f t="shared" si="2"/>
        <v>0.89459220408602746</v>
      </c>
      <c r="I4" s="5">
        <f t="shared" si="3"/>
        <v>0.8508663031058189</v>
      </c>
      <c r="J4" s="5">
        <f t="shared" si="4"/>
        <v>0.92139582647820373</v>
      </c>
      <c r="K4" s="6">
        <f>'Селекция 1'!$M$37+D4*'Селекция 1'!$M$38+E4*'Селекция 1'!$M$39</f>
        <v>0.92326449640274955</v>
      </c>
      <c r="M4" s="4">
        <f t="shared" si="5"/>
        <v>1.0513523746999986E-2</v>
      </c>
      <c r="N4" s="4">
        <f t="shared" si="6"/>
        <v>1.8674632126956289E-2</v>
      </c>
      <c r="O4" s="4">
        <f t="shared" si="7"/>
        <v>6.973716850340267E-4</v>
      </c>
      <c r="P4" s="4">
        <f t="shared" si="8"/>
        <v>4.9187354400448734E-3</v>
      </c>
      <c r="Q4" s="4">
        <f t="shared" si="9"/>
        <v>1.566786008471338E-7</v>
      </c>
      <c r="R4" s="9">
        <f t="shared" si="10"/>
        <v>5.1279439580654486E-6</v>
      </c>
    </row>
    <row r="5" spans="1:18" x14ac:dyDescent="0.3">
      <c r="A5" s="29">
        <v>0.92700000000000005</v>
      </c>
      <c r="B5" s="28">
        <v>67.7</v>
      </c>
      <c r="C5" s="28">
        <v>25.2</v>
      </c>
      <c r="D5" s="28">
        <v>3350</v>
      </c>
      <c r="E5" s="28">
        <v>78.099999999999994</v>
      </c>
      <c r="F5" s="4">
        <f t="shared" si="1"/>
        <v>0.7290310197319827</v>
      </c>
      <c r="G5" s="5">
        <f t="shared" si="11"/>
        <v>0.71940826698579674</v>
      </c>
      <c r="H5" s="5">
        <f t="shared" si="2"/>
        <v>0.87487913252882588</v>
      </c>
      <c r="I5" s="5">
        <f t="shared" si="3"/>
        <v>0.7719422588422874</v>
      </c>
      <c r="J5" s="5">
        <f t="shared" si="4"/>
        <v>0.91972938724839415</v>
      </c>
      <c r="K5" s="6">
        <f>'Селекция 1'!$M$37+D5*'Селекция 1'!$M$38+E5*'Селекция 1'!$M$39</f>
        <v>0.92741112622501698</v>
      </c>
      <c r="M5" s="4">
        <f t="shared" si="5"/>
        <v>3.9191717148358639E-2</v>
      </c>
      <c r="N5" s="4">
        <f t="shared" si="6"/>
        <v>4.3094327615840269E-2</v>
      </c>
      <c r="O5" s="4">
        <f t="shared" si="7"/>
        <v>2.7165848259477019E-3</v>
      </c>
      <c r="P5" s="4">
        <f t="shared" si="8"/>
        <v>2.4042903092932215E-2</v>
      </c>
      <c r="Q5" s="4">
        <f t="shared" si="9"/>
        <v>5.2861809783814291E-5</v>
      </c>
      <c r="R5" s="9">
        <f t="shared" si="10"/>
        <v>1.6902477289667417E-7</v>
      </c>
    </row>
    <row r="6" spans="1:18" x14ac:dyDescent="0.3">
      <c r="A6" s="29">
        <v>0.80200000000000005</v>
      </c>
      <c r="B6" s="28">
        <v>82.6</v>
      </c>
      <c r="C6" s="28">
        <v>22.4</v>
      </c>
      <c r="D6" s="28">
        <v>3344</v>
      </c>
      <c r="E6" s="28">
        <v>72.5</v>
      </c>
      <c r="F6" s="4">
        <f t="shared" si="1"/>
        <v>0.8826376315418889</v>
      </c>
      <c r="G6" s="5">
        <f t="shared" si="11"/>
        <v>0.90992113046499723</v>
      </c>
      <c r="H6" s="5">
        <f t="shared" si="2"/>
        <v>0.83485100578755023</v>
      </c>
      <c r="I6" s="5">
        <f t="shared" si="3"/>
        <v>0.81612479862360376</v>
      </c>
      <c r="J6" s="5">
        <f t="shared" si="4"/>
        <v>0.8085247523053769</v>
      </c>
      <c r="K6" s="6">
        <f>'Селекция 1'!$M$37+D6*'Селекция 1'!$M$38+E6*'Селекция 1'!$M$39</f>
        <v>0.81013197664145342</v>
      </c>
      <c r="M6" s="4">
        <f t="shared" si="5"/>
        <v>6.5024276206854283E-3</v>
      </c>
      <c r="N6" s="4">
        <f t="shared" si="6"/>
        <v>1.1646970400842943E-2</v>
      </c>
      <c r="O6" s="4">
        <f t="shared" si="7"/>
        <v>1.0791885812536555E-3</v>
      </c>
      <c r="P6" s="4">
        <f t="shared" si="8"/>
        <v>1.995099361573575E-4</v>
      </c>
      <c r="Q6" s="4">
        <f t="shared" si="9"/>
        <v>4.2572392646520615E-5</v>
      </c>
      <c r="R6" s="9">
        <f t="shared" si="10"/>
        <v>6.6129044097143326E-5</v>
      </c>
    </row>
    <row r="7" spans="1:18" x14ac:dyDescent="0.3">
      <c r="A7" s="29">
        <v>0.747</v>
      </c>
      <c r="B7" s="28">
        <v>74.400000000000006</v>
      </c>
      <c r="C7" s="28">
        <v>22.7</v>
      </c>
      <c r="D7" s="28">
        <v>2704</v>
      </c>
      <c r="E7" s="28">
        <v>66.599999999999994</v>
      </c>
      <c r="F7" s="4">
        <f t="shared" si="1"/>
        <v>0.80941897551453657</v>
      </c>
      <c r="G7" s="5">
        <f t="shared" si="11"/>
        <v>0.8031040902056521</v>
      </c>
      <c r="H7" s="5">
        <f t="shared" si="2"/>
        <v>0.68206395230823169</v>
      </c>
      <c r="I7" s="5">
        <f t="shared" si="3"/>
        <v>0.81137327786337921</v>
      </c>
      <c r="J7" s="5">
        <f t="shared" si="4"/>
        <v>0.68762321429888529</v>
      </c>
      <c r="K7" s="6">
        <f>'Селекция 1'!$M$37+D7*'Селекция 1'!$M$38+E7*'Селекция 1'!$M$39</f>
        <v>0.68686255325038725</v>
      </c>
      <c r="M7" s="4">
        <f t="shared" si="5"/>
        <v>3.8961285042843157E-3</v>
      </c>
      <c r="N7" s="4">
        <f t="shared" si="6"/>
        <v>3.1476689378039479E-3</v>
      </c>
      <c r="O7" s="4">
        <f t="shared" si="7"/>
        <v>4.2166902898276076E-3</v>
      </c>
      <c r="P7" s="4">
        <f t="shared" si="8"/>
        <v>4.1439189028758278E-3</v>
      </c>
      <c r="Q7" s="4">
        <f t="shared" si="9"/>
        <v>3.5256026801961E-3</v>
      </c>
      <c r="R7" s="9">
        <f t="shared" si="10"/>
        <v>3.6165125015625082E-3</v>
      </c>
    </row>
    <row r="8" spans="1:18" x14ac:dyDescent="0.3">
      <c r="A8" s="29">
        <v>0.92700000000000005</v>
      </c>
      <c r="B8" s="28">
        <v>83.3</v>
      </c>
      <c r="C8" s="28">
        <v>18.100000000000001</v>
      </c>
      <c r="D8" s="28">
        <v>3642</v>
      </c>
      <c r="E8" s="28">
        <v>76.7</v>
      </c>
      <c r="F8" s="4">
        <f t="shared" si="1"/>
        <v>0.92786754057803589</v>
      </c>
      <c r="G8" s="5">
        <f t="shared" si="11"/>
        <v>0.91978531518409978</v>
      </c>
      <c r="H8" s="5">
        <f t="shared" si="2"/>
        <v>0.91983637213218716</v>
      </c>
      <c r="I8" s="5">
        <f t="shared" si="3"/>
        <v>0.88401136665514124</v>
      </c>
      <c r="J8" s="5">
        <f t="shared" si="4"/>
        <v>0.89929219041947017</v>
      </c>
      <c r="K8" s="6">
        <f>'Селекция 1'!$M$37+D8*'Селекция 1'!$M$38+E8*'Селекция 1'!$M$39</f>
        <v>0.89795584452409838</v>
      </c>
      <c r="M8" s="4">
        <f t="shared" si="5"/>
        <v>7.5262665453876179E-7</v>
      </c>
      <c r="N8" s="4">
        <f t="shared" si="6"/>
        <v>5.2051676992781814E-5</v>
      </c>
      <c r="O8" s="4">
        <f t="shared" si="7"/>
        <v>5.1317564228505352E-5</v>
      </c>
      <c r="P8" s="4">
        <f t="shared" si="8"/>
        <v>1.8480225968587065E-3</v>
      </c>
      <c r="Q8" s="4">
        <f t="shared" si="9"/>
        <v>7.6772271175090309E-4</v>
      </c>
      <c r="R8" s="9">
        <f t="shared" si="10"/>
        <v>8.4356296730834883E-4</v>
      </c>
    </row>
    <row r="9" spans="1:18" x14ac:dyDescent="0.3">
      <c r="A9" s="30">
        <v>0.72099999999999997</v>
      </c>
      <c r="B9" s="31">
        <v>83.7</v>
      </c>
      <c r="C9" s="31">
        <v>20.100000000000001</v>
      </c>
      <c r="D9" s="31">
        <v>2753</v>
      </c>
      <c r="E9" s="31">
        <v>68.8</v>
      </c>
      <c r="F9" s="4">
        <f t="shared" si="1"/>
        <v>0.91306708721222107</v>
      </c>
      <c r="G9" s="5">
        <f t="shared" si="11"/>
        <v>0.92217641074378143</v>
      </c>
      <c r="H9" s="5">
        <f t="shared" si="2"/>
        <v>0.76792865716046066</v>
      </c>
      <c r="I9" s="5">
        <f t="shared" si="3"/>
        <v>0.85242004677225691</v>
      </c>
      <c r="J9" s="5">
        <f t="shared" si="4"/>
        <v>0.73556803993245712</v>
      </c>
      <c r="K9" s="6">
        <f>'Селекция 1'!$M$37+D9*'Селекция 1'!$M$38+E9*'Селекция 1'!$M$39</f>
        <v>0.73291497219272961</v>
      </c>
      <c r="M9" s="22">
        <f t="shared" si="5"/>
        <v>3.6889765990186944E-2</v>
      </c>
      <c r="N9" s="22">
        <f t="shared" si="6"/>
        <v>4.0471948239750664E-2</v>
      </c>
      <c r="O9" s="22">
        <f t="shared" si="7"/>
        <v>2.2022988628840577E-3</v>
      </c>
      <c r="P9" s="22">
        <f t="shared" si="8"/>
        <v>1.7271228693622201E-2</v>
      </c>
      <c r="Q9" s="22">
        <f t="shared" si="9"/>
        <v>2.1222778747366595E-4</v>
      </c>
      <c r="R9" s="27">
        <f t="shared" si="10"/>
        <v>1.4196656235352043E-4</v>
      </c>
    </row>
    <row r="10" spans="1:18" x14ac:dyDescent="0.3">
      <c r="L10" s="10" t="s">
        <v>31</v>
      </c>
      <c r="M10" s="17">
        <f t="shared" ref="M10:R10" si="12">AVERAGE(M2:M9)</f>
        <v>2.9163756037455753E-2</v>
      </c>
      <c r="N10" s="18">
        <f t="shared" si="12"/>
        <v>2.4246097994238471E-2</v>
      </c>
      <c r="O10" s="18">
        <f t="shared" si="12"/>
        <v>1.72875246555997E-3</v>
      </c>
      <c r="P10" s="18">
        <f t="shared" si="12"/>
        <v>2.6056044365493539E-2</v>
      </c>
      <c r="Q10" s="18">
        <f t="shared" si="12"/>
        <v>6.5502112831722944E-4</v>
      </c>
      <c r="R10" s="19">
        <f t="shared" si="12"/>
        <v>9.8046745344395367E-4</v>
      </c>
    </row>
    <row r="11" spans="1:18" x14ac:dyDescent="0.3">
      <c r="M11" s="38" t="s">
        <v>30</v>
      </c>
      <c r="N11" s="39"/>
      <c r="O11" s="39"/>
      <c r="P11" s="39">
        <f>MIN(M10:R10)</f>
        <v>6.5502112831722944E-4</v>
      </c>
      <c r="Q11" s="39"/>
      <c r="R11" s="40"/>
    </row>
    <row r="15" spans="1:18" x14ac:dyDescent="0.3">
      <c r="A15" s="1" t="s">
        <v>44</v>
      </c>
      <c r="B15" s="3" t="s">
        <v>31</v>
      </c>
    </row>
    <row r="16" spans="1:18" x14ac:dyDescent="0.3">
      <c r="A16" s="34" t="s">
        <v>36</v>
      </c>
      <c r="B16" s="35">
        <v>6.5502112831722944E-4</v>
      </c>
    </row>
    <row r="17" spans="1:13" x14ac:dyDescent="0.3">
      <c r="A17" s="34" t="s">
        <v>38</v>
      </c>
      <c r="B17" s="35">
        <v>7.8054878436297674E-4</v>
      </c>
      <c r="L17" t="s">
        <v>21</v>
      </c>
      <c r="M17">
        <v>0.37692453777216883</v>
      </c>
    </row>
    <row r="18" spans="1:13" x14ac:dyDescent="0.3">
      <c r="A18" s="34" t="s">
        <v>37</v>
      </c>
      <c r="B18" s="35">
        <v>9.8046745344395367E-4</v>
      </c>
      <c r="L18" t="s">
        <v>22</v>
      </c>
      <c r="M18">
        <v>8.5954707049007428E-3</v>
      </c>
    </row>
    <row r="19" spans="1:13" x14ac:dyDescent="0.3">
      <c r="A19" s="36" t="s">
        <v>40</v>
      </c>
      <c r="B19" s="37">
        <v>1.3297700596961197E-3</v>
      </c>
      <c r="L19" t="s">
        <v>23</v>
      </c>
      <c r="M19">
        <v>-9.1193208238875556E-3</v>
      </c>
    </row>
    <row r="20" spans="1:13" x14ac:dyDescent="0.3">
      <c r="A20" s="34"/>
      <c r="B20" s="35"/>
    </row>
    <row r="21" spans="1:13" x14ac:dyDescent="0.3">
      <c r="A21" s="34"/>
      <c r="B21" s="35"/>
      <c r="L21" t="s">
        <v>21</v>
      </c>
      <c r="M21">
        <v>-0.15655828930428856</v>
      </c>
    </row>
    <row r="22" spans="1:13" x14ac:dyDescent="0.3">
      <c r="L22" t="s">
        <v>22</v>
      </c>
      <c r="M22">
        <v>1.2787332018971368E-2</v>
      </c>
    </row>
    <row r="23" spans="1:13" x14ac:dyDescent="0.3">
      <c r="L23" t="s">
        <v>23</v>
      </c>
      <c r="M23">
        <v>3.0639339121563163E-6</v>
      </c>
    </row>
    <row r="25" spans="1:13" x14ac:dyDescent="0.3">
      <c r="L25" t="s">
        <v>21</v>
      </c>
      <c r="M25">
        <v>-0.95854963711779817</v>
      </c>
    </row>
    <row r="26" spans="1:13" x14ac:dyDescent="0.3">
      <c r="L26" t="s">
        <v>22</v>
      </c>
      <c r="M26">
        <v>4.6285702137836005E-3</v>
      </c>
    </row>
    <row r="27" spans="1:13" x14ac:dyDescent="0.3">
      <c r="L27" t="s">
        <v>23</v>
      </c>
      <c r="M27">
        <v>1.9463182665473422E-2</v>
      </c>
    </row>
    <row r="29" spans="1:13" x14ac:dyDescent="0.3">
      <c r="L29" t="s">
        <v>21</v>
      </c>
      <c r="M29">
        <v>1.1695097847543385</v>
      </c>
    </row>
    <row r="30" spans="1:13" x14ac:dyDescent="0.3">
      <c r="L30" t="s">
        <v>22</v>
      </c>
      <c r="M30">
        <v>-1.5784917635550746E-2</v>
      </c>
    </row>
    <row r="31" spans="1:13" x14ac:dyDescent="0.3">
      <c r="L31" t="s">
        <v>23</v>
      </c>
      <c r="M31">
        <v>2.7195711117505145E-6</v>
      </c>
    </row>
    <row r="33" spans="12:13" x14ac:dyDescent="0.3">
      <c r="L33" t="s">
        <v>21</v>
      </c>
      <c r="M33">
        <v>-0.64711418461018866</v>
      </c>
    </row>
    <row r="34" spans="12:13" x14ac:dyDescent="0.3">
      <c r="L34" t="s">
        <v>22</v>
      </c>
      <c r="M34">
        <v>-1.1506190479422251E-3</v>
      </c>
    </row>
    <row r="35" spans="12:13" x14ac:dyDescent="0.3">
      <c r="L35" t="s">
        <v>23</v>
      </c>
      <c r="M35">
        <v>2.043328004950995E-2</v>
      </c>
    </row>
    <row r="37" spans="12:13" x14ac:dyDescent="0.3">
      <c r="L37" t="s">
        <v>21</v>
      </c>
      <c r="M37">
        <v>-0.70670625873836457</v>
      </c>
    </row>
    <row r="38" spans="12:13" x14ac:dyDescent="0.3">
      <c r="L38" t="s">
        <v>22</v>
      </c>
      <c r="M38">
        <v>-4.616501023095446E-7</v>
      </c>
    </row>
    <row r="39" spans="12:13" x14ac:dyDescent="0.3">
      <c r="L39" t="s">
        <v>23</v>
      </c>
      <c r="M39">
        <v>2.0943199907888843E-2</v>
      </c>
    </row>
  </sheetData>
  <mergeCells count="2">
    <mergeCell ref="M11:O11"/>
    <mergeCell ref="P11:R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topLeftCell="K1" workbookViewId="0">
      <selection activeCell="W2" sqref="W2:W13"/>
    </sheetView>
  </sheetViews>
  <sheetFormatPr defaultRowHeight="14.4" x14ac:dyDescent="0.3"/>
  <sheetData>
    <row r="1" spans="1:33" x14ac:dyDescent="0.3">
      <c r="A1" s="8" t="s">
        <v>0</v>
      </c>
      <c r="B1" s="1" t="s">
        <v>1</v>
      </c>
      <c r="C1" s="2" t="s">
        <v>36</v>
      </c>
      <c r="D1" s="2" t="s">
        <v>37</v>
      </c>
      <c r="E1" s="2" t="s">
        <v>34</v>
      </c>
      <c r="F1" s="3" t="s">
        <v>33</v>
      </c>
      <c r="G1" s="1" t="s">
        <v>55</v>
      </c>
      <c r="H1" s="2" t="s">
        <v>56</v>
      </c>
      <c r="I1" s="2" t="s">
        <v>46</v>
      </c>
      <c r="J1" s="3" t="s">
        <v>45</v>
      </c>
      <c r="K1" s="1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3" t="s">
        <v>62</v>
      </c>
      <c r="Q1" s="1" t="s">
        <v>63</v>
      </c>
      <c r="R1" s="2" t="s">
        <v>64</v>
      </c>
      <c r="S1" s="2" t="s">
        <v>48</v>
      </c>
      <c r="T1" s="2" t="s">
        <v>47</v>
      </c>
      <c r="U1" s="1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3" t="s">
        <v>43</v>
      </c>
      <c r="AB1" s="1" t="s">
        <v>49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</row>
    <row r="2" spans="1:33" x14ac:dyDescent="0.3">
      <c r="A2" s="9">
        <v>1</v>
      </c>
      <c r="B2" s="4">
        <v>0.90400000000000003</v>
      </c>
      <c r="C2" s="5">
        <v>0.89725277919393343</v>
      </c>
      <c r="D2" s="5">
        <v>0.90437683787705558</v>
      </c>
      <c r="E2" s="5">
        <v>0.88957247926431715</v>
      </c>
      <c r="F2" s="6">
        <v>0.8191280091963884</v>
      </c>
      <c r="G2" s="4">
        <f>C2*C2</f>
        <v>0.80506254977123748</v>
      </c>
      <c r="H2" s="5">
        <f t="shared" ref="H2:J13" si="0">D2*D2</f>
        <v>0.81789746488850212</v>
      </c>
      <c r="I2" s="5">
        <f t="shared" si="0"/>
        <v>0.791339195864464</v>
      </c>
      <c r="J2" s="6">
        <f t="shared" si="0"/>
        <v>0.67097069545003851</v>
      </c>
      <c r="K2" s="4">
        <f>C2*D2</f>
        <v>0.81145463122380945</v>
      </c>
      <c r="L2" s="5">
        <f>C2*E2</f>
        <v>0.79817137931434623</v>
      </c>
      <c r="M2" s="5">
        <f>C2*F2</f>
        <v>0.7349648827670533</v>
      </c>
      <c r="N2" s="5">
        <f>D2*E2</f>
        <v>0.80450874585951571</v>
      </c>
      <c r="O2" s="5">
        <f>D2*F2</f>
        <v>0.74080039877355741</v>
      </c>
      <c r="P2" s="6">
        <f>E2*F2</f>
        <v>0.72867373397567559</v>
      </c>
      <c r="Q2" s="4">
        <f>B2*C2</f>
        <v>0.81111651239131588</v>
      </c>
      <c r="R2" s="5">
        <f>B2*D2</f>
        <v>0.81755666144085826</v>
      </c>
      <c r="S2" s="5">
        <f>B2*E2</f>
        <v>0.80417352125494268</v>
      </c>
      <c r="T2" s="5">
        <f>B2*F2</f>
        <v>0.74049172031353516</v>
      </c>
      <c r="U2" s="4">
        <f t="shared" ref="U2:U13" si="1">$M$17+$M$18*C2+$M$19*D2</f>
        <v>0.90100878294934739</v>
      </c>
      <c r="V2" s="5">
        <f t="shared" ref="V2:V13" si="2">$M$21+$M$22*C2+$M$23*E2</f>
        <v>0.88874146388401665</v>
      </c>
      <c r="W2" s="5">
        <f t="shared" ref="W2:W13" si="3">$M$25+$M$26*C2+$M$27*F2</f>
        <v>0.88585369426837568</v>
      </c>
      <c r="X2" s="5">
        <f t="shared" ref="X2:X13" si="4">$M$29+$M$30*D2+$M$31*E2</f>
        <v>0.89005940193670607</v>
      </c>
      <c r="Y2" s="5">
        <f t="shared" ref="Y2:Y13" si="5">$M$33+$M$34*D2+$M$35*F2</f>
        <v>0.89036030374884367</v>
      </c>
      <c r="Z2" s="6">
        <f t="shared" ref="Z2:Z13" si="6">$M$37+$M$38*E2+$M$39*F2</f>
        <v>0.89080175506661152</v>
      </c>
      <c r="AB2" s="4">
        <f>POWER($B2-U2,2)</f>
        <v>8.9473794441150741E-6</v>
      </c>
      <c r="AC2" s="5">
        <f t="shared" ref="AC2:AG13" si="7">POWER($B2-V2,2)</f>
        <v>2.3282292440276914E-4</v>
      </c>
      <c r="AD2" s="5">
        <f t="shared" si="7"/>
        <v>3.2928841170558261E-4</v>
      </c>
      <c r="AE2" s="5">
        <f t="shared" si="7"/>
        <v>1.9434027436231508E-4</v>
      </c>
      <c r="AF2" s="5">
        <f t="shared" si="7"/>
        <v>1.8604131382380864E-4</v>
      </c>
      <c r="AG2" s="6">
        <f t="shared" si="7"/>
        <v>1.741936693217153E-4</v>
      </c>
    </row>
    <row r="3" spans="1:33" x14ac:dyDescent="0.3">
      <c r="A3" s="9">
        <v>2</v>
      </c>
      <c r="B3" s="4">
        <v>0.92200000000000004</v>
      </c>
      <c r="C3" s="5">
        <v>0.92568482001634889</v>
      </c>
      <c r="D3" s="5">
        <v>0.92966656210151211</v>
      </c>
      <c r="E3" s="5">
        <v>0.92681400910423606</v>
      </c>
      <c r="F3" s="6">
        <v>0.85644213985534501</v>
      </c>
      <c r="G3" s="4">
        <f t="shared" ref="G3:G13" si="8">C3*C3</f>
        <v>0.85689238600870021</v>
      </c>
      <c r="H3" s="5">
        <f t="shared" si="0"/>
        <v>0.86427991668964466</v>
      </c>
      <c r="I3" s="5">
        <f t="shared" si="0"/>
        <v>0.85898420747186699</v>
      </c>
      <c r="J3" s="6">
        <f t="shared" si="0"/>
        <v>0.73349313892000234</v>
      </c>
      <c r="K3" s="4">
        <f t="shared" ref="K3:K13" si="9">C3*D3</f>
        <v>0.86057822421415608</v>
      </c>
      <c r="L3" s="5">
        <f t="shared" ref="L3:L13" si="10">C3*E3</f>
        <v>0.85793765920628551</v>
      </c>
      <c r="M3" s="5">
        <f t="shared" ref="M3:M13" si="11">C3*F3</f>
        <v>0.79279548808641176</v>
      </c>
      <c r="N3" s="5">
        <f t="shared" ref="N3:N13" si="12">D3*E3</f>
        <v>0.8616279935514547</v>
      </c>
      <c r="O3" s="5">
        <f t="shared" ref="O3:O13" si="13">D3*F3</f>
        <v>0.79620561979818105</v>
      </c>
      <c r="P3" s="6">
        <f t="shared" ref="P3:P13" si="14">E3*F3</f>
        <v>0.7937625732051431</v>
      </c>
      <c r="Q3" s="4">
        <f t="shared" ref="Q3:Q13" si="15">B3*C3</f>
        <v>0.85348140405507367</v>
      </c>
      <c r="R3" s="5">
        <f t="shared" ref="R3:R13" si="16">B3*D3</f>
        <v>0.85715257025759417</v>
      </c>
      <c r="S3" s="5">
        <f t="shared" ref="S3:S13" si="17">B3*E3</f>
        <v>0.8545225163941057</v>
      </c>
      <c r="T3" s="5">
        <f t="shared" ref="T3:T13" si="18">B3*F3</f>
        <v>0.78963965294662808</v>
      </c>
      <c r="U3" s="4">
        <f t="shared" si="1"/>
        <v>0.92780618211166788</v>
      </c>
      <c r="V3" s="5">
        <f t="shared" si="2"/>
        <v>0.92675574796852012</v>
      </c>
      <c r="W3" s="5">
        <f t="shared" si="3"/>
        <v>0.92190920030324341</v>
      </c>
      <c r="X3" s="5">
        <f t="shared" si="4"/>
        <v>0.92696192969899516</v>
      </c>
      <c r="Y3" s="5">
        <f t="shared" si="5"/>
        <v>0.92516242561896167</v>
      </c>
      <c r="Z3" s="6">
        <f t="shared" si="6"/>
        <v>0.92734086661858228</v>
      </c>
      <c r="AB3" s="4">
        <f t="shared" ref="AB3:AB13" si="19">POWER($B3-U3,2)</f>
        <v>3.3711750713851559E-5</v>
      </c>
      <c r="AC3" s="5">
        <f t="shared" si="7"/>
        <v>2.2617138740082815E-5</v>
      </c>
      <c r="AD3" s="5">
        <f t="shared" si="7"/>
        <v>8.2445849310954435E-9</v>
      </c>
      <c r="AE3" s="5">
        <f t="shared" si="7"/>
        <v>2.4620746337769758E-5</v>
      </c>
      <c r="AF3" s="5">
        <f t="shared" si="7"/>
        <v>1.000093579546484E-5</v>
      </c>
      <c r="AG3" s="6">
        <f t="shared" si="7"/>
        <v>2.8524856237486098E-5</v>
      </c>
    </row>
    <row r="4" spans="1:33" x14ac:dyDescent="0.3">
      <c r="A4" s="9">
        <v>3</v>
      </c>
      <c r="B4" s="4">
        <v>0.76300000000000001</v>
      </c>
      <c r="C4" s="5">
        <v>0.71277794922437276</v>
      </c>
      <c r="D4" s="5">
        <v>0.71599975803081484</v>
      </c>
      <c r="E4" s="5">
        <v>0.72782668889502888</v>
      </c>
      <c r="F4" s="6">
        <v>0.85546980004466355</v>
      </c>
      <c r="G4" s="4">
        <f t="shared" si="8"/>
        <v>0.50805240490050252</v>
      </c>
      <c r="H4" s="5">
        <f t="shared" si="0"/>
        <v>0.51265565350018538</v>
      </c>
      <c r="I4" s="5">
        <f t="shared" si="0"/>
        <v>0.52973168906790113</v>
      </c>
      <c r="J4" s="6">
        <f t="shared" si="0"/>
        <v>0.73182857878845664</v>
      </c>
      <c r="K4" s="4">
        <f t="shared" si="9"/>
        <v>0.51034883917435137</v>
      </c>
      <c r="L4" s="5">
        <f t="shared" si="10"/>
        <v>0.51877881470136422</v>
      </c>
      <c r="M4" s="5">
        <f t="shared" si="11"/>
        <v>0.60976000969921951</v>
      </c>
      <c r="N4" s="5">
        <f t="shared" si="12"/>
        <v>0.52112373313720983</v>
      </c>
      <c r="O4" s="5">
        <f t="shared" si="13"/>
        <v>0.61251616983464863</v>
      </c>
      <c r="P4" s="6">
        <f t="shared" si="14"/>
        <v>0.62263375201619986</v>
      </c>
      <c r="Q4" s="4">
        <f t="shared" si="15"/>
        <v>0.54384957525819644</v>
      </c>
      <c r="R4" s="5">
        <f t="shared" si="16"/>
        <v>0.54630781537751172</v>
      </c>
      <c r="S4" s="5">
        <f t="shared" si="17"/>
        <v>0.55533176362690706</v>
      </c>
      <c r="T4" s="5">
        <f t="shared" si="18"/>
        <v>0.65272345743407834</v>
      </c>
      <c r="U4" s="4">
        <f t="shared" si="1"/>
        <v>0.71440155163681363</v>
      </c>
      <c r="V4" s="5">
        <f t="shared" si="2"/>
        <v>0.72958847785053504</v>
      </c>
      <c r="W4" s="5">
        <f t="shared" si="3"/>
        <v>0.7215998915541566</v>
      </c>
      <c r="X4" s="5">
        <f t="shared" si="4"/>
        <v>0.72735669651134327</v>
      </c>
      <c r="Y4" s="5">
        <f t="shared" si="5"/>
        <v>0.72577913642157377</v>
      </c>
      <c r="Z4" s="6">
        <f t="shared" si="6"/>
        <v>0.72677773535589896</v>
      </c>
      <c r="AB4" s="4">
        <f t="shared" si="19"/>
        <v>2.3618091833092934E-3</v>
      </c>
      <c r="AC4" s="5">
        <f t="shared" si="7"/>
        <v>1.1163298123441881E-3</v>
      </c>
      <c r="AD4" s="5">
        <f t="shared" si="7"/>
        <v>1.7139689793275947E-3</v>
      </c>
      <c r="AE4" s="5">
        <f t="shared" si="7"/>
        <v>1.2704450835844898E-3</v>
      </c>
      <c r="AF4" s="5">
        <f t="shared" si="7"/>
        <v>1.3853926855238172E-3</v>
      </c>
      <c r="AG4" s="6">
        <f t="shared" si="7"/>
        <v>1.3120524559472933E-3</v>
      </c>
    </row>
    <row r="5" spans="1:33" x14ac:dyDescent="0.3">
      <c r="A5" s="9">
        <v>4</v>
      </c>
      <c r="B5" s="4">
        <v>0.92300000000000004</v>
      </c>
      <c r="C5" s="5">
        <v>0.90985401615860784</v>
      </c>
      <c r="D5" s="5">
        <v>0.90847314783817146</v>
      </c>
      <c r="E5" s="5">
        <v>0.9036479702677358</v>
      </c>
      <c r="F5" s="6">
        <v>0.84787292642055667</v>
      </c>
      <c r="G5" s="4">
        <f t="shared" si="8"/>
        <v>0.82783433071994816</v>
      </c>
      <c r="H5" s="5">
        <f t="shared" si="0"/>
        <v>0.82532346034299608</v>
      </c>
      <c r="I5" s="5">
        <f t="shared" si="0"/>
        <v>0.81657965416899869</v>
      </c>
      <c r="J5" s="6">
        <f t="shared" si="0"/>
        <v>0.71888849935695875</v>
      </c>
      <c r="K5" s="4">
        <f t="shared" si="9"/>
        <v>0.82657794213281299</v>
      </c>
      <c r="L5" s="5">
        <f t="shared" si="10"/>
        <v>0.82218773494167363</v>
      </c>
      <c r="M5" s="5">
        <f t="shared" si="11"/>
        <v>0.77144058729589526</v>
      </c>
      <c r="N5" s="5">
        <f t="shared" si="12"/>
        <v>0.82093991608670436</v>
      </c>
      <c r="O5" s="5">
        <f t="shared" si="13"/>
        <v>0.77026978643204547</v>
      </c>
      <c r="P5" s="6">
        <f t="shared" si="14"/>
        <v>0.76617864900490129</v>
      </c>
      <c r="Q5" s="4">
        <f t="shared" si="15"/>
        <v>0.83979525691439505</v>
      </c>
      <c r="R5" s="5">
        <f t="shared" si="16"/>
        <v>0.83852071545463225</v>
      </c>
      <c r="S5" s="5">
        <f t="shared" si="17"/>
        <v>0.8340670765571202</v>
      </c>
      <c r="T5" s="5">
        <f t="shared" si="18"/>
        <v>0.78258671108617384</v>
      </c>
      <c r="U5" s="4">
        <f t="shared" si="1"/>
        <v>0.90915573922191029</v>
      </c>
      <c r="V5" s="5">
        <f t="shared" si="2"/>
        <v>0.90292805111436159</v>
      </c>
      <c r="W5" s="5">
        <f t="shared" si="3"/>
        <v>0.90488864967926619</v>
      </c>
      <c r="X5" s="5">
        <f t="shared" si="4"/>
        <v>0.90383782646139799</v>
      </c>
      <c r="Y5" s="5">
        <f t="shared" si="5"/>
        <v>0.90283408975367263</v>
      </c>
      <c r="Z5" s="6">
        <f t="shared" si="6"/>
        <v>0.90421849409007093</v>
      </c>
      <c r="AB5" s="4">
        <f t="shared" si="19"/>
        <v>1.9166355649175438E-4</v>
      </c>
      <c r="AC5" s="5">
        <f t="shared" si="7"/>
        <v>4.0288313206768295E-4</v>
      </c>
      <c r="AD5" s="5">
        <f t="shared" si="7"/>
        <v>3.280210104403463E-4</v>
      </c>
      <c r="AE5" s="5">
        <f t="shared" si="7"/>
        <v>3.6718889472350086E-4</v>
      </c>
      <c r="AF5" s="5">
        <f t="shared" si="7"/>
        <v>4.0666393606293293E-4</v>
      </c>
      <c r="AG5" s="6">
        <f t="shared" si="7"/>
        <v>3.5274496424470204E-4</v>
      </c>
    </row>
    <row r="6" spans="1:33" x14ac:dyDescent="0.3">
      <c r="A6" s="9">
        <v>5</v>
      </c>
      <c r="B6" s="4">
        <v>0.91800000000000004</v>
      </c>
      <c r="C6" s="5">
        <v>0.91204019234969813</v>
      </c>
      <c r="D6" s="5">
        <v>0.90861441276947819</v>
      </c>
      <c r="E6" s="5">
        <v>0.93465939070008597</v>
      </c>
      <c r="F6" s="6">
        <v>0.93261048717054518</v>
      </c>
      <c r="G6" s="4">
        <f t="shared" si="8"/>
        <v>0.83181731246127433</v>
      </c>
      <c r="H6" s="5">
        <f t="shared" si="0"/>
        <v>0.82558015109242366</v>
      </c>
      <c r="I6" s="5">
        <f t="shared" si="0"/>
        <v>0.87358817662385591</v>
      </c>
      <c r="J6" s="6">
        <f t="shared" si="0"/>
        <v>0.86976232078048166</v>
      </c>
      <c r="K6" s="4">
        <f t="shared" si="9"/>
        <v>0.82869286379398288</v>
      </c>
      <c r="L6" s="5">
        <f t="shared" si="10"/>
        <v>0.85244693047555808</v>
      </c>
      <c r="M6" s="5">
        <f t="shared" si="11"/>
        <v>0.85057824810636973</v>
      </c>
      <c r="N6" s="5">
        <f t="shared" si="12"/>
        <v>0.84924499342043691</v>
      </c>
      <c r="O6" s="5">
        <f t="shared" si="13"/>
        <v>0.84738333014312184</v>
      </c>
      <c r="P6" s="6">
        <f t="shared" si="14"/>
        <v>0.87167314969933207</v>
      </c>
      <c r="Q6" s="4">
        <f t="shared" si="15"/>
        <v>0.83725289657702295</v>
      </c>
      <c r="R6" s="5">
        <f t="shared" si="16"/>
        <v>0.83410803092238106</v>
      </c>
      <c r="S6" s="5">
        <f t="shared" si="17"/>
        <v>0.858017320662679</v>
      </c>
      <c r="T6" s="5">
        <f t="shared" si="18"/>
        <v>0.85613642722256056</v>
      </c>
      <c r="U6" s="4">
        <f t="shared" si="1"/>
        <v>0.91027054195422585</v>
      </c>
      <c r="V6" s="5">
        <f t="shared" si="2"/>
        <v>0.93667904738280694</v>
      </c>
      <c r="W6" s="5">
        <f t="shared" si="3"/>
        <v>0.92814946794558517</v>
      </c>
      <c r="X6" s="5">
        <f t="shared" si="4"/>
        <v>0.93391996554798595</v>
      </c>
      <c r="Y6" s="5">
        <f t="shared" si="5"/>
        <v>0.92848559686866494</v>
      </c>
      <c r="Z6" s="6">
        <f t="shared" si="6"/>
        <v>0.9332035862757917</v>
      </c>
      <c r="AB6" s="4">
        <f t="shared" si="19"/>
        <v>5.9744521681383275E-5</v>
      </c>
      <c r="AC6" s="5">
        <f t="shared" si="7"/>
        <v>3.4890681112914536E-4</v>
      </c>
      <c r="AD6" s="5">
        <f t="shared" si="7"/>
        <v>1.0301169957846011E-4</v>
      </c>
      <c r="AE6" s="5">
        <f t="shared" si="7"/>
        <v>2.5344530304905849E-4</v>
      </c>
      <c r="AF6" s="5">
        <f t="shared" si="7"/>
        <v>1.0994774169215524E-4</v>
      </c>
      <c r="AG6" s="6">
        <f t="shared" si="7"/>
        <v>2.3114903564544048E-4</v>
      </c>
    </row>
    <row r="7" spans="1:33" x14ac:dyDescent="0.3">
      <c r="A7" s="9">
        <v>6</v>
      </c>
      <c r="B7" s="4">
        <v>0.90600000000000003</v>
      </c>
      <c r="C7" s="5">
        <v>0.90456116853807367</v>
      </c>
      <c r="D7" s="5">
        <v>0.9085714793099634</v>
      </c>
      <c r="E7" s="5">
        <v>0.89531654388292536</v>
      </c>
      <c r="F7" s="6">
        <v>0.82420311086311893</v>
      </c>
      <c r="G7" s="4">
        <f t="shared" si="8"/>
        <v>0.81823090762696526</v>
      </c>
      <c r="H7" s="5">
        <f t="shared" si="0"/>
        <v>0.82550213301549524</v>
      </c>
      <c r="I7" s="5">
        <f t="shared" si="0"/>
        <v>0.80159171375046623</v>
      </c>
      <c r="J7" s="6">
        <f t="shared" si="0"/>
        <v>0.67931076795644274</v>
      </c>
      <c r="K7" s="4">
        <f t="shared" si="9"/>
        <v>0.82185847902498677</v>
      </c>
      <c r="L7" s="5">
        <f t="shared" si="10"/>
        <v>0.80986857914620847</v>
      </c>
      <c r="M7" s="5">
        <f t="shared" si="11"/>
        <v>0.74554212907505835</v>
      </c>
      <c r="N7" s="5">
        <f t="shared" si="12"/>
        <v>0.81345907672639328</v>
      </c>
      <c r="O7" s="5">
        <f t="shared" si="13"/>
        <v>0.74884743968877776</v>
      </c>
      <c r="P7" s="6">
        <f t="shared" si="14"/>
        <v>0.73792268067552325</v>
      </c>
      <c r="Q7" s="4">
        <f t="shared" si="15"/>
        <v>0.81953241869549476</v>
      </c>
      <c r="R7" s="5">
        <f t="shared" si="16"/>
        <v>0.82316576025482691</v>
      </c>
      <c r="S7" s="5">
        <f t="shared" si="17"/>
        <v>0.8111567887579304</v>
      </c>
      <c r="T7" s="5">
        <f t="shared" si="18"/>
        <v>0.74672801844198577</v>
      </c>
      <c r="U7" s="4">
        <f t="shared" si="1"/>
        <v>0.90668766693522596</v>
      </c>
      <c r="V7" s="5">
        <f t="shared" si="2"/>
        <v>0.89431959765811408</v>
      </c>
      <c r="W7" s="5">
        <f t="shared" si="3"/>
        <v>0.8939913972647141</v>
      </c>
      <c r="X7" s="5">
        <f t="shared" si="4"/>
        <v>0.89576027302098438</v>
      </c>
      <c r="Y7" s="5">
        <f t="shared" si="5"/>
        <v>0.89579722327602962</v>
      </c>
      <c r="Z7" s="6">
        <f t="shared" si="6"/>
        <v>0.89645574855862364</v>
      </c>
      <c r="AB7" s="4">
        <f t="shared" si="19"/>
        <v>4.7288581380302053E-7</v>
      </c>
      <c r="AC7" s="5">
        <f t="shared" si="7"/>
        <v>1.3643179886833461E-4</v>
      </c>
      <c r="AD7" s="5">
        <f t="shared" si="7"/>
        <v>1.4420653965391655E-4</v>
      </c>
      <c r="AE7" s="5">
        <f t="shared" si="7"/>
        <v>1.0485200860478098E-4</v>
      </c>
      <c r="AF7" s="5">
        <f t="shared" si="7"/>
        <v>1.0409665287919233E-4</v>
      </c>
      <c r="AG7" s="6">
        <f t="shared" si="7"/>
        <v>9.1092735576215174E-5</v>
      </c>
    </row>
    <row r="8" spans="1:33" x14ac:dyDescent="0.3">
      <c r="A8" s="9">
        <v>7</v>
      </c>
      <c r="B8" s="4">
        <v>0.90500000000000003</v>
      </c>
      <c r="C8" s="5">
        <v>0.87598236275010466</v>
      </c>
      <c r="D8" s="5">
        <v>0.87693601069922611</v>
      </c>
      <c r="E8" s="5">
        <v>0.8665846269060935</v>
      </c>
      <c r="F8" s="6">
        <v>0.82694640447502665</v>
      </c>
      <c r="G8" s="4">
        <f t="shared" si="8"/>
        <v>0.76734509984925592</v>
      </c>
      <c r="H8" s="5">
        <f t="shared" si="0"/>
        <v>0.76901676686107323</v>
      </c>
      <c r="I8" s="5">
        <f t="shared" si="0"/>
        <v>0.75096891558997325</v>
      </c>
      <c r="J8" s="6">
        <f t="shared" si="0"/>
        <v>0.68384035587417435</v>
      </c>
      <c r="K8" s="4">
        <f t="shared" si="9"/>
        <v>0.76818047863295913</v>
      </c>
      <c r="L8" s="5">
        <f t="shared" si="10"/>
        <v>0.75911284900011766</v>
      </c>
      <c r="M8" s="5">
        <f t="shared" si="11"/>
        <v>0.7243904652597376</v>
      </c>
      <c r="N8" s="5">
        <f t="shared" si="12"/>
        <v>0.75993926565230685</v>
      </c>
      <c r="O8" s="5">
        <f t="shared" si="13"/>
        <v>0.72517908100239858</v>
      </c>
      <c r="P8" s="6">
        <f t="shared" si="14"/>
        <v>0.71661904139332644</v>
      </c>
      <c r="Q8" s="4">
        <f t="shared" si="15"/>
        <v>0.79276403828884479</v>
      </c>
      <c r="R8" s="5">
        <f t="shared" si="16"/>
        <v>0.7936270896827996</v>
      </c>
      <c r="S8" s="5">
        <f t="shared" si="17"/>
        <v>0.78425908735001459</v>
      </c>
      <c r="T8" s="5">
        <f t="shared" si="18"/>
        <v>0.74838649604989915</v>
      </c>
      <c r="U8" s="4">
        <f t="shared" si="1"/>
        <v>0.87649256540633225</v>
      </c>
      <c r="V8" s="5">
        <f t="shared" si="2"/>
        <v>0.86563950234691311</v>
      </c>
      <c r="W8" s="5">
        <f t="shared" si="3"/>
        <v>0.86782278369657262</v>
      </c>
      <c r="X8" s="5">
        <f t="shared" si="4"/>
        <v>0.86691488677972417</v>
      </c>
      <c r="Y8" s="5">
        <f t="shared" si="5"/>
        <v>0.86714610670000736</v>
      </c>
      <c r="Z8" s="6">
        <f t="shared" si="6"/>
        <v>0.86741884553272641</v>
      </c>
      <c r="AB8" s="4">
        <f t="shared" si="19"/>
        <v>8.126738271122464E-4</v>
      </c>
      <c r="AC8" s="5">
        <f t="shared" si="7"/>
        <v>1.5492487754986603E-3</v>
      </c>
      <c r="AD8" s="5">
        <f t="shared" si="7"/>
        <v>1.3821454120718287E-3</v>
      </c>
      <c r="AE8" s="5">
        <f t="shared" si="7"/>
        <v>1.4504758490012308E-3</v>
      </c>
      <c r="AF8" s="5">
        <f t="shared" si="7"/>
        <v>1.4329172379672298E-3</v>
      </c>
      <c r="AG8" s="6">
        <f t="shared" si="7"/>
        <v>1.4123431710930795E-3</v>
      </c>
    </row>
    <row r="9" spans="1:33" x14ac:dyDescent="0.3">
      <c r="A9" s="9">
        <v>8</v>
      </c>
      <c r="B9" s="4">
        <v>0.54500000000000004</v>
      </c>
      <c r="C9" s="5">
        <v>0.60301354648099015</v>
      </c>
      <c r="D9" s="5">
        <v>0.60322317049839957</v>
      </c>
      <c r="E9" s="5">
        <v>0.57227408717123107</v>
      </c>
      <c r="F9" s="6">
        <v>0.71398602237413633</v>
      </c>
      <c r="G9" s="4">
        <f t="shared" si="8"/>
        <v>0.36362533723958129</v>
      </c>
      <c r="H9" s="5">
        <f t="shared" si="0"/>
        <v>0.36387819342614125</v>
      </c>
      <c r="I9" s="5">
        <f t="shared" si="0"/>
        <v>0.32749763084766575</v>
      </c>
      <c r="J9" s="6">
        <f t="shared" si="0"/>
        <v>0.50977604014564071</v>
      </c>
      <c r="K9" s="4">
        <f t="shared" si="9"/>
        <v>0.36375174336174693</v>
      </c>
      <c r="L9" s="5">
        <f t="shared" si="10"/>
        <v>0.34508902686429538</v>
      </c>
      <c r="M9" s="5">
        <f t="shared" si="11"/>
        <v>0.43054324348968354</v>
      </c>
      <c r="N9" s="5">
        <f t="shared" si="12"/>
        <v>0.34520898925750748</v>
      </c>
      <c r="O9" s="5">
        <f t="shared" si="13"/>
        <v>0.43069291210806776</v>
      </c>
      <c r="P9" s="6">
        <f t="shared" si="14"/>
        <v>0.40859569920717703</v>
      </c>
      <c r="Q9" s="4">
        <f t="shared" si="15"/>
        <v>0.32864238283213965</v>
      </c>
      <c r="R9" s="5">
        <f t="shared" si="16"/>
        <v>0.3287566279216278</v>
      </c>
      <c r="S9" s="5">
        <f t="shared" si="17"/>
        <v>0.31188937750832096</v>
      </c>
      <c r="T9" s="5">
        <f t="shared" si="18"/>
        <v>0.38912238219390433</v>
      </c>
      <c r="U9" s="4">
        <f t="shared" si="1"/>
        <v>0.60300633788735536</v>
      </c>
      <c r="V9" s="5">
        <f t="shared" si="2"/>
        <v>0.56993108648853652</v>
      </c>
      <c r="W9" s="5">
        <f t="shared" si="3"/>
        <v>0.5830477783796113</v>
      </c>
      <c r="X9" s="5">
        <f t="shared" si="4"/>
        <v>0.57299906255488642</v>
      </c>
      <c r="Y9" s="5">
        <f t="shared" si="5"/>
        <v>0.57808638591795802</v>
      </c>
      <c r="Z9" s="6">
        <f t="shared" si="6"/>
        <v>0.57377301331087072</v>
      </c>
      <c r="AB9" s="4">
        <f t="shared" si="19"/>
        <v>3.3647352351020331E-3</v>
      </c>
      <c r="AC9" s="5">
        <f t="shared" si="7"/>
        <v>6.2155907349888627E-4</v>
      </c>
      <c r="AD9" s="5">
        <f t="shared" si="7"/>
        <v>1.4476334396240143E-3</v>
      </c>
      <c r="AE9" s="5">
        <f t="shared" si="7"/>
        <v>7.8394750395244055E-4</v>
      </c>
      <c r="AF9" s="5">
        <f t="shared" si="7"/>
        <v>1.0947089331120484E-3</v>
      </c>
      <c r="AG9" s="6">
        <f t="shared" si="7"/>
        <v>8.2788629498754113E-4</v>
      </c>
    </row>
    <row r="10" spans="1:33" x14ac:dyDescent="0.3">
      <c r="A10" s="9">
        <v>9</v>
      </c>
      <c r="B10" s="4">
        <v>0.89400000000000002</v>
      </c>
      <c r="C10" s="5">
        <v>0.92286384495918339</v>
      </c>
      <c r="D10" s="5">
        <v>0.9253421969898552</v>
      </c>
      <c r="E10" s="5">
        <v>0.92153280150700634</v>
      </c>
      <c r="F10" s="6">
        <v>0.85350673681982747</v>
      </c>
      <c r="G10" s="4">
        <f t="shared" si="8"/>
        <v>0.85167767633284763</v>
      </c>
      <c r="H10" s="5">
        <f t="shared" si="0"/>
        <v>0.85625818153001199</v>
      </c>
      <c r="I10" s="5">
        <f t="shared" si="0"/>
        <v>0.84922270425335156</v>
      </c>
      <c r="J10" s="6">
        <f t="shared" si="0"/>
        <v>0.72847374979683022</v>
      </c>
      <c r="K10" s="4">
        <f t="shared" si="9"/>
        <v>0.85396485781703591</v>
      </c>
      <c r="L10" s="5">
        <f t="shared" si="10"/>
        <v>0.85044930445476385</v>
      </c>
      <c r="M10" s="5">
        <f t="shared" si="11"/>
        <v>0.7876705088401118</v>
      </c>
      <c r="N10" s="5">
        <f t="shared" si="12"/>
        <v>0.85273318714470936</v>
      </c>
      <c r="O10" s="5">
        <f t="shared" si="13"/>
        <v>0.7897857989945013</v>
      </c>
      <c r="P10" s="6">
        <f t="shared" si="14"/>
        <v>0.78653445428667879</v>
      </c>
      <c r="Q10" s="4">
        <f t="shared" si="15"/>
        <v>0.82504027739350994</v>
      </c>
      <c r="R10" s="5">
        <f t="shared" si="16"/>
        <v>0.82725592410893056</v>
      </c>
      <c r="S10" s="5">
        <f t="shared" si="17"/>
        <v>0.8238503245472637</v>
      </c>
      <c r="T10" s="5">
        <f t="shared" si="18"/>
        <v>0.7630350227169258</v>
      </c>
      <c r="U10" s="4">
        <f t="shared" si="1"/>
        <v>0.92419548434150056</v>
      </c>
      <c r="V10" s="5">
        <f t="shared" si="2"/>
        <v>0.92124683854238099</v>
      </c>
      <c r="W10" s="5">
        <f t="shared" si="3"/>
        <v>0.91852374820127236</v>
      </c>
      <c r="X10" s="5">
        <f t="shared" si="4"/>
        <v>0.92170596817035244</v>
      </c>
      <c r="Y10" s="5">
        <f t="shared" si="5"/>
        <v>0.92024903176772521</v>
      </c>
      <c r="Z10" s="6">
        <f t="shared" si="6"/>
        <v>0.92209598575174667</v>
      </c>
      <c r="AB10" s="4">
        <f t="shared" si="19"/>
        <v>9.1176727461780458E-4</v>
      </c>
      <c r="AC10" s="5">
        <f t="shared" si="7"/>
        <v>7.4239021055457714E-4</v>
      </c>
      <c r="AD10" s="5">
        <f t="shared" si="7"/>
        <v>6.0141422583940857E-4</v>
      </c>
      <c r="AE10" s="5">
        <f t="shared" si="7"/>
        <v>7.6762067225658167E-4</v>
      </c>
      <c r="AF10" s="5">
        <f t="shared" si="7"/>
        <v>6.8901166874304651E-4</v>
      </c>
      <c r="AG10" s="6">
        <f t="shared" si="7"/>
        <v>7.8938441536235103E-4</v>
      </c>
    </row>
    <row r="11" spans="1:33" x14ac:dyDescent="0.3">
      <c r="A11" s="9">
        <v>10</v>
      </c>
      <c r="B11" s="4">
        <v>0.9</v>
      </c>
      <c r="C11" s="5">
        <v>0.93063248192250048</v>
      </c>
      <c r="D11" s="5">
        <v>0.92943435210005032</v>
      </c>
      <c r="E11" s="5">
        <v>0.92496258101872253</v>
      </c>
      <c r="F11" s="6">
        <v>0.8528683658055709</v>
      </c>
      <c r="G11" s="4">
        <f t="shared" si="8"/>
        <v>0.86607681640923317</v>
      </c>
      <c r="H11" s="5">
        <f t="shared" si="0"/>
        <v>0.86384821486364027</v>
      </c>
      <c r="I11" s="5">
        <f t="shared" si="0"/>
        <v>0.85555577628481683</v>
      </c>
      <c r="J11" s="6">
        <f t="shared" si="0"/>
        <v>0.72738444939186508</v>
      </c>
      <c r="K11" s="4">
        <f t="shared" si="9"/>
        <v>0.86496179787890104</v>
      </c>
      <c r="L11" s="5">
        <f t="shared" si="10"/>
        <v>0.86080022245889565</v>
      </c>
      <c r="M11" s="5">
        <f t="shared" si="11"/>
        <v>0.79370700402282546</v>
      </c>
      <c r="N11" s="5">
        <f t="shared" si="12"/>
        <v>0.85969199720592671</v>
      </c>
      <c r="O11" s="5">
        <f t="shared" si="13"/>
        <v>0.79268515699912956</v>
      </c>
      <c r="P11" s="6">
        <f t="shared" si="14"/>
        <v>0.78887132490474088</v>
      </c>
      <c r="Q11" s="4">
        <f t="shared" si="15"/>
        <v>0.8375692337302505</v>
      </c>
      <c r="R11" s="5">
        <f t="shared" si="16"/>
        <v>0.83649091689004529</v>
      </c>
      <c r="S11" s="5">
        <f t="shared" si="17"/>
        <v>0.8324663229168503</v>
      </c>
      <c r="T11" s="5">
        <f t="shared" si="18"/>
        <v>0.76758152922501388</v>
      </c>
      <c r="U11" s="4">
        <f t="shared" si="1"/>
        <v>0.93003972151447079</v>
      </c>
      <c r="V11" s="5">
        <f t="shared" si="2"/>
        <v>0.92424543499222556</v>
      </c>
      <c r="W11" s="5">
        <f t="shared" si="3"/>
        <v>0.92566408160658542</v>
      </c>
      <c r="X11" s="5">
        <f t="shared" si="4"/>
        <v>0.92515905964957745</v>
      </c>
      <c r="Y11" s="5">
        <f t="shared" si="5"/>
        <v>0.92386976588456138</v>
      </c>
      <c r="Z11" s="6">
        <f t="shared" si="6"/>
        <v>0.92557052248758798</v>
      </c>
      <c r="AB11" s="4">
        <f t="shared" si="19"/>
        <v>9.0238486866695759E-4</v>
      </c>
      <c r="AC11" s="5">
        <f t="shared" si="7"/>
        <v>5.8784111796223435E-4</v>
      </c>
      <c r="AD11" s="5">
        <f t="shared" si="7"/>
        <v>6.5864508470947492E-4</v>
      </c>
      <c r="AE11" s="5">
        <f t="shared" si="7"/>
        <v>6.3297828245099529E-4</v>
      </c>
      <c r="AF11" s="5">
        <f t="shared" si="7"/>
        <v>5.6976572338376919E-4</v>
      </c>
      <c r="AG11" s="6">
        <f t="shared" si="7"/>
        <v>6.5385162028824123E-4</v>
      </c>
    </row>
    <row r="12" spans="1:33" x14ac:dyDescent="0.3">
      <c r="A12" s="9">
        <v>11</v>
      </c>
      <c r="B12" s="4">
        <v>0.93200000000000005</v>
      </c>
      <c r="C12" s="5">
        <v>0.94444774405663556</v>
      </c>
      <c r="D12" s="5">
        <v>0.93369619860776276</v>
      </c>
      <c r="E12" s="5">
        <v>0.94284741225799307</v>
      </c>
      <c r="F12" s="6">
        <v>0.94217514741191888</v>
      </c>
      <c r="G12" s="4">
        <f t="shared" si="8"/>
        <v>0.89198154125366824</v>
      </c>
      <c r="H12" s="5">
        <f t="shared" si="0"/>
        <v>0.87178859129458675</v>
      </c>
      <c r="I12" s="5">
        <f t="shared" si="0"/>
        <v>0.88896124280159394</v>
      </c>
      <c r="J12" s="6">
        <f t="shared" si="0"/>
        <v>0.88769400840067103</v>
      </c>
      <c r="K12" s="4">
        <f t="shared" si="9"/>
        <v>0.88182726840935788</v>
      </c>
      <c r="L12" s="5">
        <f t="shared" si="10"/>
        <v>0.89047011149669819</v>
      </c>
      <c r="M12" s="5">
        <f t="shared" si="11"/>
        <v>0.88983519247941489</v>
      </c>
      <c r="N12" s="5">
        <f t="shared" si="12"/>
        <v>0.88033304469245421</v>
      </c>
      <c r="O12" s="5">
        <f t="shared" si="13"/>
        <v>0.87970535356121715</v>
      </c>
      <c r="P12" s="6">
        <f t="shared" si="14"/>
        <v>0.88832739963112084</v>
      </c>
      <c r="Q12" s="4">
        <f t="shared" si="15"/>
        <v>0.88022529746078437</v>
      </c>
      <c r="R12" s="5">
        <f t="shared" si="16"/>
        <v>0.87020485710243489</v>
      </c>
      <c r="S12" s="5">
        <f t="shared" si="17"/>
        <v>0.87873378822444959</v>
      </c>
      <c r="T12" s="5">
        <f t="shared" si="18"/>
        <v>0.87810723738790841</v>
      </c>
      <c r="U12" s="4">
        <f t="shared" si="1"/>
        <v>0.93885142037258329</v>
      </c>
      <c r="V12" s="5">
        <f t="shared" si="2"/>
        <v>0.94248566006300272</v>
      </c>
      <c r="W12" s="5">
        <f t="shared" si="3"/>
        <v>0.96099610619784748</v>
      </c>
      <c r="X12" s="5">
        <f t="shared" si="4"/>
        <v>0.94263725792881614</v>
      </c>
      <c r="Y12" s="5">
        <f t="shared" si="5"/>
        <v>0.95473683208502869</v>
      </c>
      <c r="Z12" s="6">
        <f t="shared" si="6"/>
        <v>0.94120062561236006</v>
      </c>
      <c r="AB12" s="4">
        <f t="shared" si="19"/>
        <v>4.6941961121848649E-5</v>
      </c>
      <c r="AC12" s="5">
        <f t="shared" si="7"/>
        <v>1.0994906695684908E-4</v>
      </c>
      <c r="AD12" s="5">
        <f t="shared" si="7"/>
        <v>8.4077417463684597E-4</v>
      </c>
      <c r="AE12" s="5">
        <f t="shared" si="7"/>
        <v>1.1315125624416079E-4</v>
      </c>
      <c r="AF12" s="5">
        <f t="shared" si="7"/>
        <v>5.1696353326278761E-4</v>
      </c>
      <c r="AG12" s="6">
        <f t="shared" si="7"/>
        <v>8.4651511658815075E-5</v>
      </c>
    </row>
    <row r="13" spans="1:33" x14ac:dyDescent="0.3">
      <c r="A13" s="9">
        <v>12</v>
      </c>
      <c r="B13" s="4">
        <v>0.74</v>
      </c>
      <c r="C13" s="5">
        <v>0.71288909434975256</v>
      </c>
      <c r="D13" s="5">
        <v>0.70766587317727636</v>
      </c>
      <c r="E13" s="5">
        <v>0.74596140902602759</v>
      </c>
      <c r="F13" s="6">
        <v>0.92679084956316038</v>
      </c>
      <c r="G13" s="4">
        <f t="shared" si="8"/>
        <v>0.50821086084281042</v>
      </c>
      <c r="H13" s="5">
        <f t="shared" si="0"/>
        <v>0.50079098805975697</v>
      </c>
      <c r="I13" s="5">
        <f t="shared" si="0"/>
        <v>0.55645842375609644</v>
      </c>
      <c r="J13" s="6">
        <f t="shared" si="0"/>
        <v>0.85894127883400462</v>
      </c>
      <c r="K13" s="4">
        <f t="shared" si="9"/>
        <v>0.50448728343157545</v>
      </c>
      <c r="L13" s="5">
        <f t="shared" si="10"/>
        <v>0.53178775330043015</v>
      </c>
      <c r="M13" s="5">
        <f t="shared" si="11"/>
        <v>0.66069908939671917</v>
      </c>
      <c r="N13" s="5">
        <f t="shared" si="12"/>
        <v>0.52789143187495524</v>
      </c>
      <c r="O13" s="5">
        <f t="shared" si="13"/>
        <v>0.65585825580882362</v>
      </c>
      <c r="P13" s="6">
        <f t="shared" si="14"/>
        <v>0.6913502080125643</v>
      </c>
      <c r="Q13" s="4">
        <f t="shared" si="15"/>
        <v>0.52753792981881686</v>
      </c>
      <c r="R13" s="5">
        <f t="shared" si="16"/>
        <v>0.52367274615118453</v>
      </c>
      <c r="S13" s="5">
        <f t="shared" si="17"/>
        <v>0.55201144267926039</v>
      </c>
      <c r="T13" s="5">
        <f t="shared" si="18"/>
        <v>0.68582522867673867</v>
      </c>
      <c r="U13" s="4">
        <f t="shared" si="1"/>
        <v>0.71008400566403274</v>
      </c>
      <c r="V13" s="5">
        <f t="shared" si="2"/>
        <v>0.74943909170737177</v>
      </c>
      <c r="W13" s="5">
        <f t="shared" si="3"/>
        <v>0.73955320090332033</v>
      </c>
      <c r="X13" s="5">
        <f t="shared" si="4"/>
        <v>0.74468767173858719</v>
      </c>
      <c r="Y13" s="5">
        <f t="shared" si="5"/>
        <v>0.73949310195681051</v>
      </c>
      <c r="Z13" s="6">
        <f t="shared" si="6"/>
        <v>0.74314282133875531</v>
      </c>
      <c r="AB13" s="4">
        <f t="shared" si="19"/>
        <v>8.9496671710962491E-4</v>
      </c>
      <c r="AC13" s="5">
        <f t="shared" si="7"/>
        <v>8.9096452260174761E-5</v>
      </c>
      <c r="AD13" s="5">
        <f t="shared" si="7"/>
        <v>1.9962943279376196E-7</v>
      </c>
      <c r="AE13" s="5">
        <f t="shared" si="7"/>
        <v>2.1974266328749104E-5</v>
      </c>
      <c r="AF13" s="5">
        <f t="shared" si="7"/>
        <v>2.5694562618932938E-7</v>
      </c>
      <c r="AG13" s="6">
        <f t="shared" si="7"/>
        <v>9.8773259673357776E-6</v>
      </c>
    </row>
    <row r="14" spans="1:33" x14ac:dyDescent="0.3">
      <c r="A14" s="10" t="s">
        <v>6</v>
      </c>
      <c r="B14" s="11">
        <f t="shared" ref="B14:T14" si="20">SUM(B2:B13)</f>
        <v>10.252000000000001</v>
      </c>
      <c r="C14" s="12">
        <f t="shared" si="20"/>
        <v>10.252000000000201</v>
      </c>
      <c r="D14" s="12">
        <f t="shared" si="20"/>
        <v>10.251999999999565</v>
      </c>
      <c r="E14" s="12">
        <f t="shared" si="20"/>
        <v>10.252000000001406</v>
      </c>
      <c r="F14" s="13">
        <f t="shared" si="20"/>
        <v>10.252000000000256</v>
      </c>
      <c r="G14" s="11">
        <f t="shared" si="20"/>
        <v>8.8968072234160243</v>
      </c>
      <c r="H14" s="12">
        <f t="shared" si="20"/>
        <v>8.8968197155644582</v>
      </c>
      <c r="I14" s="12">
        <f t="shared" si="20"/>
        <v>8.9004793304810494</v>
      </c>
      <c r="J14" s="13">
        <f t="shared" si="20"/>
        <v>8.8003638836955673</v>
      </c>
      <c r="K14" s="11">
        <f t="shared" si="20"/>
        <v>8.8966844090956752</v>
      </c>
      <c r="L14" s="12">
        <f t="shared" si="20"/>
        <v>8.897100365360636</v>
      </c>
      <c r="M14" s="12">
        <f t="shared" si="20"/>
        <v>8.7919268485185</v>
      </c>
      <c r="N14" s="12">
        <f t="shared" si="20"/>
        <v>8.8967023746095748</v>
      </c>
      <c r="O14" s="12">
        <f t="shared" si="20"/>
        <v>8.7899293031444685</v>
      </c>
      <c r="P14" s="13">
        <f t="shared" si="20"/>
        <v>8.8011426660123817</v>
      </c>
      <c r="Q14" s="11">
        <f t="shared" si="20"/>
        <v>8.8968072234158448</v>
      </c>
      <c r="R14" s="12">
        <f t="shared" si="20"/>
        <v>8.8968197155648276</v>
      </c>
      <c r="S14" s="12">
        <f t="shared" si="20"/>
        <v>8.9004793304798451</v>
      </c>
      <c r="T14" s="13">
        <f t="shared" si="20"/>
        <v>8.8003638836953524</v>
      </c>
      <c r="U14" s="26"/>
      <c r="V14" s="26"/>
      <c r="W14" s="26"/>
      <c r="X14" s="26"/>
      <c r="Y14" s="26"/>
      <c r="Z14" s="26"/>
      <c r="AA14" s="10" t="s">
        <v>31</v>
      </c>
      <c r="AB14" s="14">
        <f t="shared" ref="AB14:AG14" si="21">AVERAGE(AB2:AB13)</f>
        <v>7.9915159676539297E-4</v>
      </c>
      <c r="AC14" s="15">
        <f t="shared" si="21"/>
        <v>4.9667302619029873E-4</v>
      </c>
      <c r="AD14" s="15">
        <f t="shared" si="21"/>
        <v>6.2910973763376644E-4</v>
      </c>
      <c r="AE14" s="15">
        <f t="shared" si="21"/>
        <v>4.9875334507467283E-4</v>
      </c>
      <c r="AF14" s="15">
        <f t="shared" si="21"/>
        <v>5.4214727565603694E-4</v>
      </c>
      <c r="AG14" s="16">
        <f t="shared" si="21"/>
        <v>4.9731267136085132E-4</v>
      </c>
    </row>
    <row r="15" spans="1:33" x14ac:dyDescent="0.3">
      <c r="AB15" s="38" t="s">
        <v>30</v>
      </c>
      <c r="AC15" s="39"/>
      <c r="AD15" s="39"/>
      <c r="AE15" s="39">
        <f>MIN(AB14:AG14)</f>
        <v>4.9667302619029873E-4</v>
      </c>
      <c r="AF15" s="39"/>
      <c r="AG15" s="40"/>
    </row>
    <row r="17" spans="1:13" x14ac:dyDescent="0.3">
      <c r="A17" s="17">
        <v>1</v>
      </c>
      <c r="B17" s="20">
        <v>12</v>
      </c>
      <c r="C17" s="20">
        <f>C14</f>
        <v>10.252000000000201</v>
      </c>
      <c r="D17" s="20">
        <f>D14</f>
        <v>10.251999999999565</v>
      </c>
      <c r="E17" s="20"/>
      <c r="F17" s="20">
        <f>B14</f>
        <v>10.252000000000001</v>
      </c>
      <c r="G17" s="20"/>
      <c r="H17" s="20">
        <f t="array" ref="H17:J19">MINVERSE(B17:D19)</f>
        <v>5.3676309598191168</v>
      </c>
      <c r="I17" s="20">
        <v>-3.2423171723179016</v>
      </c>
      <c r="J17" s="20">
        <v>-2.9429707244665528</v>
      </c>
      <c r="K17" s="20"/>
      <c r="L17" s="18" t="s">
        <v>21</v>
      </c>
      <c r="M17" s="21">
        <f t="array" ref="M17:M19">MMULT(H17:J19,F17:F19)</f>
        <v>-3.98202981688911E-4</v>
      </c>
    </row>
    <row r="18" spans="1:13" x14ac:dyDescent="0.3">
      <c r="A18" s="4"/>
      <c r="B18" s="5">
        <f>C14</f>
        <v>10.252000000000201</v>
      </c>
      <c r="C18" s="5">
        <f>G14</f>
        <v>8.8968072234160243</v>
      </c>
      <c r="D18" s="5">
        <f>K14</f>
        <v>8.8966844090956752</v>
      </c>
      <c r="E18" s="5"/>
      <c r="F18" s="5">
        <f>Q14</f>
        <v>8.8968072234158448</v>
      </c>
      <c r="G18" s="5"/>
      <c r="H18" s="5">
        <v>-3.2423171723178563</v>
      </c>
      <c r="I18" s="5">
        <v>3876.1446172712394</v>
      </c>
      <c r="J18" s="5">
        <v>-3872.3494742683765</v>
      </c>
      <c r="K18" s="5"/>
      <c r="L18" s="15" t="s">
        <v>22</v>
      </c>
      <c r="M18" s="6">
        <v>0.47604606462118682</v>
      </c>
    </row>
    <row r="19" spans="1:13" x14ac:dyDescent="0.3">
      <c r="A19" s="22"/>
      <c r="B19" s="23">
        <f>D14</f>
        <v>10.251999999999565</v>
      </c>
      <c r="C19" s="23">
        <f>K14</f>
        <v>8.8966844090956752</v>
      </c>
      <c r="D19" s="23">
        <f>H14</f>
        <v>8.8968197155644582</v>
      </c>
      <c r="E19" s="23"/>
      <c r="F19" s="23">
        <f>R14</f>
        <v>8.8968197155648276</v>
      </c>
      <c r="G19" s="23"/>
      <c r="H19" s="23">
        <v>-2.9429707244661887</v>
      </c>
      <c r="I19" s="23">
        <v>-3872.3494742683765</v>
      </c>
      <c r="J19" s="23">
        <v>3875.7942312617497</v>
      </c>
      <c r="K19" s="23"/>
      <c r="L19" s="7" t="s">
        <v>23</v>
      </c>
      <c r="M19" s="24">
        <v>0.52442003328906139</v>
      </c>
    </row>
    <row r="21" spans="1:13" x14ac:dyDescent="0.3">
      <c r="A21" s="17">
        <v>2</v>
      </c>
      <c r="B21" s="20">
        <v>12</v>
      </c>
      <c r="C21" s="20">
        <f>C14</f>
        <v>10.252000000000201</v>
      </c>
      <c r="D21" s="20">
        <f>E14</f>
        <v>10.252000000001406</v>
      </c>
      <c r="E21" s="20"/>
      <c r="F21" s="20">
        <f>B14</f>
        <v>10.252000000000001</v>
      </c>
      <c r="G21" s="20"/>
      <c r="H21" s="20">
        <f t="array" ref="H21:J23">MINVERSE(B21:D23)</f>
        <v>5.366460995422476</v>
      </c>
      <c r="I21" s="20">
        <v>-6.7713681412465503</v>
      </c>
      <c r="J21" s="20">
        <v>0.58744969166904559</v>
      </c>
      <c r="K21" s="20"/>
      <c r="L21" s="18" t="s">
        <v>21</v>
      </c>
      <c r="M21" s="21">
        <f t="array" ref="M21:M23">MMULT(H21:J23,F21:F23)</f>
        <v>1.9849720180911135E-3</v>
      </c>
    </row>
    <row r="22" spans="1:13" x14ac:dyDescent="0.3">
      <c r="A22" s="4"/>
      <c r="B22" s="5">
        <f>C14</f>
        <v>10.252000000000201</v>
      </c>
      <c r="C22" s="5">
        <f>G14</f>
        <v>8.8968072234160243</v>
      </c>
      <c r="D22" s="5">
        <f>L14</f>
        <v>8.897100365360636</v>
      </c>
      <c r="E22" s="5"/>
      <c r="F22" s="5">
        <f>Q14</f>
        <v>8.8968072234158448</v>
      </c>
      <c r="G22" s="5"/>
      <c r="H22" s="5">
        <v>-6.7713681412465947</v>
      </c>
      <c r="I22" s="5">
        <v>332.74147969668053</v>
      </c>
      <c r="J22" s="5">
        <v>-324.81557083057163</v>
      </c>
      <c r="K22" s="5"/>
      <c r="L22" s="15" t="s">
        <v>22</v>
      </c>
      <c r="M22" s="6">
        <v>-9.7540484071032552E-2</v>
      </c>
    </row>
    <row r="23" spans="1:13" x14ac:dyDescent="0.3">
      <c r="A23" s="22"/>
      <c r="B23" s="23">
        <f>E14</f>
        <v>10.252000000001406</v>
      </c>
      <c r="C23" s="23">
        <f>L14</f>
        <v>8.897100365360636</v>
      </c>
      <c r="D23" s="23">
        <f>I14</f>
        <v>8.9004793304810494</v>
      </c>
      <c r="E23" s="23"/>
      <c r="F23" s="23">
        <f>S14</f>
        <v>8.9004793304798451</v>
      </c>
      <c r="G23" s="23"/>
      <c r="H23" s="23">
        <v>0.58744969166903227</v>
      </c>
      <c r="I23" s="23">
        <v>-324.81557083057163</v>
      </c>
      <c r="J23" s="23">
        <v>324.12795901820147</v>
      </c>
      <c r="K23" s="23"/>
      <c r="L23" s="7" t="s">
        <v>23</v>
      </c>
      <c r="M23" s="24">
        <v>1.0952170677405775</v>
      </c>
    </row>
    <row r="25" spans="1:13" x14ac:dyDescent="0.3">
      <c r="A25" s="17">
        <v>3</v>
      </c>
      <c r="B25" s="20">
        <v>12</v>
      </c>
      <c r="C25" s="20">
        <f>C14</f>
        <v>10.252000000000201</v>
      </c>
      <c r="D25" s="20">
        <f>F14</f>
        <v>10.252000000000256</v>
      </c>
      <c r="E25" s="20"/>
      <c r="F25" s="20">
        <f>B14</f>
        <v>10.252000000000001</v>
      </c>
      <c r="G25" s="20"/>
      <c r="H25" s="20">
        <f t="array" ref="H25:J27">MINVERSE(B25:D27)</f>
        <v>17.837622863841702</v>
      </c>
      <c r="I25" s="20">
        <v>-1.5472809064504969</v>
      </c>
      <c r="J25" s="20">
        <v>-19.234173869797569</v>
      </c>
      <c r="K25" s="20"/>
      <c r="L25" s="18" t="s">
        <v>21</v>
      </c>
      <c r="M25" s="21">
        <f t="array" ref="M25:M27">MMULT(H25:J27,F25:F27)</f>
        <v>-0.16227940154044518</v>
      </c>
    </row>
    <row r="26" spans="1:13" x14ac:dyDescent="0.3">
      <c r="A26" s="4"/>
      <c r="B26" s="5">
        <f>C14</f>
        <v>10.252000000000201</v>
      </c>
      <c r="C26" s="5">
        <f>G14</f>
        <v>8.8968072234160243</v>
      </c>
      <c r="D26" s="5">
        <f>M14</f>
        <v>8.7919268485185</v>
      </c>
      <c r="E26" s="5"/>
      <c r="F26" s="5">
        <f>Q14</f>
        <v>8.8968072234158448</v>
      </c>
      <c r="G26" s="5"/>
      <c r="H26" s="5">
        <v>-1.5472809064508231</v>
      </c>
      <c r="I26" s="5">
        <v>8.9596143441526177</v>
      </c>
      <c r="J26" s="5">
        <v>-7.1485169117092022</v>
      </c>
      <c r="K26" s="5"/>
      <c r="L26" s="15" t="s">
        <v>22</v>
      </c>
      <c r="M26" s="6">
        <v>0.9396877113522919</v>
      </c>
    </row>
    <row r="27" spans="1:13" x14ac:dyDescent="0.3">
      <c r="A27" s="22"/>
      <c r="B27" s="23">
        <f>F14</f>
        <v>10.252000000000256</v>
      </c>
      <c r="C27" s="23">
        <f>M14</f>
        <v>8.7919268485185</v>
      </c>
      <c r="D27" s="23">
        <f>J14</f>
        <v>8.8003638836955673</v>
      </c>
      <c r="E27" s="23"/>
      <c r="F27" s="23">
        <f>T14</f>
        <v>8.8003638836953524</v>
      </c>
      <c r="G27" s="23"/>
      <c r="H27" s="23">
        <v>-19.234173869797242</v>
      </c>
      <c r="I27" s="23">
        <v>-7.1485169117095833</v>
      </c>
      <c r="J27" s="23">
        <v>29.66218121502218</v>
      </c>
      <c r="K27" s="23"/>
      <c r="L27" s="7" t="s">
        <v>23</v>
      </c>
      <c r="M27" s="24">
        <v>0.25026086633846489</v>
      </c>
    </row>
    <row r="29" spans="1:13" x14ac:dyDescent="0.3">
      <c r="A29" s="17">
        <v>4</v>
      </c>
      <c r="B29" s="20">
        <v>12</v>
      </c>
      <c r="C29" s="20">
        <f>D14</f>
        <v>10.251999999999565</v>
      </c>
      <c r="D29" s="20">
        <f>E14</f>
        <v>10.252000000001406</v>
      </c>
      <c r="E29" s="20"/>
      <c r="F29" s="20">
        <f>B14</f>
        <v>10.252000000000001</v>
      </c>
      <c r="G29" s="20"/>
      <c r="H29" s="20">
        <f t="array" ref="H29:J31">MINVERSE(B29:D31)</f>
        <v>5.3650539576583389</v>
      </c>
      <c r="I29" s="20">
        <v>-5.9959904700348261</v>
      </c>
      <c r="J29" s="20">
        <v>-0.18628103717374719</v>
      </c>
      <c r="K29" s="20"/>
      <c r="L29" s="18" t="s">
        <v>21</v>
      </c>
      <c r="M29" s="21">
        <f t="array" ref="M29:M31">MMULT(H29:J31,F29:F31)</f>
        <v>-7.0357525665221132E-4</v>
      </c>
    </row>
    <row r="30" spans="1:13" x14ac:dyDescent="0.3">
      <c r="A30" s="4"/>
      <c r="B30" s="5">
        <f>D14</f>
        <v>10.251999999999565</v>
      </c>
      <c r="C30" s="5">
        <f>H14</f>
        <v>8.8968197155644582</v>
      </c>
      <c r="D30" s="5">
        <f>N14</f>
        <v>8.8967023746095748</v>
      </c>
      <c r="E30" s="5"/>
      <c r="F30" s="5">
        <f>R14</f>
        <v>8.8968197155648276</v>
      </c>
      <c r="G30" s="5"/>
      <c r="H30" s="5">
        <v>-5.9959904700319919</v>
      </c>
      <c r="I30" s="5">
        <v>263.59262175235307</v>
      </c>
      <c r="J30" s="5">
        <v>-256.57429502187517</v>
      </c>
      <c r="K30" s="5"/>
      <c r="L30" s="15" t="s">
        <v>22</v>
      </c>
      <c r="M30" s="6">
        <v>3.0930210351016285E-2</v>
      </c>
    </row>
    <row r="31" spans="1:13" x14ac:dyDescent="0.3">
      <c r="A31" s="22"/>
      <c r="B31" s="23">
        <f>E14</f>
        <v>10.252000000001406</v>
      </c>
      <c r="C31" s="23">
        <f>N14</f>
        <v>8.8967023746095748</v>
      </c>
      <c r="D31" s="23">
        <f>I14</f>
        <v>8.9004793304810494</v>
      </c>
      <c r="E31" s="23"/>
      <c r="F31" s="23">
        <f>S14</f>
        <v>8.9004793304798451</v>
      </c>
      <c r="G31" s="23"/>
      <c r="H31" s="23">
        <v>-0.18628103717659217</v>
      </c>
      <c r="I31" s="23">
        <v>-256.57429502187188</v>
      </c>
      <c r="J31" s="23">
        <v>256.79233759362825</v>
      </c>
      <c r="K31" s="23"/>
      <c r="L31" s="7" t="s">
        <v>23</v>
      </c>
      <c r="M31" s="24">
        <v>0.96989332682005625</v>
      </c>
    </row>
    <row r="33" spans="1:13" x14ac:dyDescent="0.3">
      <c r="A33" s="17">
        <v>5</v>
      </c>
      <c r="B33" s="20">
        <v>12</v>
      </c>
      <c r="C33" s="20">
        <f>D14</f>
        <v>10.251999999999565</v>
      </c>
      <c r="D33" s="20">
        <f>F14</f>
        <v>10.252000000000256</v>
      </c>
      <c r="E33" s="20"/>
      <c r="F33" s="20">
        <f>B14</f>
        <v>10.252000000000001</v>
      </c>
      <c r="G33" s="20"/>
      <c r="H33" s="20">
        <f t="array" ref="H33:J35">MINVERSE(B33:D35)</f>
        <v>17.968068448562104</v>
      </c>
      <c r="I33" s="20">
        <v>-1.8618282684623051</v>
      </c>
      <c r="J33" s="20">
        <v>-19.072313497314241</v>
      </c>
      <c r="K33" s="20"/>
      <c r="L33" s="18" t="s">
        <v>21</v>
      </c>
      <c r="M33" s="21">
        <f t="array" ref="M33:M35">MMULT(H33:J35,F33:F35)</f>
        <v>-0.19901159147229919</v>
      </c>
    </row>
    <row r="34" spans="1:13" x14ac:dyDescent="0.3">
      <c r="A34" s="4"/>
      <c r="B34" s="5">
        <f>D14</f>
        <v>10.251999999999565</v>
      </c>
      <c r="C34" s="5">
        <f>H14</f>
        <v>8.8968197155644582</v>
      </c>
      <c r="D34" s="5">
        <f>O14</f>
        <v>8.7899293031444685</v>
      </c>
      <c r="E34" s="5"/>
      <c r="F34" s="5">
        <f>R14</f>
        <v>8.8968197155648276</v>
      </c>
      <c r="G34" s="5"/>
      <c r="H34" s="5">
        <v>-1.8618282684619871</v>
      </c>
      <c r="I34" s="5">
        <v>8.7171523028780431</v>
      </c>
      <c r="J34" s="5">
        <v>-6.5378761400269587</v>
      </c>
      <c r="K34" s="5"/>
      <c r="L34" s="15" t="s">
        <v>22</v>
      </c>
      <c r="M34" s="6">
        <v>0.9317800047875977</v>
      </c>
    </row>
    <row r="35" spans="1:13" x14ac:dyDescent="0.3">
      <c r="A35" s="22"/>
      <c r="B35" s="23">
        <f>F14</f>
        <v>10.252000000000256</v>
      </c>
      <c r="C35" s="23">
        <f>O14</f>
        <v>8.7899293031444685</v>
      </c>
      <c r="D35" s="23">
        <f>J14</f>
        <v>8.8003638836955673</v>
      </c>
      <c r="E35" s="23"/>
      <c r="F35" s="23">
        <f>T14</f>
        <v>8.8003638836953524</v>
      </c>
      <c r="G35" s="23"/>
      <c r="H35" s="23">
        <v>-19.07231349731456</v>
      </c>
      <c r="I35" s="23">
        <v>-6.5378761400265883</v>
      </c>
      <c r="J35" s="23">
        <v>28.862082340549847</v>
      </c>
      <c r="K35" s="23"/>
      <c r="L35" s="7" t="s">
        <v>23</v>
      </c>
      <c r="M35" s="24">
        <v>0.30116372303797334</v>
      </c>
    </row>
    <row r="37" spans="1:13" x14ac:dyDescent="0.3">
      <c r="A37" s="17">
        <v>6</v>
      </c>
      <c r="B37" s="20">
        <v>12</v>
      </c>
      <c r="C37" s="20">
        <f>E14</f>
        <v>10.252000000001406</v>
      </c>
      <c r="D37" s="20">
        <f>F14</f>
        <v>10.252000000000256</v>
      </c>
      <c r="E37" s="20"/>
      <c r="F37" s="20">
        <f>B14</f>
        <v>10.252000000000001</v>
      </c>
      <c r="G37" s="20"/>
      <c r="H37" s="20">
        <f t="array" ref="H37:J39">MINVERSE(B37:D39)</f>
        <v>17.572993739605469</v>
      </c>
      <c r="I37" s="20">
        <v>0.16176283293549668</v>
      </c>
      <c r="J37" s="20">
        <v>-20.633468341642146</v>
      </c>
      <c r="K37" s="20"/>
      <c r="L37" s="18" t="s">
        <v>21</v>
      </c>
      <c r="M37" s="21">
        <f t="array" ref="M37:M39">MMULT(H37:J39,F37:F39)</f>
        <v>1.6068980258523879E-2</v>
      </c>
    </row>
    <row r="38" spans="1:13" x14ac:dyDescent="0.3">
      <c r="A38" s="4"/>
      <c r="B38" s="5">
        <f>E14</f>
        <v>10.252000000001406</v>
      </c>
      <c r="C38" s="5">
        <f>I14</f>
        <v>8.9004793304810494</v>
      </c>
      <c r="D38" s="5">
        <f>P14</f>
        <v>8.8011426660123817</v>
      </c>
      <c r="E38" s="5"/>
      <c r="F38" s="5">
        <f>S14</f>
        <v>8.9004793304798451</v>
      </c>
      <c r="G38" s="5"/>
      <c r="H38" s="5">
        <v>0.16176283293549842</v>
      </c>
      <c r="I38" s="5">
        <v>10.147818072685489</v>
      </c>
      <c r="J38" s="5">
        <v>-10.337162005112097</v>
      </c>
      <c r="K38" s="5"/>
      <c r="L38" s="15" t="s">
        <v>22</v>
      </c>
      <c r="M38" s="6">
        <v>1.0080503989654233</v>
      </c>
    </row>
    <row r="39" spans="1:13" x14ac:dyDescent="0.3">
      <c r="A39" s="22"/>
      <c r="B39" s="23">
        <f>F14</f>
        <v>10.252000000000256</v>
      </c>
      <c r="C39" s="23">
        <f>P14</f>
        <v>8.8011426660123817</v>
      </c>
      <c r="D39" s="23">
        <f>J14</f>
        <v>8.8003638836955673</v>
      </c>
      <c r="E39" s="23"/>
      <c r="F39" s="23">
        <f>T14</f>
        <v>8.8003638836953524</v>
      </c>
      <c r="G39" s="23"/>
      <c r="H39" s="23">
        <v>-20.633468341642146</v>
      </c>
      <c r="I39" s="23">
        <v>-10.337162005112097</v>
      </c>
      <c r="J39" s="23">
        <v>34.488705128376964</v>
      </c>
      <c r="K39" s="23"/>
      <c r="L39" s="7" t="s">
        <v>23</v>
      </c>
      <c r="M39" s="24">
        <v>-2.6859193649784174E-2</v>
      </c>
    </row>
  </sheetData>
  <mergeCells count="2">
    <mergeCell ref="AB15:AD15"/>
    <mergeCell ref="AE15:AG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F2" sqref="F2:F9"/>
    </sheetView>
  </sheetViews>
  <sheetFormatPr defaultRowHeight="14.4" x14ac:dyDescent="0.3"/>
  <cols>
    <col min="12" max="12" width="16.109375" customWidth="1"/>
  </cols>
  <sheetData>
    <row r="1" spans="1:18" x14ac:dyDescent="0.3">
      <c r="A1" s="1" t="s">
        <v>1</v>
      </c>
      <c r="B1" s="2" t="s">
        <v>36</v>
      </c>
      <c r="C1" s="2" t="s">
        <v>37</v>
      </c>
      <c r="D1" s="2" t="s">
        <v>34</v>
      </c>
      <c r="E1" s="3" t="s">
        <v>33</v>
      </c>
      <c r="F1" s="1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3" t="s">
        <v>43</v>
      </c>
      <c r="M1" s="32" t="s">
        <v>49</v>
      </c>
      <c r="N1" s="33" t="s">
        <v>50</v>
      </c>
      <c r="O1" s="33" t="s">
        <v>51</v>
      </c>
      <c r="P1" s="33" t="s">
        <v>52</v>
      </c>
      <c r="Q1" s="33" t="s">
        <v>53</v>
      </c>
      <c r="R1" s="25" t="s">
        <v>54</v>
      </c>
    </row>
    <row r="2" spans="1:18" x14ac:dyDescent="0.3">
      <c r="A2" s="29">
        <v>0.70099999999999996</v>
      </c>
      <c r="B2" s="28">
        <v>0.71653508663754883</v>
      </c>
      <c r="C2" s="28">
        <v>0.75381616194130829</v>
      </c>
      <c r="D2" s="28">
        <v>0.67399186958823587</v>
      </c>
      <c r="E2" s="28">
        <v>0.60916559426498906</v>
      </c>
      <c r="F2" s="4">
        <f>$M$17+$M$18*B2+$M$19*C2</f>
        <v>0.73602180191421074</v>
      </c>
      <c r="G2" s="5">
        <f>$M$21+$M$22*B2+$M$23*D2</f>
        <v>0.67026119190500277</v>
      </c>
      <c r="H2" s="5">
        <f>$M$25+$M$26*B2+$M$27*E2</f>
        <v>0.66349012348995129</v>
      </c>
      <c r="I2" s="5">
        <f>$M$29+$M$30*C2+$M$31*D2</f>
        <v>0.67631233384279177</v>
      </c>
      <c r="J2" s="5">
        <f>$M$33+$M$34*C2+$M$35*E2</f>
        <v>0.68683781382582521</v>
      </c>
      <c r="K2" s="5">
        <f>$M$37+$M$38*D2+$M$39*E2</f>
        <v>0.67912505663524736</v>
      </c>
      <c r="M2" s="4">
        <f>POWER($A2-F2,2)</f>
        <v>1.226526609318218E-3</v>
      </c>
      <c r="N2" s="4">
        <f t="shared" ref="N2:R9" si="0">POWER($A2-G2,2)</f>
        <v>9.448743231010643E-4</v>
      </c>
      <c r="O2" s="4">
        <f t="shared" si="0"/>
        <v>1.4069908357991008E-3</v>
      </c>
      <c r="P2" s="4">
        <f t="shared" si="0"/>
        <v>6.0948086028976252E-4</v>
      </c>
      <c r="Q2" s="4">
        <f t="shared" si="0"/>
        <v>2.0056751723198648E-4</v>
      </c>
      <c r="R2" s="9">
        <f t="shared" si="0"/>
        <v>4.7851314721113365E-4</v>
      </c>
    </row>
    <row r="3" spans="1:18" x14ac:dyDescent="0.3">
      <c r="A3" s="29">
        <v>0.74399999999999999</v>
      </c>
      <c r="B3" s="28">
        <v>0.72405793267362095</v>
      </c>
      <c r="C3" s="28">
        <v>0.72448783401852479</v>
      </c>
      <c r="D3" s="28">
        <v>0.79022909048386469</v>
      </c>
      <c r="E3" s="28">
        <v>1.0056249737296084</v>
      </c>
      <c r="F3" s="4">
        <f t="shared" ref="F3:F9" si="1">$M$17+$M$18*B3+$M$19*C3</f>
        <v>0.72422266045885531</v>
      </c>
      <c r="G3" s="5">
        <f t="shared" ref="G3:G9" si="2">$M$21+$M$22*B3+$M$23*D3</f>
        <v>0.79683239809267681</v>
      </c>
      <c r="H3" s="5">
        <f t="shared" ref="H3:H9" si="3">$M$25+$M$26*B3+$M$27*E3</f>
        <v>0.76977751723726939</v>
      </c>
      <c r="I3" s="5">
        <f t="shared" ref="I3:I9" si="4">$M$29+$M$30*C3+$M$31*D3</f>
        <v>0.7881429073656756</v>
      </c>
      <c r="J3" s="5">
        <f t="shared" ref="J3:J9" si="5">$M$33+$M$34*C3+$M$35*E3</f>
        <v>0.77890944704641107</v>
      </c>
      <c r="K3" s="5">
        <f t="shared" ref="K3:K9" si="6">$M$37+$M$38*D3+$M$39*E3</f>
        <v>0.78564945428640454</v>
      </c>
      <c r="M3" s="4">
        <f t="shared" ref="M3:M9" si="7">POWER($A3-F3,2)</f>
        <v>3.9114315932572524E-4</v>
      </c>
      <c r="N3" s="4">
        <f t="shared" si="0"/>
        <v>2.7912622882230805E-3</v>
      </c>
      <c r="O3" s="4">
        <f t="shared" si="0"/>
        <v>6.6448039491772098E-4</v>
      </c>
      <c r="P3" s="4">
        <f t="shared" si="0"/>
        <v>1.9485962706946181E-3</v>
      </c>
      <c r="Q3" s="4">
        <f t="shared" si="0"/>
        <v>1.2186694930861792E-3</v>
      </c>
      <c r="R3" s="9">
        <f t="shared" si="0"/>
        <v>1.7346770423553016E-3</v>
      </c>
    </row>
    <row r="4" spans="1:18" x14ac:dyDescent="0.3">
      <c r="A4" s="29">
        <v>0.92100000000000004</v>
      </c>
      <c r="B4" s="28">
        <v>0.92139582647820373</v>
      </c>
      <c r="C4" s="28">
        <v>0.92326449640274955</v>
      </c>
      <c r="D4" s="28">
        <v>0.89459220408602746</v>
      </c>
      <c r="E4" s="28">
        <v>0.78434484229654455</v>
      </c>
      <c r="F4" s="4">
        <f t="shared" si="1"/>
        <v>0.92240705210978435</v>
      </c>
      <c r="G4" s="5">
        <f t="shared" si="2"/>
        <v>0.89188422766505726</v>
      </c>
      <c r="H4" s="5">
        <f t="shared" si="3"/>
        <v>0.89983575363365143</v>
      </c>
      <c r="I4" s="5">
        <f>$M$29+$M$30*C4+$M$31*D4</f>
        <v>0.89551219879499377</v>
      </c>
      <c r="J4" s="5">
        <f t="shared" si="5"/>
        <v>0.89748401825773316</v>
      </c>
      <c r="K4" s="5">
        <f t="shared" si="6"/>
        <v>0.89679613849134887</v>
      </c>
      <c r="M4" s="4">
        <f t="shared" si="7"/>
        <v>1.9797956396484851E-6</v>
      </c>
      <c r="N4" s="4">
        <f t="shared" si="0"/>
        <v>8.4772819866021931E-4</v>
      </c>
      <c r="O4" s="4">
        <f t="shared" si="0"/>
        <v>4.479253242555006E-4</v>
      </c>
      <c r="P4" s="4">
        <f t="shared" si="0"/>
        <v>6.4962801026591883E-4</v>
      </c>
      <c r="Q4" s="4">
        <f t="shared" si="0"/>
        <v>5.5300139730262918E-4</v>
      </c>
      <c r="R4" s="9">
        <f t="shared" si="0"/>
        <v>5.8582691192996569E-4</v>
      </c>
    </row>
    <row r="5" spans="1:18" x14ac:dyDescent="0.3">
      <c r="A5" s="29">
        <v>0.92700000000000005</v>
      </c>
      <c r="B5" s="28">
        <v>0.91972938724839415</v>
      </c>
      <c r="C5" s="28">
        <v>0.92741112622501698</v>
      </c>
      <c r="D5" s="28">
        <v>0.87487913252882588</v>
      </c>
      <c r="E5" s="28">
        <v>0.71940826698579674</v>
      </c>
      <c r="F5" s="4">
        <f t="shared" si="1"/>
        <v>0.92378832602193395</v>
      </c>
      <c r="G5" s="5">
        <f t="shared" si="2"/>
        <v>0.8704566805271694</v>
      </c>
      <c r="H5" s="5">
        <f>$M$25+$M$26*B5+$M$27*E5</f>
        <v>0.88201873757336324</v>
      </c>
      <c r="I5" s="5">
        <f>$M$29+$M$30*C5+$M$31*D5</f>
        <v>0.87652087837318826</v>
      </c>
      <c r="J5" s="5">
        <f t="shared" si="5"/>
        <v>0.88179122423145739</v>
      </c>
      <c r="K5" s="5">
        <f t="shared" si="6"/>
        <v>0.87866851289450298</v>
      </c>
      <c r="M5" s="4">
        <f t="shared" si="7"/>
        <v>1.0314849741386918E-5</v>
      </c>
      <c r="N5" s="4">
        <f t="shared" si="0"/>
        <v>3.197146977006589E-3</v>
      </c>
      <c r="O5" s="4">
        <f t="shared" si="0"/>
        <v>2.0233139694939679E-3</v>
      </c>
      <c r="P5" s="4">
        <f t="shared" si="0"/>
        <v>2.5481417202144574E-3</v>
      </c>
      <c r="Q5" s="4">
        <f t="shared" si="0"/>
        <v>2.0438334064903693E-3</v>
      </c>
      <c r="R5" s="9">
        <f t="shared" si="0"/>
        <v>2.3359326458288285E-3</v>
      </c>
    </row>
    <row r="6" spans="1:18" x14ac:dyDescent="0.3">
      <c r="A6" s="29">
        <v>0.80200000000000005</v>
      </c>
      <c r="B6" s="28">
        <v>0.8085247523053769</v>
      </c>
      <c r="C6" s="28">
        <v>0.81013197664145342</v>
      </c>
      <c r="D6" s="28">
        <v>0.83485100578755023</v>
      </c>
      <c r="E6" s="28">
        <v>0.90992113046499723</v>
      </c>
      <c r="F6" s="4">
        <f t="shared" si="1"/>
        <v>0.8093462616609497</v>
      </c>
      <c r="G6" s="5">
        <f t="shared" si="2"/>
        <v>0.83746414685372561</v>
      </c>
      <c r="H6" s="5">
        <f t="shared" si="3"/>
        <v>0.82519902293491865</v>
      </c>
      <c r="I6" s="5">
        <f t="shared" si="4"/>
        <v>0.83407039659530968</v>
      </c>
      <c r="J6" s="5">
        <f>$M$33+$M$34*C6+$M$35*E6</f>
        <v>0.8298884209230204</v>
      </c>
      <c r="K6" s="5">
        <f t="shared" si="6"/>
        <v>0.83320112187015882</v>
      </c>
      <c r="M6" s="4">
        <f t="shared" si="7"/>
        <v>5.3967560391138692E-5</v>
      </c>
      <c r="N6" s="4">
        <f t="shared" si="0"/>
        <v>1.2577057120626129E-3</v>
      </c>
      <c r="O6" s="4">
        <f t="shared" si="0"/>
        <v>5.3819466513487923E-4</v>
      </c>
      <c r="P6" s="4">
        <f t="shared" si="0"/>
        <v>1.028510337780448E-3</v>
      </c>
      <c r="Q6" s="4">
        <f t="shared" si="0"/>
        <v>7.7776402157955934E-4</v>
      </c>
      <c r="R6" s="9">
        <f t="shared" si="0"/>
        <v>9.7351000595650029E-4</v>
      </c>
    </row>
    <row r="7" spans="1:18" x14ac:dyDescent="0.3">
      <c r="A7" s="29">
        <v>0.747</v>
      </c>
      <c r="B7" s="28">
        <v>0.68762321429888529</v>
      </c>
      <c r="C7" s="28">
        <v>0.68686255325038725</v>
      </c>
      <c r="D7" s="28">
        <v>0.68206395230823169</v>
      </c>
      <c r="E7" s="28">
        <v>0.8031040902056521</v>
      </c>
      <c r="F7" s="4">
        <f t="shared" si="1"/>
        <v>0.68714660516804416</v>
      </c>
      <c r="G7" s="5">
        <f t="shared" si="2"/>
        <v>0.68192195269546907</v>
      </c>
      <c r="H7" s="5">
        <f t="shared" si="3"/>
        <v>0.68485720835161201</v>
      </c>
      <c r="I7" s="5">
        <f t="shared" si="4"/>
        <v>0.68207050380588541</v>
      </c>
      <c r="J7" s="5">
        <f t="shared" si="5"/>
        <v>0.68285901947712679</v>
      </c>
      <c r="K7" s="5">
        <f t="shared" si="6"/>
        <v>0.68205309122300295</v>
      </c>
      <c r="M7" s="4">
        <f t="shared" si="7"/>
        <v>3.5824288729099981E-3</v>
      </c>
      <c r="N7" s="4">
        <f t="shared" si="0"/>
        <v>4.2351522409707649E-3</v>
      </c>
      <c r="O7" s="4">
        <f t="shared" si="0"/>
        <v>3.8617265538549595E-3</v>
      </c>
      <c r="P7" s="4">
        <f t="shared" si="0"/>
        <v>4.2158394760215406E-3</v>
      </c>
      <c r="Q7" s="4">
        <f t="shared" si="0"/>
        <v>4.1140653824355998E-3</v>
      </c>
      <c r="R7" s="9">
        <f t="shared" si="0"/>
        <v>4.2181009596875757E-3</v>
      </c>
    </row>
    <row r="8" spans="1:18" x14ac:dyDescent="0.3">
      <c r="A8" s="29">
        <v>0.92700000000000005</v>
      </c>
      <c r="B8" s="28">
        <v>0.89929219041947017</v>
      </c>
      <c r="C8" s="28">
        <v>0.89795584452409838</v>
      </c>
      <c r="D8" s="28">
        <v>0.91983637213218716</v>
      </c>
      <c r="E8" s="28">
        <v>0.91978531518409978</v>
      </c>
      <c r="F8" s="4">
        <f t="shared" si="1"/>
        <v>0.89861233908950178</v>
      </c>
      <c r="G8" s="5">
        <f t="shared" si="2"/>
        <v>0.92168807073102155</v>
      </c>
      <c r="H8" s="5">
        <f t="shared" si="3"/>
        <v>0.91296068853518697</v>
      </c>
      <c r="I8" s="5">
        <f t="shared" si="4"/>
        <v>0.91921354699778091</v>
      </c>
      <c r="J8" s="5">
        <f t="shared" si="5"/>
        <v>0.91469167955391573</v>
      </c>
      <c r="K8" s="5">
        <f t="shared" si="6"/>
        <v>0.91860571027252513</v>
      </c>
      <c r="M8" s="4">
        <f t="shared" si="7"/>
        <v>8.058592919694314E-4</v>
      </c>
      <c r="N8" s="4">
        <f t="shared" si="0"/>
        <v>2.8216592558630451E-5</v>
      </c>
      <c r="O8" s="4">
        <f t="shared" si="0"/>
        <v>1.9710226640603186E-4</v>
      </c>
      <c r="P8" s="4">
        <f t="shared" si="0"/>
        <v>6.062885035576746E-5</v>
      </c>
      <c r="Q8" s="4">
        <f t="shared" si="0"/>
        <v>1.5149475220349731E-4</v>
      </c>
      <c r="R8" s="9">
        <f t="shared" si="0"/>
        <v>7.0464100028790841E-5</v>
      </c>
    </row>
    <row r="9" spans="1:18" x14ac:dyDescent="0.3">
      <c r="A9" s="30">
        <v>0.72099999999999997</v>
      </c>
      <c r="B9" s="31">
        <v>0.73556803993245712</v>
      </c>
      <c r="C9" s="31">
        <v>0.73291497219272961</v>
      </c>
      <c r="D9" s="31">
        <v>0.76792865716046066</v>
      </c>
      <c r="E9" s="31">
        <v>0.92217641074378143</v>
      </c>
      <c r="F9" s="4">
        <f t="shared" si="1"/>
        <v>0.73412136180464005</v>
      </c>
      <c r="G9" s="5">
        <f t="shared" si="2"/>
        <v>0.77128588146513755</v>
      </c>
      <c r="H9" s="5">
        <f t="shared" si="3"/>
        <v>0.75970951391721153</v>
      </c>
      <c r="I9" s="5">
        <f t="shared" si="4"/>
        <v>0.76677451905649574</v>
      </c>
      <c r="J9" s="5">
        <f t="shared" si="5"/>
        <v>0.76163000598373709</v>
      </c>
      <c r="K9" s="5">
        <f t="shared" si="6"/>
        <v>0.76541085469067793</v>
      </c>
      <c r="M9" s="22">
        <f t="shared" si="7"/>
        <v>1.7217013560826745E-4</v>
      </c>
      <c r="N9" s="22">
        <f t="shared" si="0"/>
        <v>2.5286698747258663E-3</v>
      </c>
      <c r="O9" s="22">
        <f t="shared" si="0"/>
        <v>1.4984264677067954E-3</v>
      </c>
      <c r="P9" s="22">
        <f t="shared" si="0"/>
        <v>2.0953065948534941E-3</v>
      </c>
      <c r="Q9" s="22">
        <f t="shared" si="0"/>
        <v>1.6507973862385139E-3</v>
      </c>
      <c r="R9" s="27">
        <f t="shared" si="0"/>
        <v>1.9723240143565126E-3</v>
      </c>
    </row>
    <row r="10" spans="1:18" x14ac:dyDescent="0.3">
      <c r="F10" s="4"/>
      <c r="G10" s="5"/>
      <c r="H10" s="5"/>
      <c r="I10" s="5"/>
      <c r="J10" s="5"/>
      <c r="K10" s="6"/>
      <c r="L10" s="11" t="s">
        <v>31</v>
      </c>
      <c r="M10" s="17">
        <f t="shared" ref="M10:R10" si="8">AVERAGE(M2:M9)</f>
        <v>7.8054878436297674E-4</v>
      </c>
      <c r="N10" s="18">
        <f t="shared" si="8"/>
        <v>1.9788445259136035E-3</v>
      </c>
      <c r="O10" s="18">
        <f t="shared" si="8"/>
        <v>1.3297700596961197E-3</v>
      </c>
      <c r="P10" s="18">
        <f t="shared" si="8"/>
        <v>1.6445165150595009E-3</v>
      </c>
      <c r="Q10" s="18">
        <f t="shared" si="8"/>
        <v>1.3387741695710419E-3</v>
      </c>
      <c r="R10" s="19">
        <f t="shared" si="8"/>
        <v>1.5461686034193259E-3</v>
      </c>
    </row>
    <row r="11" spans="1:18" x14ac:dyDescent="0.3">
      <c r="F11" s="4"/>
      <c r="G11" s="5"/>
      <c r="H11" s="5"/>
      <c r="I11" s="5"/>
      <c r="J11" s="5"/>
      <c r="K11" s="5"/>
      <c r="L11" s="5"/>
      <c r="M11" s="38" t="s">
        <v>30</v>
      </c>
      <c r="N11" s="39"/>
      <c r="O11" s="39"/>
      <c r="P11" s="39">
        <f>MIN(M10:R10)</f>
        <v>7.8054878436297674E-4</v>
      </c>
      <c r="Q11" s="39"/>
      <c r="R11" s="40"/>
    </row>
    <row r="12" spans="1:18" x14ac:dyDescent="0.3">
      <c r="F12" s="4"/>
      <c r="G12" s="5"/>
      <c r="H12" s="5"/>
      <c r="I12" s="5"/>
      <c r="J12" s="5"/>
      <c r="K12" s="5"/>
      <c r="L12" s="5"/>
    </row>
    <row r="13" spans="1:18" x14ac:dyDescent="0.3">
      <c r="F13" s="4"/>
      <c r="G13" s="5"/>
      <c r="H13" s="5"/>
      <c r="I13" s="5"/>
      <c r="J13" s="5"/>
      <c r="K13" s="5"/>
      <c r="L13" s="5"/>
    </row>
    <row r="17" spans="1:13" x14ac:dyDescent="0.3">
      <c r="A17">
        <v>1</v>
      </c>
      <c r="B17">
        <v>12</v>
      </c>
      <c r="C17">
        <v>10.252000000000201</v>
      </c>
      <c r="D17">
        <v>10.251999999999565</v>
      </c>
      <c r="F17">
        <v>10.252000000000001</v>
      </c>
      <c r="H17">
        <v>5.3676309598191168</v>
      </c>
      <c r="I17">
        <v>-3.2423171723179016</v>
      </c>
      <c r="J17">
        <v>-2.9429707244665528</v>
      </c>
      <c r="L17" t="s">
        <v>21</v>
      </c>
      <c r="M17">
        <v>-3.98202981688911E-4</v>
      </c>
    </row>
    <row r="18" spans="1:13" x14ac:dyDescent="0.3">
      <c r="B18">
        <v>10.252000000000201</v>
      </c>
      <c r="C18">
        <v>8.8968072234160243</v>
      </c>
      <c r="D18">
        <v>8.8966844090956752</v>
      </c>
      <c r="F18">
        <v>8.8968072234158448</v>
      </c>
      <c r="H18">
        <v>-3.2423171723178563</v>
      </c>
      <c r="I18">
        <v>3876.1446172712394</v>
      </c>
      <c r="J18">
        <v>-3872.3494742683765</v>
      </c>
      <c r="L18" t="s">
        <v>22</v>
      </c>
      <c r="M18">
        <v>0.47604606462118682</v>
      </c>
    </row>
    <row r="19" spans="1:13" x14ac:dyDescent="0.3">
      <c r="B19">
        <v>10.251999999999565</v>
      </c>
      <c r="C19">
        <v>8.8966844090956752</v>
      </c>
      <c r="D19">
        <v>8.8968197155644582</v>
      </c>
      <c r="F19">
        <v>8.8968197155648276</v>
      </c>
      <c r="H19">
        <v>-2.9429707244661887</v>
      </c>
      <c r="I19">
        <v>-3872.3494742683765</v>
      </c>
      <c r="J19">
        <v>3875.7942312617497</v>
      </c>
      <c r="L19" t="s">
        <v>23</v>
      </c>
      <c r="M19">
        <v>0.52442003328906139</v>
      </c>
    </row>
    <row r="21" spans="1:13" x14ac:dyDescent="0.3">
      <c r="A21">
        <v>2</v>
      </c>
      <c r="B21">
        <v>12</v>
      </c>
      <c r="C21">
        <v>10.252000000000201</v>
      </c>
      <c r="D21">
        <v>10.252000000001406</v>
      </c>
      <c r="F21">
        <v>10.252000000000001</v>
      </c>
      <c r="H21">
        <v>5.366460995422476</v>
      </c>
      <c r="I21">
        <v>-6.7713681412465503</v>
      </c>
      <c r="J21">
        <v>0.58744969166904559</v>
      </c>
      <c r="L21" t="s">
        <v>21</v>
      </c>
      <c r="M21">
        <v>1.9849720180911135E-3</v>
      </c>
    </row>
    <row r="22" spans="1:13" x14ac:dyDescent="0.3">
      <c r="B22">
        <v>10.252000000000201</v>
      </c>
      <c r="C22">
        <v>8.8968072234160243</v>
      </c>
      <c r="D22">
        <v>8.897100365360636</v>
      </c>
      <c r="F22">
        <v>8.8968072234158448</v>
      </c>
      <c r="H22">
        <v>-6.7713681412465947</v>
      </c>
      <c r="I22">
        <v>332.74147969668053</v>
      </c>
      <c r="J22">
        <v>-324.81557083057163</v>
      </c>
      <c r="L22" t="s">
        <v>22</v>
      </c>
      <c r="M22">
        <v>-9.7540484071032552E-2</v>
      </c>
    </row>
    <row r="23" spans="1:13" x14ac:dyDescent="0.3">
      <c r="B23">
        <v>10.252000000001406</v>
      </c>
      <c r="C23">
        <v>8.897100365360636</v>
      </c>
      <c r="D23">
        <v>8.9004793304810494</v>
      </c>
      <c r="F23">
        <v>8.9004793304798451</v>
      </c>
      <c r="H23">
        <v>0.58744969166903227</v>
      </c>
      <c r="I23">
        <v>-324.81557083057163</v>
      </c>
      <c r="J23">
        <v>324.12795901820147</v>
      </c>
      <c r="L23" t="s">
        <v>23</v>
      </c>
      <c r="M23">
        <v>1.0952170677405775</v>
      </c>
    </row>
    <row r="25" spans="1:13" x14ac:dyDescent="0.3">
      <c r="A25">
        <v>3</v>
      </c>
      <c r="B25">
        <v>12</v>
      </c>
      <c r="C25">
        <v>10.252000000000201</v>
      </c>
      <c r="D25">
        <v>10.252000000000256</v>
      </c>
      <c r="F25">
        <v>10.252000000000001</v>
      </c>
      <c r="H25">
        <v>17.837622863841702</v>
      </c>
      <c r="I25">
        <v>-1.5472809064504969</v>
      </c>
      <c r="J25">
        <v>-19.234173869797569</v>
      </c>
      <c r="L25" t="s">
        <v>21</v>
      </c>
      <c r="M25">
        <v>-0.16227940154044518</v>
      </c>
    </row>
    <row r="26" spans="1:13" x14ac:dyDescent="0.3">
      <c r="B26">
        <v>10.252000000000201</v>
      </c>
      <c r="C26">
        <v>8.8968072234160243</v>
      </c>
      <c r="D26">
        <v>8.7919268485185</v>
      </c>
      <c r="F26">
        <v>8.8968072234158448</v>
      </c>
      <c r="H26">
        <v>-1.5472809064508231</v>
      </c>
      <c r="I26">
        <v>8.9596143441526177</v>
      </c>
      <c r="J26">
        <v>-7.1485169117092022</v>
      </c>
      <c r="L26" t="s">
        <v>22</v>
      </c>
      <c r="M26">
        <v>0.9396877113522919</v>
      </c>
    </row>
    <row r="27" spans="1:13" x14ac:dyDescent="0.3">
      <c r="B27">
        <v>10.252000000000256</v>
      </c>
      <c r="C27">
        <v>8.7919268485185</v>
      </c>
      <c r="D27">
        <v>8.8003638836955673</v>
      </c>
      <c r="F27">
        <v>8.8003638836953524</v>
      </c>
      <c r="H27">
        <v>-19.234173869797242</v>
      </c>
      <c r="I27">
        <v>-7.1485169117095833</v>
      </c>
      <c r="J27">
        <v>29.66218121502218</v>
      </c>
      <c r="L27" t="s">
        <v>23</v>
      </c>
      <c r="M27">
        <v>0.25026086633846489</v>
      </c>
    </row>
    <row r="29" spans="1:13" x14ac:dyDescent="0.3">
      <c r="A29">
        <v>4</v>
      </c>
      <c r="B29">
        <v>12</v>
      </c>
      <c r="C29">
        <v>10.251999999999565</v>
      </c>
      <c r="D29">
        <v>10.252000000001406</v>
      </c>
      <c r="F29">
        <v>10.252000000000001</v>
      </c>
      <c r="H29">
        <v>5.3650539576583389</v>
      </c>
      <c r="I29">
        <v>-5.9959904700348261</v>
      </c>
      <c r="J29">
        <v>-0.18628103717374719</v>
      </c>
      <c r="L29" t="s">
        <v>21</v>
      </c>
      <c r="M29">
        <v>-7.0357525665221132E-4</v>
      </c>
    </row>
    <row r="30" spans="1:13" x14ac:dyDescent="0.3">
      <c r="B30">
        <v>10.251999999999565</v>
      </c>
      <c r="C30">
        <v>8.8968197155644582</v>
      </c>
      <c r="D30">
        <v>8.8967023746095748</v>
      </c>
      <c r="F30">
        <v>8.8968197155648276</v>
      </c>
      <c r="H30">
        <v>-5.9959904700319919</v>
      </c>
      <c r="I30">
        <v>263.59262175235307</v>
      </c>
      <c r="J30">
        <v>-256.57429502187517</v>
      </c>
      <c r="L30" t="s">
        <v>22</v>
      </c>
      <c r="M30">
        <v>3.0930210351016285E-2</v>
      </c>
    </row>
    <row r="31" spans="1:13" x14ac:dyDescent="0.3">
      <c r="B31">
        <v>10.252000000001406</v>
      </c>
      <c r="C31">
        <v>8.8967023746095748</v>
      </c>
      <c r="D31">
        <v>8.9004793304810494</v>
      </c>
      <c r="F31">
        <v>8.9004793304798451</v>
      </c>
      <c r="H31">
        <v>-0.18628103717659217</v>
      </c>
      <c r="I31">
        <v>-256.57429502187188</v>
      </c>
      <c r="J31">
        <v>256.79233759362825</v>
      </c>
      <c r="L31" t="s">
        <v>23</v>
      </c>
      <c r="M31">
        <v>0.96989332682005625</v>
      </c>
    </row>
    <row r="33" spans="1:13" x14ac:dyDescent="0.3">
      <c r="A33">
        <v>5</v>
      </c>
      <c r="B33">
        <v>12</v>
      </c>
      <c r="C33">
        <v>10.251999999999565</v>
      </c>
      <c r="D33">
        <v>10.252000000000256</v>
      </c>
      <c r="F33">
        <v>10.252000000000001</v>
      </c>
      <c r="H33">
        <v>17.968068448562104</v>
      </c>
      <c r="I33">
        <v>-1.8618282684623051</v>
      </c>
      <c r="J33">
        <v>-19.072313497314241</v>
      </c>
      <c r="L33" t="s">
        <v>21</v>
      </c>
      <c r="M33">
        <v>-0.19901159147229919</v>
      </c>
    </row>
    <row r="34" spans="1:13" x14ac:dyDescent="0.3">
      <c r="B34">
        <v>10.251999999999565</v>
      </c>
      <c r="C34">
        <v>8.8968197155644582</v>
      </c>
      <c r="D34">
        <v>8.7899293031444685</v>
      </c>
      <c r="F34">
        <v>8.8968197155648276</v>
      </c>
      <c r="H34">
        <v>-1.8618282684619871</v>
      </c>
      <c r="I34">
        <v>8.7171523028780431</v>
      </c>
      <c r="J34">
        <v>-6.5378761400269587</v>
      </c>
      <c r="L34" t="s">
        <v>22</v>
      </c>
      <c r="M34">
        <v>0.9317800047875977</v>
      </c>
    </row>
    <row r="35" spans="1:13" x14ac:dyDescent="0.3">
      <c r="B35">
        <v>10.252000000000256</v>
      </c>
      <c r="C35">
        <v>8.7899293031444685</v>
      </c>
      <c r="D35">
        <v>8.8003638836955673</v>
      </c>
      <c r="F35">
        <v>8.8003638836953524</v>
      </c>
      <c r="H35">
        <v>-19.07231349731456</v>
      </c>
      <c r="I35">
        <v>-6.5378761400265883</v>
      </c>
      <c r="J35">
        <v>28.862082340549847</v>
      </c>
      <c r="L35" t="s">
        <v>23</v>
      </c>
      <c r="M35">
        <v>0.30116372303797334</v>
      </c>
    </row>
    <row r="37" spans="1:13" x14ac:dyDescent="0.3">
      <c r="A37">
        <v>6</v>
      </c>
      <c r="B37">
        <v>12</v>
      </c>
      <c r="C37">
        <v>10.252000000001406</v>
      </c>
      <c r="D37">
        <v>10.252000000000256</v>
      </c>
      <c r="F37">
        <v>10.252000000000001</v>
      </c>
      <c r="H37">
        <v>17.572993739605469</v>
      </c>
      <c r="I37">
        <v>0.16176283293549668</v>
      </c>
      <c r="J37">
        <v>-20.633468341642146</v>
      </c>
      <c r="L37" t="s">
        <v>21</v>
      </c>
      <c r="M37">
        <v>1.6068980258523879E-2</v>
      </c>
    </row>
    <row r="38" spans="1:13" x14ac:dyDescent="0.3">
      <c r="B38">
        <v>10.252000000001406</v>
      </c>
      <c r="C38">
        <v>8.9004793304810494</v>
      </c>
      <c r="D38">
        <v>8.8011426660123817</v>
      </c>
      <c r="F38">
        <v>8.9004793304798451</v>
      </c>
      <c r="H38">
        <v>0.16176283293549842</v>
      </c>
      <c r="I38">
        <v>10.147818072685489</v>
      </c>
      <c r="J38">
        <v>-10.337162005112097</v>
      </c>
      <c r="L38" t="s">
        <v>22</v>
      </c>
      <c r="M38">
        <v>1.0080503989654233</v>
      </c>
    </row>
    <row r="39" spans="1:13" x14ac:dyDescent="0.3">
      <c r="B39">
        <v>10.252000000000256</v>
      </c>
      <c r="C39">
        <v>8.8011426660123817</v>
      </c>
      <c r="D39">
        <v>8.8003638836955673</v>
      </c>
      <c r="F39">
        <v>8.8003638836953524</v>
      </c>
      <c r="H39">
        <v>-20.633468341642146</v>
      </c>
      <c r="I39">
        <v>-10.337162005112097</v>
      </c>
      <c r="J39">
        <v>34.488705128376964</v>
      </c>
      <c r="L39" t="s">
        <v>23</v>
      </c>
      <c r="M39">
        <v>-2.6859193649784174E-2</v>
      </c>
    </row>
  </sheetData>
  <mergeCells count="2">
    <mergeCell ref="M11:O11"/>
    <mergeCell ref="P11:R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9"/>
  <sheetViews>
    <sheetView workbookViewId="0">
      <selection activeCell="H27" sqref="H27"/>
    </sheetView>
  </sheetViews>
  <sheetFormatPr defaultRowHeight="14.4" x14ac:dyDescent="0.3"/>
  <sheetData>
    <row r="1" spans="1:33" x14ac:dyDescent="0.3">
      <c r="A1" s="8" t="s">
        <v>0</v>
      </c>
      <c r="B1" s="1" t="s">
        <v>1</v>
      </c>
      <c r="C1" s="2" t="s">
        <v>36</v>
      </c>
      <c r="D1" s="2" t="s">
        <v>37</v>
      </c>
      <c r="E1" s="2" t="s">
        <v>34</v>
      </c>
      <c r="F1" s="3" t="s">
        <v>33</v>
      </c>
      <c r="G1" s="1" t="s">
        <v>55</v>
      </c>
      <c r="H1" s="2" t="s">
        <v>56</v>
      </c>
      <c r="I1" s="2" t="s">
        <v>46</v>
      </c>
      <c r="J1" s="3" t="s">
        <v>45</v>
      </c>
      <c r="K1" s="1" t="s">
        <v>57</v>
      </c>
      <c r="L1" s="2" t="s">
        <v>58</v>
      </c>
      <c r="M1" s="2" t="s">
        <v>59</v>
      </c>
      <c r="N1" s="2" t="s">
        <v>60</v>
      </c>
      <c r="O1" s="2" t="s">
        <v>61</v>
      </c>
      <c r="P1" s="3" t="s">
        <v>62</v>
      </c>
      <c r="Q1" s="1" t="s">
        <v>63</v>
      </c>
      <c r="R1" s="2" t="s">
        <v>64</v>
      </c>
      <c r="S1" s="2" t="s">
        <v>48</v>
      </c>
      <c r="T1" s="2" t="s">
        <v>47</v>
      </c>
      <c r="U1" s="1" t="s">
        <v>38</v>
      </c>
      <c r="V1" s="2" t="s">
        <v>39</v>
      </c>
      <c r="W1" s="2" t="s">
        <v>40</v>
      </c>
      <c r="X1" s="2" t="s">
        <v>41</v>
      </c>
      <c r="Y1" s="2" t="s">
        <v>42</v>
      </c>
      <c r="Z1" s="3" t="s">
        <v>43</v>
      </c>
      <c r="AB1" s="1" t="s">
        <v>49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</row>
    <row r="2" spans="1:33" x14ac:dyDescent="0.3">
      <c r="A2" s="9">
        <v>1</v>
      </c>
      <c r="B2" s="4">
        <v>0.90400000000000003</v>
      </c>
      <c r="C2" s="5">
        <v>0.89725277919393343</v>
      </c>
      <c r="D2" s="5">
        <v>0.90437683787705558</v>
      </c>
      <c r="E2" s="5">
        <v>0.90100878294934739</v>
      </c>
      <c r="F2" s="5">
        <v>0.88585369426837568</v>
      </c>
      <c r="G2" s="4">
        <f>C2*C2</f>
        <v>0.80506254977123748</v>
      </c>
      <c r="H2" s="5">
        <f t="shared" ref="H2:J13" si="0">D2*D2</f>
        <v>0.81789746488850212</v>
      </c>
      <c r="I2" s="5">
        <f t="shared" si="0"/>
        <v>0.81181682695186419</v>
      </c>
      <c r="J2" s="6">
        <f t="shared" si="0"/>
        <v>0.78473676764892886</v>
      </c>
      <c r="K2" s="4">
        <f>C2*D2</f>
        <v>0.81145463122380945</v>
      </c>
      <c r="L2" s="5">
        <f>C2*E2</f>
        <v>0.80843263457944547</v>
      </c>
      <c r="M2" s="5">
        <f>C2*F2</f>
        <v>0.79483468914151312</v>
      </c>
      <c r="N2" s="5">
        <f>D2*E2</f>
        <v>0.81485147402318514</v>
      </c>
      <c r="O2" s="5">
        <f>D2*F2</f>
        <v>0.80114556284414151</v>
      </c>
      <c r="P2" s="6">
        <f>E2*F2</f>
        <v>0.79816195894393249</v>
      </c>
      <c r="Q2" s="4">
        <f>B2*C2</f>
        <v>0.81111651239131588</v>
      </c>
      <c r="R2" s="5">
        <f>B2*D2</f>
        <v>0.81755666144085826</v>
      </c>
      <c r="S2" s="5">
        <f>B2*E2</f>
        <v>0.81451193978621006</v>
      </c>
      <c r="T2" s="5">
        <f>B2*F2</f>
        <v>0.80081173961861163</v>
      </c>
      <c r="U2" s="4">
        <f t="shared" ref="U2:U13" si="1">$M$17+$M$18*C2+$M$19*D2</f>
        <v>0.90100878294934739</v>
      </c>
      <c r="V2" s="5">
        <f t="shared" ref="V2:V13" si="2">$M$21+$M$22*C2+$M$23*E2</f>
        <v>0.90100878294355702</v>
      </c>
      <c r="W2" s="5">
        <f t="shared" ref="W2:W13" si="3">$M$25+$M$26*C2+$M$27*F2</f>
        <v>0.88585369426882143</v>
      </c>
      <c r="X2" s="5">
        <f t="shared" ref="X2:X13" si="4">$M$29+$M$30*D2+$M$31*E2</f>
        <v>0.90100878290361386</v>
      </c>
      <c r="Y2" s="5">
        <f t="shared" ref="Y2:Y13" si="5">$M$33+$M$34*D2+$M$35*F2</f>
        <v>0.88949242517562777</v>
      </c>
      <c r="Z2" s="6">
        <f t="shared" ref="Z2:Z13" si="6">$M$37+$M$38*E2+$M$39*F2</f>
        <v>0.88779614552231645</v>
      </c>
      <c r="AB2" s="4">
        <f>POWER($B2-U2,2)</f>
        <v>8.9473794441150741E-6</v>
      </c>
      <c r="AC2" s="5">
        <f t="shared" ref="AC2:AG13" si="7">POWER($B2-V2,2)</f>
        <v>8.947379478755569E-6</v>
      </c>
      <c r="AD2" s="5">
        <f t="shared" si="7"/>
        <v>3.2928841168940501E-4</v>
      </c>
      <c r="AE2" s="5">
        <f t="shared" si="7"/>
        <v>8.9473797177128944E-6</v>
      </c>
      <c r="AF2" s="5">
        <f t="shared" si="7"/>
        <v>2.1046972728475981E-4</v>
      </c>
      <c r="AG2" s="6">
        <f t="shared" si="7"/>
        <v>2.6256489993394612E-4</v>
      </c>
    </row>
    <row r="3" spans="1:33" x14ac:dyDescent="0.3">
      <c r="A3" s="9">
        <v>2</v>
      </c>
      <c r="B3" s="4">
        <v>0.92200000000000004</v>
      </c>
      <c r="C3" s="5">
        <v>0.92568482001634889</v>
      </c>
      <c r="D3" s="5">
        <v>0.92966656210151211</v>
      </c>
      <c r="E3" s="5">
        <v>0.92780618211166788</v>
      </c>
      <c r="F3" s="5">
        <v>0.92190920030324341</v>
      </c>
      <c r="G3" s="4">
        <f t="shared" ref="G3:G13" si="8">C3*C3</f>
        <v>0.85689238600870021</v>
      </c>
      <c r="H3" s="5">
        <f t="shared" si="0"/>
        <v>0.86427991668964466</v>
      </c>
      <c r="I3" s="5">
        <f t="shared" si="0"/>
        <v>0.86082431156462946</v>
      </c>
      <c r="J3" s="6">
        <f t="shared" si="0"/>
        <v>0.84991657360376582</v>
      </c>
      <c r="K3" s="4">
        <f t="shared" ref="K3:K13" si="9">C3*D3</f>
        <v>0.86057822421415608</v>
      </c>
      <c r="L3" s="5">
        <f t="shared" ref="L3:L13" si="10">C3*E3</f>
        <v>0.85885609869809509</v>
      </c>
      <c r="M3" s="5">
        <f t="shared" ref="M3:M13" si="11">C3*F3</f>
        <v>0.85339735215412404</v>
      </c>
      <c r="N3" s="5">
        <f t="shared" ref="N3:N13" si="12">D3*E3</f>
        <v>0.86255038362028369</v>
      </c>
      <c r="O3" s="5">
        <f t="shared" ref="O3:O13" si="13">D3*F3</f>
        <v>0.85706815681567061</v>
      </c>
      <c r="P3" s="6">
        <f t="shared" ref="P3:P13" si="14">E3*F3</f>
        <v>0.85535305538697315</v>
      </c>
      <c r="Q3" s="4">
        <f t="shared" ref="Q3:Q13" si="15">B3*C3</f>
        <v>0.85348140405507367</v>
      </c>
      <c r="R3" s="5">
        <f t="shared" ref="R3:R13" si="16">B3*D3</f>
        <v>0.85715257025759417</v>
      </c>
      <c r="S3" s="5">
        <f t="shared" ref="S3:S13" si="17">B3*E3</f>
        <v>0.85543729990695783</v>
      </c>
      <c r="T3" s="5">
        <f t="shared" ref="T3:T13" si="18">B3*F3</f>
        <v>0.85000028267959049</v>
      </c>
      <c r="U3" s="4">
        <f t="shared" si="1"/>
        <v>0.92780618211166788</v>
      </c>
      <c r="V3" s="5">
        <f t="shared" si="2"/>
        <v>0.92780618210585375</v>
      </c>
      <c r="W3" s="5">
        <f t="shared" si="3"/>
        <v>0.9219092003036633</v>
      </c>
      <c r="X3" s="5">
        <f t="shared" si="4"/>
        <v>0.92780618206519827</v>
      </c>
      <c r="Y3" s="5">
        <f t="shared" si="5"/>
        <v>0.9236340390097979</v>
      </c>
      <c r="Z3" s="6">
        <f t="shared" si="6"/>
        <v>0.92278070894370812</v>
      </c>
      <c r="AB3" s="4">
        <f t="shared" ref="AB3:AB13" si="19">POWER($B3-U3,2)</f>
        <v>3.3711750713851559E-5</v>
      </c>
      <c r="AC3" s="5">
        <f t="shared" si="7"/>
        <v>3.3711750646335796E-5</v>
      </c>
      <c r="AD3" s="5">
        <f t="shared" si="7"/>
        <v>8.2445848548443381E-9</v>
      </c>
      <c r="AE3" s="5">
        <f t="shared" si="7"/>
        <v>3.3711750174229569E-5</v>
      </c>
      <c r="AF3" s="5">
        <f t="shared" si="7"/>
        <v>2.6700834855411734E-6</v>
      </c>
      <c r="AG3" s="6">
        <f t="shared" si="7"/>
        <v>6.0950645478577813E-7</v>
      </c>
    </row>
    <row r="4" spans="1:33" x14ac:dyDescent="0.3">
      <c r="A4" s="9">
        <v>3</v>
      </c>
      <c r="B4" s="4">
        <v>0.76300000000000001</v>
      </c>
      <c r="C4" s="5">
        <v>0.71277794922437276</v>
      </c>
      <c r="D4" s="5">
        <v>0.71599975803081484</v>
      </c>
      <c r="E4" s="5">
        <v>0.71440155163681363</v>
      </c>
      <c r="F4" s="5">
        <v>0.7215998915541566</v>
      </c>
      <c r="G4" s="4">
        <f t="shared" si="8"/>
        <v>0.50805240490050252</v>
      </c>
      <c r="H4" s="5">
        <f t="shared" si="0"/>
        <v>0.51265565350018538</v>
      </c>
      <c r="I4" s="5">
        <f t="shared" si="0"/>
        <v>0.51036957698108687</v>
      </c>
      <c r="J4" s="6">
        <f t="shared" si="0"/>
        <v>0.52070640349097053</v>
      </c>
      <c r="K4" s="4">
        <f t="shared" si="9"/>
        <v>0.51034883917435137</v>
      </c>
      <c r="L4" s="5">
        <f t="shared" si="10"/>
        <v>0.50920967289839791</v>
      </c>
      <c r="M4" s="5">
        <f t="shared" si="11"/>
        <v>0.51434049086250155</v>
      </c>
      <c r="N4" s="5">
        <f t="shared" si="12"/>
        <v>0.51151133810879723</v>
      </c>
      <c r="O4" s="5">
        <f t="shared" si="13"/>
        <v>0.51666534774783834</v>
      </c>
      <c r="P4" s="6">
        <f t="shared" si="14"/>
        <v>0.51551208218724587</v>
      </c>
      <c r="Q4" s="4">
        <f t="shared" si="15"/>
        <v>0.54384957525819644</v>
      </c>
      <c r="R4" s="5">
        <f t="shared" si="16"/>
        <v>0.54630781537751172</v>
      </c>
      <c r="S4" s="5">
        <f t="shared" si="17"/>
        <v>0.54508838389888881</v>
      </c>
      <c r="T4" s="5">
        <f t="shared" si="18"/>
        <v>0.55058071725582147</v>
      </c>
      <c r="U4" s="4">
        <f t="shared" si="1"/>
        <v>0.71440155163681363</v>
      </c>
      <c r="V4" s="5">
        <f t="shared" si="2"/>
        <v>0.71440155163099228</v>
      </c>
      <c r="W4" s="5">
        <f t="shared" si="3"/>
        <v>0.72159989155477011</v>
      </c>
      <c r="X4" s="5">
        <f t="shared" si="4"/>
        <v>0.7144015515965626</v>
      </c>
      <c r="Y4" s="5">
        <f t="shared" si="5"/>
        <v>0.72004444335022599</v>
      </c>
      <c r="Z4" s="6">
        <f t="shared" si="6"/>
        <v>0.72043096929019834</v>
      </c>
      <c r="AB4" s="4">
        <f t="shared" si="19"/>
        <v>2.3618091833092934E-3</v>
      </c>
      <c r="AC4" s="5">
        <f t="shared" si="7"/>
        <v>2.3618091838751099E-3</v>
      </c>
      <c r="AD4" s="5">
        <f t="shared" si="7"/>
        <v>1.7139689792767961E-3</v>
      </c>
      <c r="AE4" s="5">
        <f t="shared" si="7"/>
        <v>2.3618091872215684E-3</v>
      </c>
      <c r="AF4" s="5">
        <f t="shared" si="7"/>
        <v>1.8451798470919449E-3</v>
      </c>
      <c r="AG4" s="6">
        <f t="shared" si="7"/>
        <v>1.8121223755720377E-3</v>
      </c>
    </row>
    <row r="5" spans="1:33" x14ac:dyDescent="0.3">
      <c r="A5" s="9">
        <v>4</v>
      </c>
      <c r="B5" s="4">
        <v>0.92300000000000004</v>
      </c>
      <c r="C5" s="5">
        <v>0.90985401615860784</v>
      </c>
      <c r="D5" s="5">
        <v>0.90847314783817146</v>
      </c>
      <c r="E5" s="5">
        <v>0.90915573922191029</v>
      </c>
      <c r="F5" s="5">
        <v>0.90488864967926619</v>
      </c>
      <c r="G5" s="4">
        <f t="shared" si="8"/>
        <v>0.82783433071994816</v>
      </c>
      <c r="H5" s="5">
        <f t="shared" si="0"/>
        <v>0.82532346034299608</v>
      </c>
      <c r="I5" s="5">
        <f t="shared" si="0"/>
        <v>0.82656415816013817</v>
      </c>
      <c r="J5" s="6">
        <f t="shared" si="0"/>
        <v>0.81882346831836572</v>
      </c>
      <c r="K5" s="4">
        <f t="shared" si="9"/>
        <v>0.82657794213281299</v>
      </c>
      <c r="L5" s="5">
        <f t="shared" si="10"/>
        <v>0.82719900064470298</v>
      </c>
      <c r="M5" s="5">
        <f t="shared" si="11"/>
        <v>0.82331657208701992</v>
      </c>
      <c r="N5" s="5">
        <f t="shared" si="12"/>
        <v>0.82594357628606851</v>
      </c>
      <c r="O5" s="5">
        <f t="shared" si="13"/>
        <v>0.82206704001715536</v>
      </c>
      <c r="P5" s="6">
        <f t="shared" si="14"/>
        <v>0.82268470921266945</v>
      </c>
      <c r="Q5" s="4">
        <f t="shared" si="15"/>
        <v>0.83979525691439505</v>
      </c>
      <c r="R5" s="5">
        <f t="shared" si="16"/>
        <v>0.83852071545463225</v>
      </c>
      <c r="S5" s="5">
        <f t="shared" si="17"/>
        <v>0.83915074730182326</v>
      </c>
      <c r="T5" s="5">
        <f t="shared" si="18"/>
        <v>0.83521222365396275</v>
      </c>
      <c r="U5" s="4">
        <f t="shared" si="1"/>
        <v>0.90915573922191029</v>
      </c>
      <c r="V5" s="5">
        <f t="shared" si="2"/>
        <v>0.90915573921605519</v>
      </c>
      <c r="W5" s="5">
        <f t="shared" si="3"/>
        <v>0.90488864967970051</v>
      </c>
      <c r="X5" s="5">
        <f t="shared" si="4"/>
        <v>0.90915573917605752</v>
      </c>
      <c r="Y5" s="5">
        <f t="shared" si="5"/>
        <v>0.90575709917702008</v>
      </c>
      <c r="Z5" s="6">
        <f t="shared" si="6"/>
        <v>0.90552274398248966</v>
      </c>
      <c r="AB5" s="4">
        <f t="shared" si="19"/>
        <v>1.9166355649175438E-4</v>
      </c>
      <c r="AC5" s="5">
        <f t="shared" si="7"/>
        <v>1.9166355665387329E-4</v>
      </c>
      <c r="AD5" s="5">
        <f t="shared" si="7"/>
        <v>3.2802101042461409E-4</v>
      </c>
      <c r="AE5" s="5">
        <f t="shared" si="7"/>
        <v>1.9166355776134968E-4</v>
      </c>
      <c r="AF5" s="5">
        <f t="shared" si="7"/>
        <v>2.9731762879112324E-4</v>
      </c>
      <c r="AG5" s="6">
        <f t="shared" si="7"/>
        <v>3.0545447790160276E-4</v>
      </c>
    </row>
    <row r="6" spans="1:33" x14ac:dyDescent="0.3">
      <c r="A6" s="9">
        <v>5</v>
      </c>
      <c r="B6" s="4">
        <v>0.91800000000000004</v>
      </c>
      <c r="C6" s="5">
        <v>0.91204019234969813</v>
      </c>
      <c r="D6" s="5">
        <v>0.90861441276947819</v>
      </c>
      <c r="E6" s="5">
        <v>0.91027054195422585</v>
      </c>
      <c r="F6" s="5">
        <v>0.92814946794558517</v>
      </c>
      <c r="G6" s="4">
        <f t="shared" si="8"/>
        <v>0.83181731246127433</v>
      </c>
      <c r="H6" s="5">
        <f t="shared" si="0"/>
        <v>0.82558015109242366</v>
      </c>
      <c r="I6" s="5">
        <f t="shared" si="0"/>
        <v>0.82859245954964</v>
      </c>
      <c r="J6" s="6">
        <f t="shared" si="0"/>
        <v>0.86146143484767279</v>
      </c>
      <c r="K6" s="4">
        <f t="shared" si="9"/>
        <v>0.82869286379398288</v>
      </c>
      <c r="L6" s="5">
        <f t="shared" si="10"/>
        <v>0.83020332017419607</v>
      </c>
      <c r="M6" s="5">
        <f t="shared" si="11"/>
        <v>0.84650961927436152</v>
      </c>
      <c r="N6" s="5">
        <f t="shared" si="12"/>
        <v>0.82708493393909355</v>
      </c>
      <c r="O6" s="5">
        <f t="shared" si="13"/>
        <v>0.84332998377968149</v>
      </c>
      <c r="P6" s="6">
        <f t="shared" si="14"/>
        <v>0.84486711920135416</v>
      </c>
      <c r="Q6" s="4">
        <f t="shared" si="15"/>
        <v>0.83725289657702295</v>
      </c>
      <c r="R6" s="5">
        <f t="shared" si="16"/>
        <v>0.83410803092238106</v>
      </c>
      <c r="S6" s="5">
        <f t="shared" si="17"/>
        <v>0.83562835751397935</v>
      </c>
      <c r="T6" s="5">
        <f t="shared" si="18"/>
        <v>0.85204121157404722</v>
      </c>
      <c r="U6" s="4">
        <f t="shared" si="1"/>
        <v>0.91027054195422585</v>
      </c>
      <c r="V6" s="5">
        <f t="shared" si="2"/>
        <v>0.91027054194835511</v>
      </c>
      <c r="W6" s="5">
        <f t="shared" si="3"/>
        <v>0.92814946794601749</v>
      </c>
      <c r="X6" s="5">
        <f t="shared" si="4"/>
        <v>0.91027054190836898</v>
      </c>
      <c r="Y6" s="5">
        <f t="shared" si="5"/>
        <v>0.92470762801434125</v>
      </c>
      <c r="Z6" s="6">
        <f t="shared" si="6"/>
        <v>0.92609005893585716</v>
      </c>
      <c r="AB6" s="4">
        <f t="shared" si="19"/>
        <v>5.9744521681383275E-5</v>
      </c>
      <c r="AC6" s="5">
        <f t="shared" si="7"/>
        <v>5.9744521772138681E-5</v>
      </c>
      <c r="AD6" s="5">
        <f t="shared" si="7"/>
        <v>1.0301169958723576E-4</v>
      </c>
      <c r="AE6" s="5">
        <f t="shared" si="7"/>
        <v>5.9744522390280843E-5</v>
      </c>
      <c r="AF6" s="5">
        <f t="shared" si="7"/>
        <v>4.4992273578775084E-5</v>
      </c>
      <c r="AG6" s="6">
        <f t="shared" si="7"/>
        <v>6.5449053585641718E-5</v>
      </c>
    </row>
    <row r="7" spans="1:33" x14ac:dyDescent="0.3">
      <c r="A7" s="9">
        <v>6</v>
      </c>
      <c r="B7" s="4">
        <v>0.90600000000000003</v>
      </c>
      <c r="C7" s="5">
        <v>0.90456116853807367</v>
      </c>
      <c r="D7" s="5">
        <v>0.9085714793099634</v>
      </c>
      <c r="E7" s="5">
        <v>0.90668766693522596</v>
      </c>
      <c r="F7" s="5">
        <v>0.8939913972647141</v>
      </c>
      <c r="G7" s="4">
        <f t="shared" si="8"/>
        <v>0.81823090762696526</v>
      </c>
      <c r="H7" s="5">
        <f t="shared" si="0"/>
        <v>0.82550213301549524</v>
      </c>
      <c r="I7" s="5">
        <f t="shared" si="0"/>
        <v>0.8220825253724432</v>
      </c>
      <c r="J7" s="6">
        <f t="shared" si="0"/>
        <v>0.79922061838331593</v>
      </c>
      <c r="K7" s="4">
        <f t="shared" si="9"/>
        <v>0.82185847902498677</v>
      </c>
      <c r="L7" s="5">
        <f t="shared" si="10"/>
        <v>0.82015445550198773</v>
      </c>
      <c r="M7" s="5">
        <f t="shared" si="11"/>
        <v>0.80866990297275498</v>
      </c>
      <c r="N7" s="5">
        <f t="shared" si="12"/>
        <v>0.82379055481943764</v>
      </c>
      <c r="O7" s="5">
        <f t="shared" si="13"/>
        <v>0.81225508630318244</v>
      </c>
      <c r="P7" s="6">
        <f t="shared" si="14"/>
        <v>0.81057097424610636</v>
      </c>
      <c r="Q7" s="4">
        <f t="shared" si="15"/>
        <v>0.81953241869549476</v>
      </c>
      <c r="R7" s="5">
        <f t="shared" si="16"/>
        <v>0.82316576025482691</v>
      </c>
      <c r="S7" s="5">
        <f t="shared" si="17"/>
        <v>0.82145902624331479</v>
      </c>
      <c r="T7" s="5">
        <f t="shared" si="18"/>
        <v>0.80995620592183104</v>
      </c>
      <c r="U7" s="4">
        <f t="shared" si="1"/>
        <v>0.90668766693522596</v>
      </c>
      <c r="V7" s="5">
        <f t="shared" si="2"/>
        <v>0.90668766692941183</v>
      </c>
      <c r="W7" s="5">
        <f t="shared" si="3"/>
        <v>0.8939913972651532</v>
      </c>
      <c r="X7" s="5">
        <f t="shared" si="4"/>
        <v>0.9066876668893703</v>
      </c>
      <c r="Y7" s="5">
        <f t="shared" si="5"/>
        <v>0.89691041803226113</v>
      </c>
      <c r="Z7" s="6">
        <f t="shared" si="6"/>
        <v>0.89564641385093846</v>
      </c>
      <c r="AB7" s="4">
        <f t="shared" si="19"/>
        <v>4.7288581380302053E-7</v>
      </c>
      <c r="AC7" s="5">
        <f t="shared" si="7"/>
        <v>4.7288580580665486E-7</v>
      </c>
      <c r="AD7" s="5">
        <f t="shared" si="7"/>
        <v>1.4420653964337076E-4</v>
      </c>
      <c r="AE7" s="5">
        <f t="shared" si="7"/>
        <v>4.7288575073619046E-7</v>
      </c>
      <c r="AF7" s="5">
        <f t="shared" si="7"/>
        <v>8.2620500348244219E-5</v>
      </c>
      <c r="AG7" s="6">
        <f t="shared" si="7"/>
        <v>1.0719674614603952E-4</v>
      </c>
    </row>
    <row r="8" spans="1:33" x14ac:dyDescent="0.3">
      <c r="A8" s="9">
        <v>7</v>
      </c>
      <c r="B8" s="4">
        <v>0.90500000000000003</v>
      </c>
      <c r="C8" s="5">
        <v>0.87598236275010466</v>
      </c>
      <c r="D8" s="5">
        <v>0.87693601069922611</v>
      </c>
      <c r="E8" s="5">
        <v>0.87649256540633225</v>
      </c>
      <c r="F8" s="5">
        <v>0.86782278369657262</v>
      </c>
      <c r="G8" s="4">
        <f t="shared" si="8"/>
        <v>0.76734509984925592</v>
      </c>
      <c r="H8" s="5">
        <f t="shared" si="0"/>
        <v>0.76901676686107323</v>
      </c>
      <c r="I8" s="5">
        <f t="shared" si="0"/>
        <v>0.7682392172125736</v>
      </c>
      <c r="J8" s="6">
        <f t="shared" si="0"/>
        <v>0.75311638390286828</v>
      </c>
      <c r="K8" s="4">
        <f t="shared" si="9"/>
        <v>0.76818047863295913</v>
      </c>
      <c r="L8" s="5">
        <f t="shared" si="10"/>
        <v>0.76779202837753957</v>
      </c>
      <c r="M8" s="5">
        <f t="shared" si="11"/>
        <v>0.76019745251089665</v>
      </c>
      <c r="N8" s="5">
        <f t="shared" si="12"/>
        <v>0.76862789371495954</v>
      </c>
      <c r="O8" s="5">
        <f t="shared" si="13"/>
        <v>0.76102504992876985</v>
      </c>
      <c r="P8" s="6">
        <f t="shared" si="14"/>
        <v>0.76064021800027348</v>
      </c>
      <c r="Q8" s="4">
        <f t="shared" si="15"/>
        <v>0.79276403828884479</v>
      </c>
      <c r="R8" s="5">
        <f t="shared" si="16"/>
        <v>0.7936270896827996</v>
      </c>
      <c r="S8" s="5">
        <f t="shared" si="17"/>
        <v>0.79322577169273067</v>
      </c>
      <c r="T8" s="5">
        <f t="shared" si="18"/>
        <v>0.78537961924539823</v>
      </c>
      <c r="U8" s="4">
        <f t="shared" si="1"/>
        <v>0.87649256540633225</v>
      </c>
      <c r="V8" s="5">
        <f t="shared" si="2"/>
        <v>0.87649256540049469</v>
      </c>
      <c r="W8" s="5">
        <f t="shared" si="3"/>
        <v>0.86782278369703769</v>
      </c>
      <c r="X8" s="5">
        <f t="shared" si="4"/>
        <v>0.8764925653613973</v>
      </c>
      <c r="Y8" s="5">
        <f t="shared" si="5"/>
        <v>0.86960554859655026</v>
      </c>
      <c r="Z8" s="6">
        <f t="shared" si="6"/>
        <v>0.86892450257619624</v>
      </c>
      <c r="AB8" s="4">
        <f t="shared" si="19"/>
        <v>8.126738271122464E-4</v>
      </c>
      <c r="AC8" s="5">
        <f t="shared" si="7"/>
        <v>8.1267382744507381E-4</v>
      </c>
      <c r="AD8" s="5">
        <f t="shared" si="7"/>
        <v>1.3821454120372485E-3</v>
      </c>
      <c r="AE8" s="5">
        <f t="shared" si="7"/>
        <v>8.1267382967420648E-4</v>
      </c>
      <c r="AF8" s="5">
        <f t="shared" si="7"/>
        <v>1.2527671901511673E-3</v>
      </c>
      <c r="AG8" s="6">
        <f t="shared" si="7"/>
        <v>1.3014415143748734E-3</v>
      </c>
    </row>
    <row r="9" spans="1:33" x14ac:dyDescent="0.3">
      <c r="A9" s="9">
        <v>8</v>
      </c>
      <c r="B9" s="4">
        <v>0.54500000000000004</v>
      </c>
      <c r="C9" s="5">
        <v>0.60301354648099015</v>
      </c>
      <c r="D9" s="5">
        <v>0.60322317049839957</v>
      </c>
      <c r="E9" s="5">
        <v>0.60300633788735536</v>
      </c>
      <c r="F9" s="5">
        <v>0.5830477783796113</v>
      </c>
      <c r="G9" s="4">
        <f t="shared" si="8"/>
        <v>0.36362533723958129</v>
      </c>
      <c r="H9" s="5">
        <f t="shared" si="0"/>
        <v>0.36387819342614125</v>
      </c>
      <c r="I9" s="5">
        <f t="shared" si="0"/>
        <v>0.36361664353231937</v>
      </c>
      <c r="J9" s="6">
        <f t="shared" si="0"/>
        <v>0.33994471187340036</v>
      </c>
      <c r="K9" s="4">
        <f t="shared" si="9"/>
        <v>0.36375174336174693</v>
      </c>
      <c r="L9" s="5">
        <f t="shared" si="10"/>
        <v>0.36362099035996842</v>
      </c>
      <c r="M9" s="5">
        <f t="shared" si="11"/>
        <v>0.35158570860855176</v>
      </c>
      <c r="N9" s="5">
        <f t="shared" si="12"/>
        <v>0.36374739497103969</v>
      </c>
      <c r="O9" s="5">
        <f t="shared" si="13"/>
        <v>0.35170792942619739</v>
      </c>
      <c r="P9" s="6">
        <f t="shared" si="14"/>
        <v>0.35158150565404778</v>
      </c>
      <c r="Q9" s="4">
        <f t="shared" si="15"/>
        <v>0.32864238283213965</v>
      </c>
      <c r="R9" s="5">
        <f t="shared" si="16"/>
        <v>0.3287566279216278</v>
      </c>
      <c r="S9" s="5">
        <f t="shared" si="17"/>
        <v>0.32863845414860871</v>
      </c>
      <c r="T9" s="5">
        <f t="shared" si="18"/>
        <v>0.3177610392168882</v>
      </c>
      <c r="U9" s="4">
        <f t="shared" si="1"/>
        <v>0.60300633788735536</v>
      </c>
      <c r="V9" s="5">
        <f t="shared" si="2"/>
        <v>0.60300633788151026</v>
      </c>
      <c r="W9" s="5">
        <f t="shared" si="3"/>
        <v>0.58304777838032462</v>
      </c>
      <c r="X9" s="5">
        <f t="shared" si="4"/>
        <v>0.6030063378503866</v>
      </c>
      <c r="Y9" s="5">
        <f t="shared" si="5"/>
        <v>0.58588156054843443</v>
      </c>
      <c r="Z9" s="6">
        <f t="shared" si="6"/>
        <v>0.58495168225909366</v>
      </c>
      <c r="AB9" s="4">
        <f t="shared" si="19"/>
        <v>3.3647352351020331E-3</v>
      </c>
      <c r="AC9" s="5">
        <f t="shared" si="7"/>
        <v>3.3647352344239271E-3</v>
      </c>
      <c r="AD9" s="5">
        <f t="shared" si="7"/>
        <v>1.4476334396782947E-3</v>
      </c>
      <c r="AE9" s="5">
        <f t="shared" si="7"/>
        <v>3.3647352308131882E-3</v>
      </c>
      <c r="AF9" s="5">
        <f t="shared" si="7"/>
        <v>1.6713019928753074E-3</v>
      </c>
      <c r="AG9" s="6">
        <f t="shared" si="7"/>
        <v>1.5961369153315761E-3</v>
      </c>
    </row>
    <row r="10" spans="1:33" x14ac:dyDescent="0.3">
      <c r="A10" s="9">
        <v>9</v>
      </c>
      <c r="B10" s="4">
        <v>0.89400000000000002</v>
      </c>
      <c r="C10" s="5">
        <v>0.92286384495918339</v>
      </c>
      <c r="D10" s="5">
        <v>0.9253421969898552</v>
      </c>
      <c r="E10" s="5">
        <v>0.92419548434150056</v>
      </c>
      <c r="F10" s="5">
        <v>0.91852374820127236</v>
      </c>
      <c r="G10" s="4">
        <f t="shared" si="8"/>
        <v>0.85167767633284763</v>
      </c>
      <c r="H10" s="5">
        <f t="shared" si="0"/>
        <v>0.85625818153001199</v>
      </c>
      <c r="I10" s="5">
        <f t="shared" si="0"/>
        <v>0.85413729327722077</v>
      </c>
      <c r="J10" s="6">
        <f t="shared" si="0"/>
        <v>0.84368587600971434</v>
      </c>
      <c r="K10" s="4">
        <f t="shared" si="9"/>
        <v>0.85396485781703591</v>
      </c>
      <c r="L10" s="5">
        <f t="shared" si="10"/>
        <v>0.85290659817331194</v>
      </c>
      <c r="M10" s="5">
        <f t="shared" si="11"/>
        <v>0.84767235795134699</v>
      </c>
      <c r="N10" s="5">
        <f t="shared" si="12"/>
        <v>0.85519707992866745</v>
      </c>
      <c r="O10" s="5">
        <f t="shared" si="13"/>
        <v>0.84994878314792188</v>
      </c>
      <c r="P10" s="6">
        <f t="shared" si="14"/>
        <v>0.8488955003480454</v>
      </c>
      <c r="Q10" s="4">
        <f t="shared" si="15"/>
        <v>0.82504027739350994</v>
      </c>
      <c r="R10" s="5">
        <f t="shared" si="16"/>
        <v>0.82725592410893056</v>
      </c>
      <c r="S10" s="5">
        <f t="shared" si="17"/>
        <v>0.82623076300130149</v>
      </c>
      <c r="T10" s="5">
        <f t="shared" si="18"/>
        <v>0.82116023089193746</v>
      </c>
      <c r="U10" s="4">
        <f t="shared" si="1"/>
        <v>0.92419548434150056</v>
      </c>
      <c r="V10" s="5">
        <f t="shared" si="2"/>
        <v>0.92419548433567489</v>
      </c>
      <c r="W10" s="5">
        <f t="shared" si="3"/>
        <v>0.9185237482016948</v>
      </c>
      <c r="X10" s="5">
        <f t="shared" si="4"/>
        <v>0.92419548429515685</v>
      </c>
      <c r="Y10" s="5">
        <f t="shared" si="5"/>
        <v>0.92005753737977858</v>
      </c>
      <c r="Z10" s="6">
        <f t="shared" si="6"/>
        <v>0.91936028588491048</v>
      </c>
      <c r="AB10" s="4">
        <f t="shared" si="19"/>
        <v>9.1176727461780458E-4</v>
      </c>
      <c r="AC10" s="5">
        <f t="shared" si="7"/>
        <v>9.1176727426598651E-4</v>
      </c>
      <c r="AD10" s="5">
        <f t="shared" si="7"/>
        <v>6.0141422586012811E-4</v>
      </c>
      <c r="AE10" s="5">
        <f t="shared" si="7"/>
        <v>9.117672718190632E-4</v>
      </c>
      <c r="AF10" s="5">
        <f t="shared" si="7"/>
        <v>6.7899525429855698E-4</v>
      </c>
      <c r="AG10" s="6">
        <f t="shared" si="7"/>
        <v>6.4314410016438873E-4</v>
      </c>
    </row>
    <row r="11" spans="1:33" x14ac:dyDescent="0.3">
      <c r="A11" s="9">
        <v>10</v>
      </c>
      <c r="B11" s="4">
        <v>0.9</v>
      </c>
      <c r="C11" s="5">
        <v>0.93063248192250048</v>
      </c>
      <c r="D11" s="5">
        <v>0.92943435210005032</v>
      </c>
      <c r="E11" s="5">
        <v>0.93003972151447079</v>
      </c>
      <c r="F11" s="5">
        <v>0.92566408160658542</v>
      </c>
      <c r="G11" s="4">
        <f t="shared" si="8"/>
        <v>0.86607681640923317</v>
      </c>
      <c r="H11" s="5">
        <f t="shared" si="0"/>
        <v>0.86384821486364027</v>
      </c>
      <c r="I11" s="5">
        <f t="shared" si="0"/>
        <v>0.86497388359471439</v>
      </c>
      <c r="J11" s="6">
        <f t="shared" si="0"/>
        <v>0.8568539919765632</v>
      </c>
      <c r="K11" s="4">
        <f t="shared" si="9"/>
        <v>0.86496179787890104</v>
      </c>
      <c r="L11" s="5">
        <f t="shared" si="10"/>
        <v>0.86552517431952314</v>
      </c>
      <c r="M11" s="5">
        <f t="shared" si="11"/>
        <v>0.86145306169204861</v>
      </c>
      <c r="N11" s="5">
        <f t="shared" si="12"/>
        <v>0.86441086599311334</v>
      </c>
      <c r="O11" s="5">
        <f t="shared" si="13"/>
        <v>0.86034399595030486</v>
      </c>
      <c r="P11" s="6">
        <f t="shared" si="14"/>
        <v>0.86090436467333709</v>
      </c>
      <c r="Q11" s="4">
        <f t="shared" si="15"/>
        <v>0.8375692337302505</v>
      </c>
      <c r="R11" s="5">
        <f t="shared" si="16"/>
        <v>0.83649091689004529</v>
      </c>
      <c r="S11" s="5">
        <f t="shared" si="17"/>
        <v>0.83703574936302372</v>
      </c>
      <c r="T11" s="5">
        <f t="shared" si="18"/>
        <v>0.83309767344592689</v>
      </c>
      <c r="U11" s="4">
        <f t="shared" si="1"/>
        <v>0.93003972151447079</v>
      </c>
      <c r="V11" s="5">
        <f t="shared" si="2"/>
        <v>0.93003972150861713</v>
      </c>
      <c r="W11" s="5">
        <f t="shared" si="3"/>
        <v>0.92566408160700075</v>
      </c>
      <c r="X11" s="5">
        <f t="shared" si="4"/>
        <v>0.93003972146800795</v>
      </c>
      <c r="Y11" s="5">
        <f t="shared" si="5"/>
        <v>0.92664463946669073</v>
      </c>
      <c r="Z11" s="6">
        <f t="shared" si="6"/>
        <v>0.92635506872760487</v>
      </c>
      <c r="AB11" s="4">
        <f t="shared" si="19"/>
        <v>9.0238486866695759E-4</v>
      </c>
      <c r="AC11" s="5">
        <f t="shared" si="7"/>
        <v>9.0238486831527352E-4</v>
      </c>
      <c r="AD11" s="5">
        <f t="shared" si="7"/>
        <v>6.5864508473079326E-4</v>
      </c>
      <c r="AE11" s="5">
        <f t="shared" si="7"/>
        <v>9.0238486587549652E-4</v>
      </c>
      <c r="AF11" s="5">
        <f t="shared" si="7"/>
        <v>7.0993681230993231E-4</v>
      </c>
      <c r="AG11" s="6">
        <f t="shared" si="7"/>
        <v>6.9458964763677495E-4</v>
      </c>
    </row>
    <row r="12" spans="1:33" x14ac:dyDescent="0.3">
      <c r="A12" s="9">
        <v>11</v>
      </c>
      <c r="B12" s="4">
        <v>0.93200000000000005</v>
      </c>
      <c r="C12" s="5">
        <v>0.94444774405663556</v>
      </c>
      <c r="D12" s="5">
        <v>0.93369619860776276</v>
      </c>
      <c r="E12" s="5">
        <v>0.93885142037258329</v>
      </c>
      <c r="F12" s="5">
        <v>0.96099610619784748</v>
      </c>
      <c r="G12" s="4">
        <f t="shared" si="8"/>
        <v>0.89198154125366824</v>
      </c>
      <c r="H12" s="5">
        <f t="shared" si="0"/>
        <v>0.87178859129458675</v>
      </c>
      <c r="I12" s="5">
        <f t="shared" si="0"/>
        <v>0.88144198953561714</v>
      </c>
      <c r="J12" s="6">
        <f t="shared" si="0"/>
        <v>0.92351351612742449</v>
      </c>
      <c r="K12" s="4">
        <f t="shared" si="9"/>
        <v>0.88182726840935788</v>
      </c>
      <c r="L12" s="5">
        <f t="shared" si="10"/>
        <v>0.88669610597525428</v>
      </c>
      <c r="M12" s="5">
        <f t="shared" si="11"/>
        <v>0.90761060454576803</v>
      </c>
      <c r="N12" s="5">
        <f t="shared" si="12"/>
        <v>0.87660200225937968</v>
      </c>
      <c r="O12" s="5">
        <f t="shared" si="13"/>
        <v>0.89727841123379204</v>
      </c>
      <c r="P12" s="6">
        <f t="shared" si="14"/>
        <v>0.90223255927637103</v>
      </c>
      <c r="Q12" s="4">
        <f t="shared" si="15"/>
        <v>0.88022529746078437</v>
      </c>
      <c r="R12" s="5">
        <f t="shared" si="16"/>
        <v>0.87020485710243489</v>
      </c>
      <c r="S12" s="5">
        <f t="shared" si="17"/>
        <v>0.87500952378724772</v>
      </c>
      <c r="T12" s="5">
        <f t="shared" si="18"/>
        <v>0.89564837097639394</v>
      </c>
      <c r="U12" s="4">
        <f t="shared" si="1"/>
        <v>0.93885142037258329</v>
      </c>
      <c r="V12" s="5">
        <f t="shared" si="2"/>
        <v>0.93885142036665681</v>
      </c>
      <c r="W12" s="5">
        <f t="shared" si="3"/>
        <v>0.96099610619825027</v>
      </c>
      <c r="X12" s="5">
        <f t="shared" si="4"/>
        <v>0.93885142032599644</v>
      </c>
      <c r="Y12" s="5">
        <f t="shared" si="5"/>
        <v>0.95619915101073405</v>
      </c>
      <c r="Z12" s="6">
        <f t="shared" si="6"/>
        <v>0.95847720324112207</v>
      </c>
      <c r="AB12" s="4">
        <f t="shared" si="19"/>
        <v>4.6941961121848649E-5</v>
      </c>
      <c r="AC12" s="5">
        <f t="shared" si="7"/>
        <v>4.694196104063902E-5</v>
      </c>
      <c r="AD12" s="5">
        <f t="shared" si="7"/>
        <v>8.4077417466020456E-4</v>
      </c>
      <c r="AE12" s="5">
        <f t="shared" si="7"/>
        <v>4.6941960483476529E-5</v>
      </c>
      <c r="AF12" s="5">
        <f t="shared" si="7"/>
        <v>5.8559890964030828E-4</v>
      </c>
      <c r="AG12" s="6">
        <f t="shared" si="7"/>
        <v>7.0104229147168221E-4</v>
      </c>
    </row>
    <row r="13" spans="1:33" x14ac:dyDescent="0.3">
      <c r="A13" s="9">
        <v>12</v>
      </c>
      <c r="B13" s="4">
        <v>0.74</v>
      </c>
      <c r="C13" s="5">
        <v>0.71288909434975256</v>
      </c>
      <c r="D13" s="5">
        <v>0.70766587317727636</v>
      </c>
      <c r="E13" s="5">
        <v>0.71008400566403274</v>
      </c>
      <c r="F13" s="5">
        <v>0.73955320090332033</v>
      </c>
      <c r="G13" s="4">
        <f t="shared" si="8"/>
        <v>0.50821086084281042</v>
      </c>
      <c r="H13" s="5">
        <f t="shared" si="0"/>
        <v>0.50079098805975697</v>
      </c>
      <c r="I13" s="5">
        <f t="shared" si="0"/>
        <v>0.50421929509987806</v>
      </c>
      <c r="J13" s="6">
        <f t="shared" si="0"/>
        <v>0.54693893696634688</v>
      </c>
      <c r="K13" s="4">
        <f t="shared" si="9"/>
        <v>0.50448728343157545</v>
      </c>
      <c r="L13" s="5">
        <f t="shared" si="10"/>
        <v>0.50621114371007692</v>
      </c>
      <c r="M13" s="5">
        <f t="shared" si="11"/>
        <v>0.52721941161542862</v>
      </c>
      <c r="N13" s="5">
        <f t="shared" si="12"/>
        <v>0.50250221789745575</v>
      </c>
      <c r="O13" s="5">
        <f t="shared" si="13"/>
        <v>0.52335656167829792</v>
      </c>
      <c r="P13" s="6">
        <f t="shared" si="14"/>
        <v>0.52514489929908681</v>
      </c>
      <c r="Q13" s="4">
        <f t="shared" si="15"/>
        <v>0.52753792981881686</v>
      </c>
      <c r="R13" s="5">
        <f t="shared" si="16"/>
        <v>0.52367274615118453</v>
      </c>
      <c r="S13" s="5">
        <f t="shared" si="17"/>
        <v>0.52546216419138425</v>
      </c>
      <c r="T13" s="5">
        <f t="shared" si="18"/>
        <v>0.54726936866845699</v>
      </c>
      <c r="U13" s="4">
        <f t="shared" si="1"/>
        <v>0.71008400566403274</v>
      </c>
      <c r="V13" s="5">
        <f t="shared" si="2"/>
        <v>0.71008400565814689</v>
      </c>
      <c r="W13" s="5">
        <f t="shared" si="3"/>
        <v>0.73955320090393373</v>
      </c>
      <c r="X13" s="5">
        <f t="shared" si="4"/>
        <v>0.71008400562402429</v>
      </c>
      <c r="Y13" s="5">
        <f t="shared" si="5"/>
        <v>0.73306551023628241</v>
      </c>
      <c r="Z13" s="6">
        <f t="shared" si="6"/>
        <v>0.73566421678514382</v>
      </c>
      <c r="AB13" s="4">
        <f t="shared" si="19"/>
        <v>8.9496671710962491E-4</v>
      </c>
      <c r="AC13" s="5">
        <f t="shared" si="7"/>
        <v>8.9496671746178689E-4</v>
      </c>
      <c r="AD13" s="5">
        <f t="shared" si="7"/>
        <v>1.9962943224563042E-7</v>
      </c>
      <c r="AE13" s="5">
        <f t="shared" si="7"/>
        <v>8.9496671950340951E-4</v>
      </c>
      <c r="AF13" s="5">
        <f t="shared" si="7"/>
        <v>4.8087148283103863E-5</v>
      </c>
      <c r="AG13" s="6">
        <f t="shared" si="7"/>
        <v>1.8799016086228508E-5</v>
      </c>
    </row>
    <row r="14" spans="1:33" x14ac:dyDescent="0.3">
      <c r="A14" s="10" t="s">
        <v>6</v>
      </c>
      <c r="B14" s="11">
        <f t="shared" ref="B14:T14" si="20">SUM(B2:B13)</f>
        <v>10.252000000000001</v>
      </c>
      <c r="C14" s="12">
        <f t="shared" si="20"/>
        <v>10.252000000000201</v>
      </c>
      <c r="D14" s="12">
        <f t="shared" si="20"/>
        <v>10.251999999999565</v>
      </c>
      <c r="E14" s="12">
        <f t="shared" si="20"/>
        <v>10.251999999995466</v>
      </c>
      <c r="F14" s="13">
        <f t="shared" si="20"/>
        <v>10.25200000000055</v>
      </c>
      <c r="G14" s="11">
        <f t="shared" si="20"/>
        <v>8.8968072234160243</v>
      </c>
      <c r="H14" s="12">
        <f t="shared" si="20"/>
        <v>8.8968197155644582</v>
      </c>
      <c r="I14" s="12">
        <f t="shared" si="20"/>
        <v>8.8968781808321253</v>
      </c>
      <c r="J14" s="13">
        <f t="shared" si="20"/>
        <v>8.8989186831493381</v>
      </c>
      <c r="K14" s="11">
        <f t="shared" si="20"/>
        <v>8.8966844090956752</v>
      </c>
      <c r="L14" s="12">
        <f t="shared" si="20"/>
        <v>8.8968072234125</v>
      </c>
      <c r="M14" s="12">
        <f t="shared" si="20"/>
        <v>8.8968072234163156</v>
      </c>
      <c r="N14" s="12">
        <f t="shared" si="20"/>
        <v>8.896819715561481</v>
      </c>
      <c r="O14" s="12">
        <f t="shared" si="20"/>
        <v>8.8961919088729537</v>
      </c>
      <c r="P14" s="13">
        <f t="shared" si="20"/>
        <v>8.8965489464294443</v>
      </c>
      <c r="Q14" s="11">
        <f t="shared" si="20"/>
        <v>8.8968072234158448</v>
      </c>
      <c r="R14" s="12">
        <f t="shared" si="20"/>
        <v>8.8968197155648276</v>
      </c>
      <c r="S14" s="12">
        <f t="shared" si="20"/>
        <v>8.896878180835472</v>
      </c>
      <c r="T14" s="13">
        <f t="shared" si="20"/>
        <v>8.8989186831488674</v>
      </c>
      <c r="U14" s="26"/>
      <c r="V14" s="26"/>
      <c r="W14" s="26"/>
      <c r="X14" s="26"/>
      <c r="Y14" s="26"/>
      <c r="Z14" s="26"/>
      <c r="AA14" s="10" t="s">
        <v>31</v>
      </c>
      <c r="AB14" s="14">
        <f t="shared" ref="AB14:AG14" si="21">AVERAGE(AB2:AB13)</f>
        <v>7.9915159676539297E-4</v>
      </c>
      <c r="AC14" s="15">
        <f t="shared" si="21"/>
        <v>7.9915159676539232E-4</v>
      </c>
      <c r="AD14" s="15">
        <f t="shared" si="21"/>
        <v>6.291097376337659E-4</v>
      </c>
      <c r="AE14" s="15">
        <f t="shared" si="21"/>
        <v>7.9915159676539297E-4</v>
      </c>
      <c r="AF14" s="15">
        <f t="shared" si="21"/>
        <v>6.1916144734489714E-4</v>
      </c>
      <c r="AG14" s="16">
        <f t="shared" si="21"/>
        <v>6.2571254538829816E-4</v>
      </c>
    </row>
    <row r="15" spans="1:33" x14ac:dyDescent="0.3">
      <c r="AB15" s="38" t="s">
        <v>30</v>
      </c>
      <c r="AC15" s="39"/>
      <c r="AD15" s="39"/>
      <c r="AE15" s="39">
        <f>MIN(AB14:AG14)</f>
        <v>6.1916144734489714E-4</v>
      </c>
      <c r="AF15" s="39"/>
      <c r="AG15" s="40"/>
    </row>
    <row r="17" spans="1:13" x14ac:dyDescent="0.3">
      <c r="A17" s="17">
        <v>1</v>
      </c>
      <c r="B17" s="20">
        <v>12</v>
      </c>
      <c r="C17" s="20">
        <f>C14</f>
        <v>10.252000000000201</v>
      </c>
      <c r="D17" s="20">
        <f>D14</f>
        <v>10.251999999999565</v>
      </c>
      <c r="E17" s="20"/>
      <c r="F17" s="20">
        <f>B14</f>
        <v>10.252000000000001</v>
      </c>
      <c r="G17" s="20"/>
      <c r="H17" s="20">
        <f t="array" ref="H17:J19">MINVERSE(B17:D19)</f>
        <v>5.3676309598191168</v>
      </c>
      <c r="I17" s="20">
        <v>-3.2423171723179016</v>
      </c>
      <c r="J17" s="20">
        <v>-2.9429707244665528</v>
      </c>
      <c r="K17" s="20"/>
      <c r="L17" s="18" t="s">
        <v>21</v>
      </c>
      <c r="M17" s="21">
        <f t="array" ref="M17:M19">MMULT(H17:J19,F17:F19)</f>
        <v>-3.98202981688911E-4</v>
      </c>
    </row>
    <row r="18" spans="1:13" x14ac:dyDescent="0.3">
      <c r="A18" s="4"/>
      <c r="B18" s="5">
        <f>C14</f>
        <v>10.252000000000201</v>
      </c>
      <c r="C18" s="5">
        <f>G14</f>
        <v>8.8968072234160243</v>
      </c>
      <c r="D18" s="5">
        <f>K14</f>
        <v>8.8966844090956752</v>
      </c>
      <c r="E18" s="5"/>
      <c r="F18" s="5">
        <f>Q14</f>
        <v>8.8968072234158448</v>
      </c>
      <c r="G18" s="5"/>
      <c r="H18" s="5">
        <v>-3.2423171723178563</v>
      </c>
      <c r="I18" s="5">
        <v>3876.1446172712394</v>
      </c>
      <c r="J18" s="5">
        <v>-3872.3494742683765</v>
      </c>
      <c r="K18" s="5"/>
      <c r="L18" s="15" t="s">
        <v>22</v>
      </c>
      <c r="M18" s="6">
        <v>0.47604606462118682</v>
      </c>
    </row>
    <row r="19" spans="1:13" x14ac:dyDescent="0.3">
      <c r="A19" s="22"/>
      <c r="B19" s="23">
        <f>D14</f>
        <v>10.251999999999565</v>
      </c>
      <c r="C19" s="23">
        <f>K14</f>
        <v>8.8966844090956752</v>
      </c>
      <c r="D19" s="23">
        <f>H14</f>
        <v>8.8968197155644582</v>
      </c>
      <c r="E19" s="23"/>
      <c r="F19" s="23">
        <f>R14</f>
        <v>8.8968197155648276</v>
      </c>
      <c r="G19" s="23"/>
      <c r="H19" s="23">
        <v>-2.9429707244661887</v>
      </c>
      <c r="I19" s="23">
        <v>-3872.3494742683765</v>
      </c>
      <c r="J19" s="23">
        <v>3875.7942312617497</v>
      </c>
      <c r="K19" s="23"/>
      <c r="L19" s="7" t="s">
        <v>23</v>
      </c>
      <c r="M19" s="24">
        <v>0.52442003328906139</v>
      </c>
    </row>
    <row r="21" spans="1:13" x14ac:dyDescent="0.3">
      <c r="A21" s="17">
        <v>2</v>
      </c>
      <c r="B21" s="20">
        <v>12</v>
      </c>
      <c r="C21" s="20">
        <f>C14</f>
        <v>10.252000000000201</v>
      </c>
      <c r="D21" s="20">
        <f>E14</f>
        <v>10.251999999995466</v>
      </c>
      <c r="E21" s="20"/>
      <c r="F21" s="20">
        <f>B14</f>
        <v>10.252000000000001</v>
      </c>
      <c r="G21" s="20"/>
      <c r="H21" s="20">
        <f t="array" ref="H21:J23">MINVERSE(B21:D23)</f>
        <v>5.3653963012773387</v>
      </c>
      <c r="I21" s="20">
        <v>-6.182672272462999</v>
      </c>
      <c r="J21" s="20">
        <v>5.0912300745646157E-8</v>
      </c>
      <c r="K21" s="20"/>
      <c r="L21" s="18" t="s">
        <v>21</v>
      </c>
      <c r="M21" s="21">
        <f t="array" ref="M21:M23">MMULT(H21:J23,F21:F23)</f>
        <v>-5.8449846359609447E-12</v>
      </c>
    </row>
    <row r="22" spans="1:13" x14ac:dyDescent="0.3">
      <c r="A22" s="4"/>
      <c r="B22" s="5">
        <f>C14</f>
        <v>10.252000000000201</v>
      </c>
      <c r="C22" s="5">
        <f>G14</f>
        <v>8.8968072234160243</v>
      </c>
      <c r="D22" s="5">
        <f>L14</f>
        <v>8.8968072234125</v>
      </c>
      <c r="E22" s="5"/>
      <c r="F22" s="5">
        <f>Q14</f>
        <v>8.8968072234158448</v>
      </c>
      <c r="G22" s="5"/>
      <c r="H22" s="5">
        <v>-6.1826722726161112</v>
      </c>
      <c r="I22" s="5">
        <v>14100.195060602951</v>
      </c>
      <c r="J22" s="5">
        <v>-14092.958222209989</v>
      </c>
      <c r="K22" s="5"/>
      <c r="L22" s="15" t="s">
        <v>22</v>
      </c>
      <c r="M22" s="6">
        <v>-1.4551915228366852E-11</v>
      </c>
    </row>
    <row r="23" spans="1:13" x14ac:dyDescent="0.3">
      <c r="A23" s="22"/>
      <c r="B23" s="23">
        <f>E14</f>
        <v>10.251999999995466</v>
      </c>
      <c r="C23" s="23">
        <f>L14</f>
        <v>8.8968072234125</v>
      </c>
      <c r="D23" s="23">
        <f>I14</f>
        <v>8.8968781808321253</v>
      </c>
      <c r="E23" s="23"/>
      <c r="F23" s="23">
        <f>S14</f>
        <v>8.896878180835472</v>
      </c>
      <c r="G23" s="23"/>
      <c r="H23" s="23">
        <v>5.1066481094485579E-8</v>
      </c>
      <c r="I23" s="23">
        <v>-14092.958222210169</v>
      </c>
      <c r="J23" s="23">
        <v>14092.958222156905</v>
      </c>
      <c r="K23" s="23"/>
      <c r="L23" s="7" t="s">
        <v>23</v>
      </c>
      <c r="M23" s="24">
        <v>1.0000000000145519</v>
      </c>
    </row>
    <row r="25" spans="1:13" x14ac:dyDescent="0.3">
      <c r="A25" s="17">
        <v>3</v>
      </c>
      <c r="B25" s="20">
        <v>12</v>
      </c>
      <c r="C25" s="20">
        <f>C14</f>
        <v>10.252000000000201</v>
      </c>
      <c r="D25" s="20">
        <f>F14</f>
        <v>10.25200000000055</v>
      </c>
      <c r="E25" s="20"/>
      <c r="F25" s="20">
        <f>B14</f>
        <v>10.252000000000001</v>
      </c>
      <c r="G25" s="20"/>
      <c r="H25" s="20">
        <f t="array" ref="H25:J27">MINVERSE(B25:D27)</f>
        <v>5.3653963012773396</v>
      </c>
      <c r="I25" s="20">
        <v>-6.1826722215150012</v>
      </c>
      <c r="J25" s="20">
        <v>-3.4485007442223527E-11</v>
      </c>
      <c r="K25" s="20"/>
      <c r="L25" s="18" t="s">
        <v>21</v>
      </c>
      <c r="M25" s="21">
        <f t="array" ref="M25:M27">MMULT(H25:J27,F25:F27)</f>
        <v>1.2617912009519596E-12</v>
      </c>
    </row>
    <row r="26" spans="1:13" x14ac:dyDescent="0.3">
      <c r="A26" s="4"/>
      <c r="B26" s="5">
        <f>C14</f>
        <v>10.252000000000201</v>
      </c>
      <c r="C26" s="5">
        <f>G14</f>
        <v>8.8968072234160243</v>
      </c>
      <c r="D26" s="5">
        <f>M14</f>
        <v>8.8968072234163156</v>
      </c>
      <c r="E26" s="5"/>
      <c r="F26" s="5">
        <f>Q14</f>
        <v>8.8968072234158448</v>
      </c>
      <c r="G26" s="5"/>
      <c r="H26" s="5">
        <v>-6.1826722215203436</v>
      </c>
      <c r="I26" s="5">
        <v>480.84283920167206</v>
      </c>
      <c r="J26" s="5">
        <v>-473.60600086199139</v>
      </c>
      <c r="K26" s="5"/>
      <c r="L26" s="15" t="s">
        <v>22</v>
      </c>
      <c r="M26" s="6">
        <v>-9.0949470177292824E-13</v>
      </c>
    </row>
    <row r="27" spans="1:13" x14ac:dyDescent="0.3">
      <c r="A27" s="22"/>
      <c r="B27" s="23">
        <f>F14</f>
        <v>10.25200000000055</v>
      </c>
      <c r="C27" s="23">
        <f>M14</f>
        <v>8.8968072234163156</v>
      </c>
      <c r="D27" s="23">
        <f>J14</f>
        <v>8.8989186831493381</v>
      </c>
      <c r="E27" s="23"/>
      <c r="F27" s="23">
        <f>T14</f>
        <v>8.8989186831488674</v>
      </c>
      <c r="G27" s="23"/>
      <c r="H27" s="23">
        <v>-2.928752157240119E-11</v>
      </c>
      <c r="I27" s="23">
        <v>-473.60600086199747</v>
      </c>
      <c r="J27" s="23">
        <v>473.60600086201572</v>
      </c>
      <c r="K27" s="23"/>
      <c r="L27" s="7" t="s">
        <v>23</v>
      </c>
      <c r="M27" s="24">
        <v>1</v>
      </c>
    </row>
    <row r="29" spans="1:13" x14ac:dyDescent="0.3">
      <c r="A29" s="17">
        <v>4</v>
      </c>
      <c r="B29" s="20">
        <v>12</v>
      </c>
      <c r="C29" s="20">
        <f>D14</f>
        <v>10.251999999999565</v>
      </c>
      <c r="D29" s="20">
        <f>E14</f>
        <v>10.251999999995466</v>
      </c>
      <c r="E29" s="20"/>
      <c r="F29" s="20">
        <f>B14</f>
        <v>10.252000000000001</v>
      </c>
      <c r="G29" s="20"/>
      <c r="H29" s="20">
        <f t="array" ref="H29:J31">MINVERSE(B29:D31)</f>
        <v>5.3649188265826373</v>
      </c>
      <c r="I29" s="20">
        <v>-6.1821133972795606</v>
      </c>
      <c r="J29" s="20">
        <v>6.1440611413369581E-8</v>
      </c>
      <c r="K29" s="20"/>
      <c r="L29" s="18" t="s">
        <v>21</v>
      </c>
      <c r="M29" s="21">
        <f t="array" ref="M29:M31">MMULT(H29:J31,F29:F31)</f>
        <v>-1.9412704859744902E-11</v>
      </c>
    </row>
    <row r="30" spans="1:13" x14ac:dyDescent="0.3">
      <c r="A30" s="4"/>
      <c r="B30" s="5">
        <f>D14</f>
        <v>10.251999999999565</v>
      </c>
      <c r="C30" s="5">
        <f>H14</f>
        <v>8.8968197155644582</v>
      </c>
      <c r="D30" s="5">
        <f>N14</f>
        <v>8.896819715561481</v>
      </c>
      <c r="E30" s="5"/>
      <c r="F30" s="5">
        <f>R14</f>
        <v>8.8968197155648276</v>
      </c>
      <c r="G30" s="5"/>
      <c r="H30" s="5">
        <v>-6.182113397090605</v>
      </c>
      <c r="I30" s="5">
        <v>17111.406541443896</v>
      </c>
      <c r="J30" s="5">
        <v>-17104.170357216917</v>
      </c>
      <c r="K30" s="5"/>
      <c r="L30" s="15" t="s">
        <v>22</v>
      </c>
      <c r="M30" s="6">
        <v>-2.9103830456733704E-11</v>
      </c>
    </row>
    <row r="31" spans="1:13" x14ac:dyDescent="0.3">
      <c r="A31" s="22"/>
      <c r="B31" s="23">
        <f>E14</f>
        <v>10.251999999995466</v>
      </c>
      <c r="C31" s="23">
        <f>N14</f>
        <v>8.896819715561481</v>
      </c>
      <c r="D31" s="23">
        <f>I14</f>
        <v>8.8968781808321253</v>
      </c>
      <c r="E31" s="23"/>
      <c r="F31" s="23">
        <f>S14</f>
        <v>8.896878180835472</v>
      </c>
      <c r="G31" s="23"/>
      <c r="H31" s="23">
        <v>6.1254248696933534E-8</v>
      </c>
      <c r="I31" s="23">
        <v>-17104.170357216699</v>
      </c>
      <c r="J31" s="23">
        <v>17104.170357151841</v>
      </c>
      <c r="K31" s="23"/>
      <c r="L31" s="7" t="s">
        <v>23</v>
      </c>
      <c r="M31" s="24">
        <v>1</v>
      </c>
    </row>
    <row r="33" spans="1:13" x14ac:dyDescent="0.3">
      <c r="A33" s="17">
        <v>5</v>
      </c>
      <c r="B33" s="20">
        <v>12</v>
      </c>
      <c r="C33" s="20">
        <f>D14</f>
        <v>10.251999999999565</v>
      </c>
      <c r="D33" s="20">
        <f>F14</f>
        <v>10.25200000000055</v>
      </c>
      <c r="E33" s="20"/>
      <c r="F33" s="20">
        <f>B14</f>
        <v>10.252000000000001</v>
      </c>
      <c r="G33" s="20"/>
      <c r="H33" s="20">
        <f t="array" ref="H33:J35">MINVERSE(B33:D35)</f>
        <v>5.3694130734512706</v>
      </c>
      <c r="I33" s="20">
        <v>-5.0294126313577108</v>
      </c>
      <c r="J33" s="20">
        <v>-1.157961235343161</v>
      </c>
      <c r="K33" s="20"/>
      <c r="L33" s="18" t="s">
        <v>21</v>
      </c>
      <c r="M33" s="21">
        <f t="array" ref="M33:M35">MMULT(H33:J35,F33:F35)</f>
        <v>-3.1574989090241701E-3</v>
      </c>
    </row>
    <row r="34" spans="1:13" x14ac:dyDescent="0.3">
      <c r="A34" s="4"/>
      <c r="B34" s="5">
        <f>D14</f>
        <v>10.251999999999565</v>
      </c>
      <c r="C34" s="5">
        <f>H14</f>
        <v>8.8968197155644582</v>
      </c>
      <c r="D34" s="5">
        <f>O14</f>
        <v>8.8961919088729537</v>
      </c>
      <c r="E34" s="5"/>
      <c r="F34" s="5">
        <f>R14</f>
        <v>8.8968197155648276</v>
      </c>
      <c r="G34" s="5"/>
      <c r="H34" s="5">
        <v>-5.0294126313543783</v>
      </c>
      <c r="I34" s="5">
        <v>302.88503322349004</v>
      </c>
      <c r="J34" s="5">
        <v>-296.99808905878581</v>
      </c>
      <c r="K34" s="5"/>
      <c r="L34" s="15" t="s">
        <v>22</v>
      </c>
      <c r="M34" s="6">
        <v>0.19015325086866142</v>
      </c>
    </row>
    <row r="35" spans="1:13" x14ac:dyDescent="0.3">
      <c r="A35" s="22"/>
      <c r="B35" s="23">
        <f>F14</f>
        <v>10.25200000000055</v>
      </c>
      <c r="C35" s="23">
        <f>O14</f>
        <v>8.8961919088729537</v>
      </c>
      <c r="D35" s="23">
        <f>J14</f>
        <v>8.8989186831493381</v>
      </c>
      <c r="E35" s="23"/>
      <c r="F35" s="23">
        <f>T14</f>
        <v>8.8989186831488674</v>
      </c>
      <c r="G35" s="23"/>
      <c r="H35" s="23">
        <v>-1.1579612353464408</v>
      </c>
      <c r="I35" s="23">
        <v>-296.99808905878194</v>
      </c>
      <c r="J35" s="23">
        <v>298.35348652501921</v>
      </c>
      <c r="K35" s="23"/>
      <c r="L35" s="7" t="s">
        <v>23</v>
      </c>
      <c r="M35" s="24">
        <v>0.81354261207570744</v>
      </c>
    </row>
    <row r="37" spans="1:13" x14ac:dyDescent="0.3">
      <c r="A37" s="17">
        <v>6</v>
      </c>
      <c r="B37" s="20">
        <v>12</v>
      </c>
      <c r="C37" s="20">
        <f>E14</f>
        <v>10.251999999995466</v>
      </c>
      <c r="D37" s="20">
        <f>F14</f>
        <v>10.25200000000055</v>
      </c>
      <c r="E37" s="20"/>
      <c r="F37" s="20">
        <f>B14</f>
        <v>10.252000000000001</v>
      </c>
      <c r="G37" s="20"/>
      <c r="H37" s="20">
        <f t="array" ref="H37:J39">MINVERSE(B37:D39)</f>
        <v>5.3642193839586989</v>
      </c>
      <c r="I37" s="20">
        <v>-5.427268459988265</v>
      </c>
      <c r="J37" s="20">
        <v>-0.7540261759392024</v>
      </c>
      <c r="K37" s="20"/>
      <c r="L37" s="18" t="s">
        <v>21</v>
      </c>
      <c r="M37" s="21">
        <f t="array" ref="M37:M39">MMULT(H37:J39,F37:F39)</f>
        <v>-1.7868435102093017E-3</v>
      </c>
    </row>
    <row r="38" spans="1:13" x14ac:dyDescent="0.3">
      <c r="A38" s="4"/>
      <c r="B38" s="5">
        <f>E14</f>
        <v>10.251999999995466</v>
      </c>
      <c r="C38" s="5">
        <f>I14</f>
        <v>8.8968781808321253</v>
      </c>
      <c r="D38" s="5">
        <f>P14</f>
        <v>8.8965489464294443</v>
      </c>
      <c r="E38" s="5"/>
      <c r="F38" s="5">
        <f>S14</f>
        <v>8.896878180835472</v>
      </c>
      <c r="G38" s="5"/>
      <c r="H38" s="5">
        <v>-5.4272684599882819</v>
      </c>
      <c r="I38" s="5">
        <v>376.08926810807282</v>
      </c>
      <c r="J38" s="5">
        <v>-369.73663237633588</v>
      </c>
      <c r="K38" s="5"/>
      <c r="L38" s="15" t="s">
        <v>22</v>
      </c>
      <c r="M38" s="6">
        <v>0.12382152697546189</v>
      </c>
    </row>
    <row r="39" spans="1:13" x14ac:dyDescent="0.3">
      <c r="A39" s="22"/>
      <c r="B39" s="23">
        <f>F14</f>
        <v>10.25200000000055</v>
      </c>
      <c r="C39" s="23">
        <f>P14</f>
        <v>8.8965489464294443</v>
      </c>
      <c r="D39" s="23">
        <f>J14</f>
        <v>8.8989186831493381</v>
      </c>
      <c r="E39" s="23"/>
      <c r="F39" s="23">
        <f>T14</f>
        <v>8.8989186831488674</v>
      </c>
      <c r="G39" s="23"/>
      <c r="H39" s="23">
        <v>-0.75402617593920429</v>
      </c>
      <c r="I39" s="23">
        <v>-369.73663237633582</v>
      </c>
      <c r="J39" s="23">
        <v>370.61922251576135</v>
      </c>
      <c r="K39" s="23"/>
      <c r="L39" s="7" t="s">
        <v>23</v>
      </c>
      <c r="M39" s="24">
        <v>0.87826997927913908</v>
      </c>
    </row>
  </sheetData>
  <mergeCells count="2">
    <mergeCell ref="AB15:AD15"/>
    <mergeCell ref="AE15:AG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7"/>
    </sheetView>
  </sheetViews>
  <sheetFormatPr defaultRowHeight="14.4" x14ac:dyDescent="0.3"/>
  <cols>
    <col min="7" max="7" width="16.6640625" customWidth="1"/>
  </cols>
  <sheetData>
    <row r="1" spans="1:8" x14ac:dyDescent="0.3">
      <c r="A1" s="17" t="s">
        <v>65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2" t="s">
        <v>36</v>
      </c>
      <c r="H1" s="43" t="s">
        <v>67</v>
      </c>
    </row>
    <row r="2" spans="1:8" x14ac:dyDescent="0.3">
      <c r="A2" s="4">
        <v>21</v>
      </c>
      <c r="B2" s="5">
        <v>0.91300000000000003</v>
      </c>
      <c r="C2" s="5">
        <v>73.8</v>
      </c>
      <c r="D2" s="5">
        <v>17.3</v>
      </c>
      <c r="E2" s="5">
        <v>2916</v>
      </c>
      <c r="F2" s="5">
        <v>76.8</v>
      </c>
      <c r="G2" s="5">
        <f>$B$8+D2*$B$9+F2*$B$10</f>
        <v>0.90225601366277497</v>
      </c>
      <c r="H2" s="6">
        <f>POWER(B2-G2,2)</f>
        <v>1.1543324241447885E-4</v>
      </c>
    </row>
    <row r="3" spans="1:8" x14ac:dyDescent="0.3">
      <c r="A3" s="4">
        <v>22</v>
      </c>
      <c r="B3" s="5">
        <v>0.91800000000000004</v>
      </c>
      <c r="C3" s="5">
        <v>79.2</v>
      </c>
      <c r="D3" s="5">
        <v>16.8</v>
      </c>
      <c r="E3" s="5">
        <v>3551</v>
      </c>
      <c r="F3" s="5">
        <v>78.099999999999994</v>
      </c>
      <c r="G3" s="5">
        <f t="shared" ref="G3:G6" si="0">$B$8+D3*$B$9+F3*$B$10</f>
        <v>0.92939458725110879</v>
      </c>
      <c r="H3" s="6">
        <f t="shared" ref="H3:H6" si="1">POWER(B3-G3,2)</f>
        <v>1.2983661862313022E-4</v>
      </c>
    </row>
    <row r="4" spans="1:8" x14ac:dyDescent="0.3">
      <c r="A4" s="4">
        <v>23</v>
      </c>
      <c r="B4" s="5">
        <v>0.83299999999999996</v>
      </c>
      <c r="C4" s="5">
        <v>71.5</v>
      </c>
      <c r="D4" s="5">
        <v>29.9</v>
      </c>
      <c r="E4" s="5">
        <v>3177</v>
      </c>
      <c r="F4" s="5">
        <v>73.900000000000006</v>
      </c>
      <c r="G4" s="5">
        <f t="shared" si="0"/>
        <v>0.82850170151512437</v>
      </c>
      <c r="H4" s="6">
        <f t="shared" si="1"/>
        <v>2.0234689259034081E-5</v>
      </c>
    </row>
    <row r="5" spans="1:8" x14ac:dyDescent="0.3">
      <c r="A5" s="4">
        <v>24</v>
      </c>
      <c r="B5" s="5">
        <v>0.91400000000000003</v>
      </c>
      <c r="C5" s="5">
        <v>75.3</v>
      </c>
      <c r="D5" s="5">
        <v>20.3</v>
      </c>
      <c r="E5" s="5">
        <v>3280</v>
      </c>
      <c r="F5" s="5">
        <v>78.599999999999994</v>
      </c>
      <c r="G5" s="5">
        <f t="shared" si="0"/>
        <v>0.93558406060806598</v>
      </c>
      <c r="H5" s="6">
        <f t="shared" si="1"/>
        <v>4.6587167233266412E-4</v>
      </c>
    </row>
    <row r="6" spans="1:8" x14ac:dyDescent="0.3">
      <c r="A6" s="22">
        <v>25</v>
      </c>
      <c r="B6" s="23">
        <v>0.92300000000000004</v>
      </c>
      <c r="C6" s="23">
        <v>79</v>
      </c>
      <c r="D6" s="23">
        <v>14.1</v>
      </c>
      <c r="E6" s="23">
        <v>3160</v>
      </c>
      <c r="F6" s="23">
        <v>78.5</v>
      </c>
      <c r="G6" s="23">
        <f t="shared" si="0"/>
        <v>0.94067457070035698</v>
      </c>
      <c r="H6" s="24">
        <f t="shared" si="1"/>
        <v>3.1239044944191598E-4</v>
      </c>
    </row>
    <row r="7" spans="1:8" x14ac:dyDescent="0.3">
      <c r="A7" s="5"/>
      <c r="B7" s="5"/>
      <c r="C7" s="5"/>
      <c r="D7" s="5"/>
      <c r="E7" s="5"/>
      <c r="F7" s="5"/>
      <c r="G7" s="11" t="s">
        <v>66</v>
      </c>
      <c r="H7" s="13">
        <f>AVERAGE(H2:H6)</f>
        <v>2.0875333441424467E-4</v>
      </c>
    </row>
    <row r="8" spans="1:8" x14ac:dyDescent="0.3">
      <c r="A8" s="17" t="s">
        <v>21</v>
      </c>
      <c r="B8" s="21">
        <v>-0.64711418461018866</v>
      </c>
      <c r="C8" s="5"/>
      <c r="D8" s="5"/>
      <c r="E8" s="5"/>
      <c r="F8" s="5"/>
      <c r="G8" s="5"/>
      <c r="H8" s="5"/>
    </row>
    <row r="9" spans="1:8" x14ac:dyDescent="0.3">
      <c r="A9" s="14" t="s">
        <v>22</v>
      </c>
      <c r="B9" s="6">
        <v>-1.1506190479422251E-3</v>
      </c>
      <c r="C9" s="5"/>
      <c r="D9" s="5"/>
      <c r="E9" s="5"/>
      <c r="F9" s="5"/>
      <c r="G9" s="5"/>
      <c r="H9" s="5"/>
    </row>
    <row r="10" spans="1:8" x14ac:dyDescent="0.3">
      <c r="A10" s="44" t="s">
        <v>23</v>
      </c>
      <c r="B10" s="24">
        <v>2.043328004950995E-2</v>
      </c>
      <c r="C10" s="5"/>
      <c r="D10" s="5"/>
      <c r="E10" s="5"/>
      <c r="F10" s="5"/>
      <c r="G10" s="5"/>
      <c r="H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Селекция 1</vt:lpstr>
      <vt:lpstr>Лист1</vt:lpstr>
      <vt:lpstr>Отбор1</vt:lpstr>
      <vt:lpstr>Селекция2</vt:lpstr>
      <vt:lpstr>Отбор2</vt:lpstr>
      <vt:lpstr>Тестирование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</dc:creator>
  <cp:lastModifiedBy>Ян</cp:lastModifiedBy>
  <dcterms:created xsi:type="dcterms:W3CDTF">2020-12-23T04:03:12Z</dcterms:created>
  <dcterms:modified xsi:type="dcterms:W3CDTF">2020-12-25T05:26:37Z</dcterms:modified>
</cp:coreProperties>
</file>