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issetm\Documents\TV3\"/>
    </mc:Choice>
  </mc:AlternateContent>
  <bookViews>
    <workbookView xWindow="120" yWindow="120" windowWidth="17040" windowHeight="10560"/>
  </bookViews>
  <sheets>
    <sheet name="Breakdown" sheetId="1" r:id="rId1"/>
  </sheets>
  <definedNames>
    <definedName name="EA_E01">Breakdown!$N$11:$N$11</definedName>
    <definedName name="EA_E02">Breakdown!$N$22:$N$22</definedName>
    <definedName name="EA_E03">Breakdown!$N$28:$N$28</definedName>
    <definedName name="EA_E04">Breakdown!$N$35:$N$35</definedName>
    <definedName name="EA_E05">Breakdown!$N$51:$N$51</definedName>
    <definedName name="EA_E06">Breakdown!$N$75:$N$75</definedName>
    <definedName name="EA_E07">Breakdown!$N$86:$N$86</definedName>
    <definedName name="EA_E08">Breakdown!$N$101:$N$101</definedName>
    <definedName name="EA_E09">Breakdown!$N$113:$N$113</definedName>
    <definedName name="EA_E10">Breakdown!$N$120:$N$120</definedName>
    <definedName name="EA_E11">Breakdown!$N$131:$N$131</definedName>
    <definedName name="EA_E12">Breakdown!$N$147:$N$147</definedName>
    <definedName name="EA_E13">Breakdown!$N$169:$N$169</definedName>
    <definedName name="EA_E14">Breakdown!$N$187:$N$187</definedName>
    <definedName name="EA_E15">Breakdown!$N$199:$N$199</definedName>
    <definedName name="EA_E16">Breakdown!$N$250:$N$250</definedName>
    <definedName name="EA_E17">Breakdown!$N$252:$N$252</definedName>
    <definedName name="EA_E18">Breakdown!$N$253:$N$253</definedName>
    <definedName name="EA_E19">Breakdown!$N$264:$N$264</definedName>
    <definedName name="EA_E20">Breakdown!$N$266:$N$266</definedName>
    <definedName name="EA_E21">Breakdown!$N$267:$N$267</definedName>
    <definedName name="EA_E22">Breakdown!$N$276:$N$276</definedName>
    <definedName name="EA_E23">Breakdown!$N$283:$N$283</definedName>
    <definedName name="EA_E24">Breakdown!$N$285:$N$285</definedName>
    <definedName name="EA_E25">Breakdown!$N$289:$N$289</definedName>
    <definedName name="EA_E26">Breakdown!$N$291:$N$291</definedName>
    <definedName name="EA_E27">Breakdown!$N$293:$N$293</definedName>
    <definedName name="GFA__EA_E01">Breakdown!$L$11:$L$11</definedName>
    <definedName name="GFA__EA_E02">Breakdown!$L$22:$L$22</definedName>
    <definedName name="GFA__EA_E03">Breakdown!$L$28:$L$28</definedName>
    <definedName name="GFA__EA_E04">Breakdown!$L$35:$L$35</definedName>
    <definedName name="GFA__EA_E05">Breakdown!$L$51:$L$51</definedName>
    <definedName name="GFA__EA_E06">Breakdown!$L$75:$L$75</definedName>
    <definedName name="GFA__EA_E07">Breakdown!$L$86:$L$86</definedName>
    <definedName name="GFA__EA_E08">Breakdown!$L$101:$L$101</definedName>
    <definedName name="GFA__EA_E09">Breakdown!$L$113:$L$113</definedName>
    <definedName name="GFA__EA_E10">Breakdown!$L$120:$L$120</definedName>
    <definedName name="GFA__EA_E11">Breakdown!$L$131:$L$131</definedName>
    <definedName name="GFA__EA_E12">Breakdown!$L$147:$L$147</definedName>
    <definedName name="GFA__EA_E13">Breakdown!$L$169:$L$169</definedName>
    <definedName name="GFA__EA_E14">Breakdown!$L$187:$L$187</definedName>
    <definedName name="GFA__EA_E15">Breakdown!$L$199:$L$199</definedName>
    <definedName name="GFA__EA_E16">Breakdown!$L$250:$L$250</definedName>
    <definedName name="GFA__EA_E17">Breakdown!$L$252:$L$252</definedName>
    <definedName name="GFA__EA_E18">Breakdown!$L$253:$L$253</definedName>
    <definedName name="GFA__EA_E19">Breakdown!$L$264:$L$264</definedName>
    <definedName name="GFA__EA_E20">Breakdown!$L$266:$L$266</definedName>
    <definedName name="GFA__EA_E21">Breakdown!$L$267:$L$267</definedName>
    <definedName name="GFA__EA_E22">Breakdown!$L$276:$L$276</definedName>
    <definedName name="GFA__EA_E23">Breakdown!$L$283:$L$283</definedName>
    <definedName name="GFA__EA_E24">Breakdown!$L$285:$L$285</definedName>
    <definedName name="GFA__EA_E25">Breakdown!$L$289:$L$289</definedName>
    <definedName name="GFA__EA_E26">Breakdown!$L$291:$L$291</definedName>
    <definedName name="GFA__EA_E27">Breakdown!$L$293:$L$293</definedName>
    <definedName name="M2_Area1">Breakdown!$P$302:$P$302</definedName>
    <definedName name="M2_Area2">Breakdown!$Q$302:$Q$302</definedName>
    <definedName name="M2_Area3">Breakdown!$R$302:$R$302</definedName>
    <definedName name="M2_Area4">Breakdown!$S$302:$S$302</definedName>
    <definedName name="M2_Area5">Breakdown!$T$302:$T$302</definedName>
    <definedName name="M2_Area6">Breakdown!$U$302:$U$302</definedName>
    <definedName name="M2_Area7">Breakdown!$V$302:$V$302</definedName>
  </definedNames>
  <calcPr calcId="162913"/>
</workbook>
</file>

<file path=xl/calcChain.xml><?xml version="1.0" encoding="utf-8"?>
<calcChain xmlns="http://schemas.openxmlformats.org/spreadsheetml/2006/main">
  <c r="J293" i="1" l="1"/>
  <c r="J291" i="1"/>
  <c r="J289" i="1"/>
  <c r="J285" i="1"/>
  <c r="F285" i="1"/>
  <c r="I282" i="1"/>
  <c r="F283" i="1" s="1"/>
  <c r="J283" i="1" s="1"/>
  <c r="F282" i="1"/>
  <c r="I275" i="1"/>
  <c r="F275" i="1"/>
  <c r="I272" i="1"/>
  <c r="F276" i="1" s="1"/>
  <c r="J276" i="1" s="1"/>
  <c r="F272" i="1"/>
  <c r="J267" i="1"/>
  <c r="J266" i="1"/>
  <c r="I263" i="1"/>
  <c r="F263" i="1"/>
  <c r="I259" i="1"/>
  <c r="F259" i="1"/>
  <c r="I258" i="1"/>
  <c r="F264" i="1" s="1"/>
  <c r="J264" i="1" s="1"/>
  <c r="F258" i="1"/>
  <c r="J253" i="1"/>
  <c r="J252" i="1"/>
  <c r="I249" i="1"/>
  <c r="F249" i="1"/>
  <c r="I246" i="1"/>
  <c r="F246" i="1"/>
  <c r="I243" i="1"/>
  <c r="F243" i="1"/>
  <c r="I239" i="1"/>
  <c r="F239" i="1"/>
  <c r="I236" i="1"/>
  <c r="F236" i="1"/>
  <c r="I234" i="1"/>
  <c r="F234" i="1"/>
  <c r="I228" i="1"/>
  <c r="F228" i="1"/>
  <c r="I225" i="1"/>
  <c r="F225" i="1"/>
  <c r="I222" i="1"/>
  <c r="F222" i="1"/>
  <c r="I215" i="1"/>
  <c r="F215" i="1"/>
  <c r="I211" i="1"/>
  <c r="F211" i="1"/>
  <c r="I208" i="1"/>
  <c r="F208" i="1"/>
  <c r="I207" i="1"/>
  <c r="F250" i="1" s="1"/>
  <c r="J250" i="1" s="1"/>
  <c r="F207" i="1"/>
  <c r="I198" i="1"/>
  <c r="F198" i="1"/>
  <c r="I195" i="1"/>
  <c r="F195" i="1"/>
  <c r="I191" i="1"/>
  <c r="F191" i="1"/>
  <c r="I190" i="1"/>
  <c r="F199" i="1" s="1"/>
  <c r="J199" i="1" s="1"/>
  <c r="F190" i="1"/>
  <c r="I186" i="1"/>
  <c r="F186" i="1"/>
  <c r="I180" i="1"/>
  <c r="F180" i="1"/>
  <c r="I175" i="1"/>
  <c r="F174" i="1"/>
  <c r="I174" i="1" s="1"/>
  <c r="F187" i="1" s="1"/>
  <c r="J187" i="1" s="1"/>
  <c r="F167" i="1"/>
  <c r="I167" i="1" s="1"/>
  <c r="F162" i="1"/>
  <c r="I162" i="1" s="1"/>
  <c r="F161" i="1"/>
  <c r="I161" i="1" s="1"/>
  <c r="F157" i="1"/>
  <c r="I157" i="1" s="1"/>
  <c r="F155" i="1"/>
  <c r="I155" i="1" s="1"/>
  <c r="F150" i="1"/>
  <c r="I150" i="1" s="1"/>
  <c r="F146" i="1"/>
  <c r="I146" i="1" s="1"/>
  <c r="F143" i="1"/>
  <c r="I143" i="1" s="1"/>
  <c r="F139" i="1"/>
  <c r="I139" i="1" s="1"/>
  <c r="F136" i="1"/>
  <c r="I136" i="1" s="1"/>
  <c r="F130" i="1"/>
  <c r="I130" i="1" s="1"/>
  <c r="F129" i="1"/>
  <c r="I129" i="1" s="1"/>
  <c r="F127" i="1"/>
  <c r="I127" i="1" s="1"/>
  <c r="F126" i="1"/>
  <c r="I126" i="1" s="1"/>
  <c r="F131" i="1" s="1"/>
  <c r="J131" i="1" s="1"/>
  <c r="F119" i="1"/>
  <c r="I119" i="1" s="1"/>
  <c r="F120" i="1" s="1"/>
  <c r="J120" i="1" s="1"/>
  <c r="F112" i="1"/>
  <c r="I112" i="1" s="1"/>
  <c r="F110" i="1"/>
  <c r="I110" i="1" s="1"/>
  <c r="F107" i="1"/>
  <c r="I107" i="1" s="1"/>
  <c r="F113" i="1" s="1"/>
  <c r="J113" i="1" s="1"/>
  <c r="F100" i="1"/>
  <c r="I100" i="1" s="1"/>
  <c r="F97" i="1"/>
  <c r="I97" i="1" s="1"/>
  <c r="F92" i="1"/>
  <c r="I92" i="1" s="1"/>
  <c r="F91" i="1"/>
  <c r="I91" i="1" s="1"/>
  <c r="F101" i="1" s="1"/>
  <c r="J101" i="1" s="1"/>
  <c r="F85" i="1"/>
  <c r="I85" i="1" s="1"/>
  <c r="F82" i="1"/>
  <c r="I82" i="1" s="1"/>
  <c r="F86" i="1" s="1"/>
  <c r="J86" i="1" s="1"/>
  <c r="F73" i="1"/>
  <c r="I73" i="1" s="1"/>
  <c r="F69" i="1"/>
  <c r="I69" i="1" s="1"/>
  <c r="F67" i="1"/>
  <c r="I67" i="1" s="1"/>
  <c r="F61" i="1"/>
  <c r="I61" i="1" s="1"/>
  <c r="F58" i="1"/>
  <c r="I58" i="1" s="1"/>
  <c r="F50" i="1"/>
  <c r="I50" i="1" s="1"/>
  <c r="F45" i="1"/>
  <c r="I45" i="1" s="1"/>
  <c r="F40" i="1"/>
  <c r="I40" i="1" s="1"/>
  <c r="F51" i="1" s="1"/>
  <c r="J51" i="1" s="1"/>
  <c r="F34" i="1"/>
  <c r="I34" i="1" s="1"/>
  <c r="F33" i="1"/>
  <c r="I33" i="1" s="1"/>
  <c r="F32" i="1"/>
  <c r="I32" i="1" s="1"/>
  <c r="F31" i="1"/>
  <c r="I31" i="1" s="1"/>
  <c r="F35" i="1" s="1"/>
  <c r="J35" i="1" s="1"/>
  <c r="F26" i="1"/>
  <c r="I26" i="1" s="1"/>
  <c r="F28" i="1" s="1"/>
  <c r="J28" i="1" s="1"/>
  <c r="F21" i="1"/>
  <c r="I21" i="1" s="1"/>
  <c r="F18" i="1"/>
  <c r="I18" i="1" s="1"/>
  <c r="F16" i="1"/>
  <c r="I16" i="1" s="1"/>
  <c r="F22" i="1" s="1"/>
  <c r="J22" i="1" s="1"/>
  <c r="F10" i="1"/>
  <c r="I10" i="1" s="1"/>
  <c r="F11" i="1" s="1"/>
  <c r="J11" i="1" s="1"/>
  <c r="F75" i="1" l="1"/>
  <c r="J75" i="1" s="1"/>
  <c r="F302" i="1" s="1"/>
  <c r="K302" i="1" s="1"/>
  <c r="K309" i="1" s="1"/>
  <c r="F147" i="1"/>
  <c r="J147" i="1" s="1"/>
  <c r="F169" i="1"/>
  <c r="J169" i="1" s="1"/>
</calcChain>
</file>

<file path=xl/sharedStrings.xml><?xml version="1.0" encoding="utf-8"?>
<sst xmlns="http://schemas.openxmlformats.org/spreadsheetml/2006/main" count="480" uniqueCount="332">
  <si>
    <t>Residential</t>
  </si>
  <si>
    <t>1 House A2</t>
  </si>
  <si>
    <t>Code</t>
  </si>
  <si>
    <t>Description</t>
  </si>
  <si>
    <t>Quantity</t>
  </si>
  <si>
    <t>UOM</t>
  </si>
  <si>
    <t>Rate</t>
  </si>
  <si>
    <t>SubTotal</t>
  </si>
  <si>
    <t>Factor</t>
  </si>
  <si>
    <t>Total</t>
  </si>
  <si>
    <t>House, 106m2, modest, single storey, includes garage</t>
  </si>
  <si>
    <t>P</t>
  </si>
  <si>
    <t>CONCRETE SLAB. KITCHEN, BATHROOM, WC. STANDARD QUALITY FITTINGS. 2.4M STUD.</t>
  </si>
  <si>
    <t>E01</t>
  </si>
  <si>
    <t>Site Preparation</t>
  </si>
  <si>
    <t>E01.02.007</t>
  </si>
  <si>
    <t>Site Clearance</t>
  </si>
  <si>
    <t>m2</t>
  </si>
  <si>
    <t>TOTAL Site Preparation</t>
  </si>
  <si>
    <t>E02</t>
  </si>
  <si>
    <t>Substructure</t>
  </si>
  <si>
    <t>Floor Slabs on Grade</t>
  </si>
  <si>
    <t>E02.05.007</t>
  </si>
  <si>
    <t>100mm thick</t>
  </si>
  <si>
    <t>Foundations</t>
  </si>
  <si>
    <t>E02.03.004</t>
  </si>
  <si>
    <t>&lt;b&gt;Strip Footing,&lt;/b&gt; 25MPa concrete, reinforcing 100kg/m3, formwork, shallow excavation</t>
  </si>
  <si>
    <t>m3</t>
  </si>
  <si>
    <t>Timber Floor Construction</t>
  </si>
  <si>
    <t>&lt;b&gt;Residential Timber Floor Construction,&lt;/b&gt; with timber piles, 2/150mm x 50mm bearers, 150mm x 50mm joists and flooring as follows:</t>
  </si>
  <si>
    <t>E02.11.010</t>
  </si>
  <si>
    <t>Pynefloor™ Green Tongue&lt;s&gt;®&lt;/s&gt;, 20mm thick</t>
  </si>
  <si>
    <t>TOTAL Substructure</t>
  </si>
  <si>
    <t>E03</t>
  </si>
  <si>
    <t>Frame</t>
  </si>
  <si>
    <t>E03.16.025</t>
  </si>
  <si>
    <t>&lt;b&gt;Couple-Close Roof, with Underpurlins and Struts,&lt;/b&gt; timber rafters and timber purlins</t>
  </si>
  <si>
    <t>E03.16.028</t>
  </si>
  <si>
    <t>250mm x 50mm/&lt;i&gt;240mm x 45mm rafter at 900mm centres, 100mm x 50mm struts and ties</t>
  </si>
  <si>
    <t>Timber pitched roof framing. Measured flat overall</t>
  </si>
  <si>
    <t>TOTAL Frame</t>
  </si>
  <si>
    <t>E04</t>
  </si>
  <si>
    <t>Structural Walls</t>
  </si>
  <si>
    <t>Concrete Masonry Walls</t>
  </si>
  <si>
    <t>m</t>
  </si>
  <si>
    <t>Concrete Walls</t>
  </si>
  <si>
    <t>Precast Concrete Walls</t>
  </si>
  <si>
    <t>Timber Framed Walls</t>
  </si>
  <si>
    <t>TOTAL Structural Walls</t>
  </si>
  <si>
    <t>E05</t>
  </si>
  <si>
    <t>Upper Floors</t>
  </si>
  <si>
    <t>Concrete Floors and Roof Slabs</t>
  </si>
  <si>
    <t>E05.03.211</t>
  </si>
  <si>
    <t>&lt;b&gt;Flat Slab System,&lt;/b&gt; 25MPa concrete</t>
  </si>
  <si>
    <t>E05.03.214</t>
  </si>
  <si>
    <t>75mm precast slab, 65mm topping</t>
  </si>
  <si>
    <t>Proprietary Type Floors and Roof Slabs</t>
  </si>
  <si>
    <t>&lt;b&gt;Suspended In Situ Concrete Slab on Galvanised Steel Permanent Formwork,&lt;/b&gt; 25MPa concrete, 0.7m edge formwork/m2, mesh reinforcing, propping for 28 days</t>
  </si>
  <si>
    <t>&lt;b&gt;Hibond&lt;/b&gt;</t>
  </si>
  <si>
    <t>E05.03.013</t>
  </si>
  <si>
    <t>0.75mm thick tray, 110mm thick slab</t>
  </si>
  <si>
    <t>Timber Floors including Flooring</t>
  </si>
  <si>
    <t>&lt;b&gt;20mm Particle Board on SG8 Timber Framing,&lt;/b&gt; lateral supports, nogging to sheet ends and edges</t>
  </si>
  <si>
    <t>E05.01.016</t>
  </si>
  <si>
    <t>250mm x 50mm joists, 4.4m span</t>
  </si>
  <si>
    <t>TOTAL Upper Floors</t>
  </si>
  <si>
    <t>Structure</t>
  </si>
  <si>
    <t>E06</t>
  </si>
  <si>
    <t>Roof</t>
  </si>
  <si>
    <t>Downpipes</t>
  </si>
  <si>
    <t>PVC</t>
  </si>
  <si>
    <t>E06.09.067</t>
  </si>
  <si>
    <t>80mm dia pipe, 1 offset/3m drop</t>
  </si>
  <si>
    <t>Residential soffit, with 75mm x 40mm framing, 150mm x 40mm fascia, and lining as follows</t>
  </si>
  <si>
    <t>E06.07.010</t>
  </si>
  <si>
    <t>4.5mm HardieFlex™, 600mm wide</t>
  </si>
  <si>
    <t>&lt;b&gt;Eaves Gutter or Spouting,&lt;/b&gt; with external and internal angles, and downpipe droppers</t>
  </si>
  <si>
    <t>E06.08.064</t>
  </si>
  <si>
    <t>Marley&lt;s&gt;®&lt;/s&gt; Stormcloud or Classic, 125mm</t>
  </si>
  <si>
    <t>Internal Gutters</t>
  </si>
  <si>
    <t>Roof Covering and Associated Flashings</t>
  </si>
  <si>
    <t>&lt;b&gt;Sheet Roofing,&lt;/b&gt; with wire netting, underlay, insulation and 0.1m of flashing per m2 of roof</t>
  </si>
  <si>
    <t>E06.01.007</t>
  </si>
  <si>
    <t>ZINCALUME&lt;s&gt;®&lt;/s&gt; 0.40mm</t>
  </si>
  <si>
    <t>Flat area multiplied by rafter length factor for 15deg pitch, in next level down, C16</t>
  </si>
  <si>
    <t>TOTAL Roof</t>
  </si>
  <si>
    <t>E07</t>
  </si>
  <si>
    <t>External Walls and External Finish</t>
  </si>
  <si>
    <t>Timber Walls with Cladding</t>
  </si>
  <si>
    <t>&lt;b&gt;Add&lt;/b&gt; for insulation and lining to interior face</t>
  </si>
  <si>
    <t>&lt;b&gt;Timber Framed Wall,&lt;/b&gt; as above, and with cladding as indicated below, to exterior face, external and internal angle moulding, edge finishing to openings.</t>
  </si>
  <si>
    <t>Facing bricks, Monier™ premium range</t>
  </si>
  <si>
    <t>E07.08.058</t>
  </si>
  <si>
    <t>Walls, timber framed</t>
  </si>
  <si>
    <t>E07.08.091</t>
  </si>
  <si>
    <t>&lt;b&gt;Weatherboards&lt;/b&gt;</t>
  </si>
  <si>
    <t>E07.08.100</t>
  </si>
  <si>
    <t>James Hardie Weatherboard, 240mm</t>
  </si>
  <si>
    <t>TOTAL External Walls and External Finish</t>
  </si>
  <si>
    <t>E08</t>
  </si>
  <si>
    <t>Windows and External Doors</t>
  </si>
  <si>
    <t>&lt;b&gt;Aluminium Windows, Commercial,&lt;/b&gt; clear anodised framing</t>
  </si>
  <si>
    <t>Single glazed windows</t>
  </si>
  <si>
    <t>E08.01.016</t>
  </si>
  <si>
    <t>Sliding, 25% opening</t>
  </si>
  <si>
    <t>Entrance Doors</t>
  </si>
  <si>
    <t>&lt;b&gt;Entrance Door, Panelled,&lt;/b&gt; 1980mm x 860mm</t>
  </si>
  <si>
    <t>E08.05.019</t>
  </si>
  <si>
    <t>Cedar</t>
  </si>
  <si>
    <t>no</t>
  </si>
  <si>
    <t>Door to double garage</t>
  </si>
  <si>
    <t>E08.06.109</t>
  </si>
  <si>
    <t>COLORSTEEL&lt;s&gt;®&lt;/s&gt; panelled</t>
  </si>
  <si>
    <t>TOTAL Windows and External Doors</t>
  </si>
  <si>
    <t>External Fabric</t>
  </si>
  <si>
    <t>E09</t>
  </si>
  <si>
    <t>Stairs and Balustrades</t>
  </si>
  <si>
    <t>Stair Flights</t>
  </si>
  <si>
    <t>E09.01.025</t>
  </si>
  <si>
    <t>Flights with one intermediate landing</t>
  </si>
  <si>
    <t>m/rise</t>
  </si>
  <si>
    <t>Balustrades</t>
  </si>
  <si>
    <t>E09.03.025</t>
  </si>
  <si>
    <t>Aluminium, with toughened glass infill</t>
  </si>
  <si>
    <t>Handrails</t>
  </si>
  <si>
    <t>TOTAL Stairs and Balustrades</t>
  </si>
  <si>
    <t>E10</t>
  </si>
  <si>
    <t>Partitions</t>
  </si>
  <si>
    <t>&lt;b&gt;Timber Framed Wall,&lt;/b&gt; SG8, 2.7m high, studs and dwangs at 600mm centres, DPC to bottom plate.</t>
  </si>
  <si>
    <t>Note: this rate taken from Ext Walls</t>
  </si>
  <si>
    <t>E07.08.010</t>
  </si>
  <si>
    <t>100mm x 50mm/&lt;i&gt;90mm x 45mm&lt;/i&gt;</t>
  </si>
  <si>
    <t>TOTAL Partitions</t>
  </si>
  <si>
    <t>E11</t>
  </si>
  <si>
    <t>Interior Doors</t>
  </si>
  <si>
    <t>Timber Doors</t>
  </si>
  <si>
    <t>&lt;b&gt;Flush Timber Doors&lt;/b&gt;</t>
  </si>
  <si>
    <t>Standard hollow core door, hardboard faced</t>
  </si>
  <si>
    <t>E11.01.013</t>
  </si>
  <si>
    <t>1980mm x 760mm single door</t>
  </si>
  <si>
    <t>Deduct for Residential quality hardware</t>
  </si>
  <si>
    <t>E11.01.016</t>
  </si>
  <si>
    <t>1980mm x 1620mm pair of doors, rebated meeting stiles, two flush bolts</t>
  </si>
  <si>
    <t>pr</t>
  </si>
  <si>
    <t>TOTAL Interior Doors</t>
  </si>
  <si>
    <t>No</t>
  </si>
  <si>
    <t>E12</t>
  </si>
  <si>
    <t>Floor Finishes</t>
  </si>
  <si>
    <t>&lt;b&gt;Carpet&lt;/b&gt;</t>
  </si>
  <si>
    <t>Wool, includes smooth edge and underlay</t>
  </si>
  <si>
    <t>E12.01.205</t>
  </si>
  <si>
    <t>100% wool, heavy duty, loop pile</t>
  </si>
  <si>
    <t>&lt;b&gt;Tiles, Non-Resilient&lt;/b&gt;</t>
  </si>
  <si>
    <t>Floor tiling, ceramic, porcelain or stone, adhesive fixed, with allowance for coving, at 0.2m per m2</t>
  </si>
  <si>
    <t>E12.01.091</t>
  </si>
  <si>
    <t>Large format tiles, $60/m2</t>
  </si>
  <si>
    <t>&lt;b&gt;Sheet Flooring, Resilient&lt;/b&gt;</t>
  </si>
  <si>
    <t>Vinyl, residential or light commercial quality</t>
  </si>
  <si>
    <t>E12.01.139</t>
  </si>
  <si>
    <t>Tarkett Wega</t>
  </si>
  <si>
    <t>Flooring to treads and risers of flights with landings</t>
  </si>
  <si>
    <t>E12.02.037</t>
  </si>
  <si>
    <t>Carpet, medium cost, including nosing</t>
  </si>
  <si>
    <t>TOTAL Floor Finishes</t>
  </si>
  <si>
    <t>E13</t>
  </si>
  <si>
    <t>Wall Finishes</t>
  </si>
  <si>
    <t>E13.02.004</t>
  </si>
  <si>
    <t>Strapping behind Linings</t>
  </si>
  <si>
    <t>Gib Board to Walls</t>
  </si>
  <si>
    <t>&lt;b&gt;Plasterboard&lt;/b&gt;</t>
  </si>
  <si>
    <t>Plaster Board, F4 finish, fixed to timber framing, with cornice, skirting, external angles and painting</t>
  </si>
  <si>
    <t>E13.01.013</t>
  </si>
  <si>
    <t>Timber Framed Partition</t>
  </si>
  <si>
    <t>External Walls</t>
  </si>
  <si>
    <t>Extra value for bathroom wet wall treatment</t>
  </si>
  <si>
    <t>Aqualine Gib</t>
  </si>
  <si>
    <t>10mm thick Standard</t>
  </si>
  <si>
    <t>E13.01.016</t>
  </si>
  <si>
    <t>10mm thick Aqualine</t>
  </si>
  <si>
    <t>Insulation Behind Linings</t>
  </si>
  <si>
    <t>&lt;b&gt;Glasswool Insulation&lt;/b&gt; to walls</t>
  </si>
  <si>
    <t>E13.03.028</t>
  </si>
  <si>
    <t>R2.2</t>
  </si>
  <si>
    <t>External wall area minus openings</t>
  </si>
  <si>
    <t>TOTAL Wall Finishes</t>
  </si>
  <si>
    <t>E14</t>
  </si>
  <si>
    <t>Ceiling Finishes</t>
  </si>
  <si>
    <t>GIB&lt;s&gt;®&lt;/s&gt; Standard plasterboard lining:</t>
  </si>
  <si>
    <t>Stopped to F4 finish, painted</t>
  </si>
  <si>
    <t>E14.01.028</t>
  </si>
  <si>
    <t>13mm thick</t>
  </si>
  <si>
    <t>Ceiling Framing</t>
  </si>
  <si>
    <t>E14.03.004</t>
  </si>
  <si>
    <t>&lt;b&gt;Ceiling Joists,&lt;/b&gt; at 480 centres</t>
  </si>
  <si>
    <t>E14.03.013</t>
  </si>
  <si>
    <t>200mm x 50mm/&lt;i&gt;190mm x 45mm&lt;/i&gt;</t>
  </si>
  <si>
    <t>E14.05.001</t>
  </si>
  <si>
    <t>E14.05.025</t>
  </si>
  <si>
    <t>&lt;b&gt;Glasswool Insulation&lt;/b&gt; to ceilings</t>
  </si>
  <si>
    <t>E14.05.031</t>
  </si>
  <si>
    <t>R3.2</t>
  </si>
  <si>
    <t>TOTAL Ceiling Finishes</t>
  </si>
  <si>
    <t>E15</t>
  </si>
  <si>
    <t>Fittings and Fixtures</t>
  </si>
  <si>
    <t>E15.05.013</t>
  </si>
  <si>
    <t>PC Sum for kitchen fitout, budget, low</t>
  </si>
  <si>
    <t>E15.05.016</t>
  </si>
  <si>
    <t>PC Sum for kitchen fitout, budget, high</t>
  </si>
  <si>
    <t>Vanity Units</t>
  </si>
  <si>
    <t>Rates exclude tapware, waste, trap and piping.</t>
  </si>
  <si>
    <t>&lt;b&gt;Athena Vanity Unit,&lt;/b&gt; Studio Panache, floor standing, coloured, with white acrylic top and basin</t>
  </si>
  <si>
    <t>E15.05.004</t>
  </si>
  <si>
    <t>900mm, 2 doors, 3 drawers</t>
  </si>
  <si>
    <t>Wardrobe</t>
  </si>
  <si>
    <t>TOTAL Fittings and Fixtures</t>
  </si>
  <si>
    <t>Interior Finishes</t>
  </si>
  <si>
    <t>E16</t>
  </si>
  <si>
    <t>Sanitary Plumbing</t>
  </si>
  <si>
    <t>Hot and Cold Water Supply to Fittings</t>
  </si>
  <si>
    <t>Rates include 3 fittings per 5m of pipework</t>
  </si>
  <si>
    <t>&lt;b&gt;Buteline&lt;/b&gt;</t>
  </si>
  <si>
    <t>E16.02.034</t>
  </si>
  <si>
    <t>15mm dia</t>
  </si>
  <si>
    <t>Pipe dropper</t>
  </si>
  <si>
    <t>Incoming Water Supply</t>
  </si>
  <si>
    <t>&lt;b&gt;PVC&lt;/b&gt;</t>
  </si>
  <si>
    <t>E16.01.031</t>
  </si>
  <si>
    <t>25mm dia</t>
  </si>
  <si>
    <t>E16.08.001</t>
  </si>
  <si>
    <t>Soil, Waste, Overflow and Vent Piping</t>
  </si>
  <si>
    <t>E16.08.028</t>
  </si>
  <si>
    <t>E16.08.046</t>
  </si>
  <si>
    <t>100mm dia</t>
  </si>
  <si>
    <t>E16.08.034</t>
  </si>
  <si>
    <t>40mm dia</t>
  </si>
  <si>
    <t>&lt;b&gt;Gully Trap&lt;/b&gt;</t>
  </si>
  <si>
    <t>E16.08.081</t>
  </si>
  <si>
    <t>Gully dish and lid, 100mm, with 300mm dish riser</t>
  </si>
  <si>
    <t>Sanitary Fittings</t>
  </si>
  <si>
    <t>&lt;b&gt;Bath,&lt;/b&gt; acrylic, with bath mixer and trap</t>
  </si>
  <si>
    <t>E16.07.123</t>
  </si>
  <si>
    <t>Clearlite Pacific, 740mm wide</t>
  </si>
  <si>
    <t>&lt;b&gt;Kitchen Sink Insert,&lt;/b&gt; SS, double bowl, with sink mixer and trap</t>
  </si>
  <si>
    <t>E16.07.094</t>
  </si>
  <si>
    <t>Franke Compact CP611, budget mixer</t>
  </si>
  <si>
    <t>Sink, Vanity and Bench Units</t>
  </si>
  <si>
    <t>E16.07.067</t>
  </si>
  <si>
    <t>Vanity is also in Fittings and Fixtures, zero rate this one</t>
  </si>
  <si>
    <t>&lt;b&gt;WC Pan, Floor Mounted,&lt;/b&gt; plastic cistern</t>
  </si>
  <si>
    <t>E16.07.013</t>
  </si>
  <si>
    <t>Dux pan, Regent seat and lid, Centreflush cistern</t>
  </si>
  <si>
    <t>&lt;b&gt;Robinhood Supertub and Cabinet,&lt;/b&gt; ST6000, mains pressure</t>
  </si>
  <si>
    <t>E16.07.113</t>
  </si>
  <si>
    <t>Standard, SS, pressed, 560mm x 450mm</t>
  </si>
  <si>
    <t>&lt;b&gt;Acrylic Shower Enclosure,&lt;/b&gt; including slide shower mixer and easy clean floor waste</t>
  </si>
  <si>
    <t>E16.07.085</t>
  </si>
  <si>
    <t>900mm x 900mm, square or angle</t>
  </si>
  <si>
    <t>TOTAL Sanitary Plumbing</t>
  </si>
  <si>
    <t>E17</t>
  </si>
  <si>
    <t>Mechanical Services</t>
  </si>
  <si>
    <t>E18</t>
  </si>
  <si>
    <t>Fire Services</t>
  </si>
  <si>
    <t>E19</t>
  </si>
  <si>
    <t>Electrical Services</t>
  </si>
  <si>
    <t>Allowance for Electrical Services based on GFA</t>
  </si>
  <si>
    <t>&lt;b&gt;Residential&lt;/b&gt;</t>
  </si>
  <si>
    <t>E19.22.172</t>
  </si>
  <si>
    <t>Individual house, medium standard</t>
  </si>
  <si>
    <t>E19.22.175</t>
  </si>
  <si>
    <t>average of two rates</t>
  </si>
  <si>
    <t>&lt;b&gt;Stove,&lt;/b&gt; free standing, with 4 plates and grill</t>
  </si>
  <si>
    <t>E21.13.004</t>
  </si>
  <si>
    <t>Lower oven</t>
  </si>
  <si>
    <t>TOTAL Electrical Services</t>
  </si>
  <si>
    <t>E20</t>
  </si>
  <si>
    <t>Vertical and Horizontal Transportation</t>
  </si>
  <si>
    <t>E21</t>
  </si>
  <si>
    <t>Special Services</t>
  </si>
  <si>
    <t>E22</t>
  </si>
  <si>
    <t>Drainage</t>
  </si>
  <si>
    <t>&lt;b&gt;uPVC Sewer Pipe,&lt;/b&gt; in complex pipe runs. Includes excavation not exceeding 1500mm deep, with allowance for 12 bends, 5 junctions, 1 stop end and 1 manhole connection per 100m of pipe</t>
  </si>
  <si>
    <t>Sewer</t>
  </si>
  <si>
    <t>E22.02.013</t>
  </si>
  <si>
    <t>100mm dia, SN6</t>
  </si>
  <si>
    <t>Stormwater</t>
  </si>
  <si>
    <t>TOTAL Drainage</t>
  </si>
  <si>
    <t>Services</t>
  </si>
  <si>
    <t>E23</t>
  </si>
  <si>
    <t>External Works</t>
  </si>
  <si>
    <t>E23.03.004</t>
  </si>
  <si>
    <t>&lt;b&gt;Insitu Concrete Paving,&lt;/b&gt; on 50mm compacted sand bed, 150mm basecourse layer, with broomed finish</t>
  </si>
  <si>
    <t>E23.03.010</t>
  </si>
  <si>
    <t>100mm thick, reinforced</t>
  </si>
  <si>
    <t>TOTAL External Works</t>
  </si>
  <si>
    <t>E24</t>
  </si>
  <si>
    <t>Sundries</t>
  </si>
  <si>
    <t>External Works &amp; Sundries</t>
  </si>
  <si>
    <t>Elements Sub-Total</t>
  </si>
  <si>
    <t>E25</t>
  </si>
  <si>
    <t>Preliminaries</t>
  </si>
  <si>
    <t>%</t>
  </si>
  <si>
    <t>E26</t>
  </si>
  <si>
    <t>Margins</t>
  </si>
  <si>
    <t>E27</t>
  </si>
  <si>
    <t>Design/Estimating Contingency</t>
  </si>
  <si>
    <t>Prelim, Margin, Contingency</t>
  </si>
  <si>
    <t>Chap01.fm</t>
  </si>
  <si>
    <t>TOTAL Concrete slab. Kitchen, bathroom, WC. Standard quality fittings. 2.4m stud.</t>
  </si>
  <si>
    <t>$/m2</t>
  </si>
  <si>
    <t>101-011</t>
  </si>
  <si>
    <t>011</t>
  </si>
  <si>
    <t>Roof pitch 15 deg</t>
  </si>
  <si>
    <t>cheaper WC</t>
  </si>
  <si>
    <t>TOTAL FOR BUILDING</t>
  </si>
  <si>
    <t>GFA Rate</t>
  </si>
  <si>
    <t>Unit</t>
  </si>
  <si>
    <t>EA %</t>
  </si>
  <si>
    <t>Modifier Averages</t>
  </si>
  <si>
    <t>Auckland</t>
  </si>
  <si>
    <t>Wellington</t>
  </si>
  <si>
    <t>Christchurch</t>
  </si>
  <si>
    <t>Dunedin</t>
  </si>
  <si>
    <t>Waikato</t>
  </si>
  <si>
    <t>Rest of NI</t>
  </si>
  <si>
    <t>Tauranga</t>
  </si>
  <si>
    <t>User12</t>
  </si>
  <si>
    <t>User13</t>
  </si>
  <si>
    <t>User14</t>
  </si>
  <si>
    <t>User15</t>
  </si>
  <si>
    <t>User16</t>
  </si>
  <si>
    <t>User17</t>
  </si>
  <si>
    <t>User18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</si>
</sst>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"/>
  </numFmts>
  <fonts count="6" x14ac:knownFonts="1">
    <font>
      <sz val="10"/>
      <name val="Arial"/>
    </font>
    <font>
      <sz val="8"/>
      <name val="Arial"/>
    </font>
    <font>
      <b/>
      <sz val="12"/>
      <name val="Arial"/>
    </font>
    <font>
      <b/>
      <sz val="11"/>
      <name val="Arial"/>
    </font>
    <font>
      <b/>
      <sz val="8"/>
      <name val="Arial"/>
    </font>
    <font>
      <b/>
      <u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3" fontId="1" fillId="0" borderId="0" xfId="0" applyNumberFormat="1" applyFont="1" applyFill="1" applyAlignment="1">
      <alignment horizontal="right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168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9"/>
  <sheetViews>
    <sheetView tabSelected="1" workbookViewId="0">
      <selection sqref="A1:XFD1048576"/>
    </sheetView>
  </sheetViews>
  <sheetFormatPr defaultColWidth="9.140625" defaultRowHeight="11.25" x14ac:dyDescent="0.2"/>
  <cols>
    <col min="1" max="1" width="6.7109375" style="3" customWidth="1"/>
    <col min="2" max="2" width="31.7109375" style="3" customWidth="1"/>
    <col min="3" max="3" width="9.7109375" style="3" customWidth="1"/>
    <col min="4" max="4" width="6.7109375" style="3" customWidth="1"/>
    <col min="5" max="5" width="8.7109375" style="3" customWidth="1"/>
    <col min="6" max="6" width="9.7109375" style="3" customWidth="1"/>
    <col min="7" max="7" width="8.7109375" style="3" customWidth="1"/>
    <col min="8" max="8" width="9.7109375" style="3" customWidth="1"/>
    <col min="9" max="9" width="9.140625" style="3" customWidth="1"/>
    <col min="10" max="16384" width="9.140625" style="3"/>
  </cols>
  <sheetData>
    <row r="1" spans="1:29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9" ht="15" x14ac:dyDescent="0.2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4" spans="1:29" x14ac:dyDescent="0.2">
      <c r="A4" s="5" t="s">
        <v>2</v>
      </c>
      <c r="B4" s="5" t="s">
        <v>3</v>
      </c>
      <c r="C4" s="6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9</v>
      </c>
      <c r="J4" s="6" t="s">
        <v>9</v>
      </c>
      <c r="K4" s="6" t="s">
        <v>9</v>
      </c>
      <c r="L4" s="6" t="s">
        <v>314</v>
      </c>
      <c r="M4" s="6" t="s">
        <v>315</v>
      </c>
      <c r="N4" s="6" t="s">
        <v>316</v>
      </c>
      <c r="O4" s="6" t="s">
        <v>317</v>
      </c>
      <c r="P4" s="6" t="s">
        <v>318</v>
      </c>
      <c r="Q4" s="6" t="s">
        <v>319</v>
      </c>
      <c r="R4" s="6" t="s">
        <v>320</v>
      </c>
      <c r="S4" s="6" t="s">
        <v>321</v>
      </c>
      <c r="T4" s="6" t="s">
        <v>322</v>
      </c>
      <c r="U4" s="6" t="s">
        <v>323</v>
      </c>
      <c r="V4" s="6" t="s">
        <v>324</v>
      </c>
      <c r="W4" s="6" t="s">
        <v>325</v>
      </c>
      <c r="X4" s="6" t="s">
        <v>326</v>
      </c>
      <c r="Y4" s="6" t="s">
        <v>327</v>
      </c>
      <c r="Z4" s="6" t="s">
        <v>328</v>
      </c>
      <c r="AA4" s="6" t="s">
        <v>329</v>
      </c>
      <c r="AB4" s="6" t="s">
        <v>330</v>
      </c>
      <c r="AC4" s="6" t="s">
        <v>331</v>
      </c>
    </row>
    <row r="6" spans="1:29" x14ac:dyDescent="0.2">
      <c r="A6" s="7"/>
      <c r="B6" s="7" t="s">
        <v>10</v>
      </c>
      <c r="C6" s="7"/>
      <c r="D6" s="7"/>
      <c r="E6" s="7"/>
      <c r="G6" s="7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8">
        <v>101</v>
      </c>
      <c r="AA6" s="5"/>
      <c r="AB6" s="5" t="s">
        <v>11</v>
      </c>
    </row>
    <row r="8" spans="1:29" x14ac:dyDescent="0.2">
      <c r="A8" s="5"/>
      <c r="B8" s="5" t="s">
        <v>12</v>
      </c>
    </row>
    <row r="9" spans="1:29" x14ac:dyDescent="0.2">
      <c r="A9" s="9" t="s">
        <v>13</v>
      </c>
      <c r="B9" s="9" t="s">
        <v>14</v>
      </c>
    </row>
    <row r="10" spans="1:29" x14ac:dyDescent="0.2">
      <c r="A10" s="7" t="s">
        <v>15</v>
      </c>
      <c r="B10" s="7" t="s">
        <v>16</v>
      </c>
      <c r="C10" s="10">
        <v>197.69</v>
      </c>
      <c r="D10" s="7" t="s">
        <v>17</v>
      </c>
      <c r="E10" s="11">
        <v>13.62</v>
      </c>
      <c r="F10" s="11">
        <f>C10*E10</f>
        <v>2692.5377999999996</v>
      </c>
      <c r="G10" s="11">
        <v>1</v>
      </c>
      <c r="I10" s="11">
        <f>PRODUCT(F10,G10)</f>
        <v>2692.5377999999996</v>
      </c>
      <c r="L10" s="7"/>
      <c r="M10" s="7"/>
      <c r="N10" s="7"/>
      <c r="O10" s="7"/>
      <c r="P10" s="11">
        <v>2692.5378000000001</v>
      </c>
      <c r="Q10" s="11">
        <v>2352.511</v>
      </c>
      <c r="R10" s="11">
        <v>2716.2606000000001</v>
      </c>
      <c r="S10" s="11">
        <v>2330.7651000000001</v>
      </c>
      <c r="T10" s="11">
        <v>2388.0952000000002</v>
      </c>
      <c r="U10" s="11">
        <v>2283.3195000000001</v>
      </c>
      <c r="V10" s="11">
        <v>0</v>
      </c>
    </row>
    <row r="11" spans="1:29" x14ac:dyDescent="0.2">
      <c r="B11" s="5" t="s">
        <v>18</v>
      </c>
      <c r="C11" s="8">
        <v>106.79</v>
      </c>
      <c r="D11" s="5" t="s">
        <v>17</v>
      </c>
      <c r="E11" s="12">
        <v>25.213388894091199</v>
      </c>
      <c r="F11" s="8">
        <f>SUM(I10:I11)</f>
        <v>2692.5377999999996</v>
      </c>
      <c r="G11" s="5"/>
      <c r="J11" s="8">
        <f>PRODUCT(F11,G11)</f>
        <v>2692.5377999999996</v>
      </c>
      <c r="L11" s="12">
        <v>25.213495267157398</v>
      </c>
      <c r="M11" s="5"/>
      <c r="N11" s="12">
        <v>1.44416810029974</v>
      </c>
      <c r="O11" s="5"/>
      <c r="P11" s="12">
        <v>25.213495267157398</v>
      </c>
      <c r="Q11" s="12">
        <v>22.029412164403301</v>
      </c>
      <c r="R11" s="12">
        <v>25.4356405999077</v>
      </c>
      <c r="S11" s="12">
        <v>21.825778942715601</v>
      </c>
      <c r="T11" s="12">
        <v>22.362630163528699</v>
      </c>
      <c r="U11" s="12">
        <v>21.381488277214999</v>
      </c>
      <c r="V11" s="12">
        <v>0</v>
      </c>
      <c r="W11" s="5"/>
      <c r="X11" s="5"/>
      <c r="Y11" s="5"/>
      <c r="Z11" s="8">
        <v>20</v>
      </c>
      <c r="AA11" s="5" t="s">
        <v>11</v>
      </c>
      <c r="AB11" s="5"/>
      <c r="AC11" s="13">
        <v>1.44416810029974</v>
      </c>
    </row>
    <row r="13" spans="1:29" x14ac:dyDescent="0.2">
      <c r="A13" s="9" t="s">
        <v>19</v>
      </c>
      <c r="B13" s="9" t="s">
        <v>20</v>
      </c>
    </row>
    <row r="14" spans="1:29" x14ac:dyDescent="0.2">
      <c r="A14" s="7"/>
      <c r="B14" s="7"/>
      <c r="C14" s="7"/>
      <c r="D14" s="7"/>
      <c r="E14" s="7"/>
      <c r="G14" s="7"/>
      <c r="I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9" x14ac:dyDescent="0.2">
      <c r="A15" s="7"/>
      <c r="B15" s="7" t="s">
        <v>21</v>
      </c>
      <c r="C15" s="7"/>
      <c r="D15" s="7"/>
      <c r="E15" s="7"/>
      <c r="G15" s="7"/>
      <c r="I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9" x14ac:dyDescent="0.2">
      <c r="A16" s="7" t="s">
        <v>22</v>
      </c>
      <c r="B16" s="7" t="s">
        <v>23</v>
      </c>
      <c r="C16" s="10">
        <v>106.79</v>
      </c>
      <c r="D16" s="7" t="s">
        <v>17</v>
      </c>
      <c r="E16" s="11">
        <v>129.1</v>
      </c>
      <c r="F16" s="11">
        <f>C16*E16</f>
        <v>13786.589</v>
      </c>
      <c r="G16" s="11">
        <v>0</v>
      </c>
      <c r="I16" s="11">
        <f>PRODUCT(F16,G16)</f>
        <v>0</v>
      </c>
      <c r="L16" s="7"/>
      <c r="M16" s="7"/>
      <c r="N16" s="7"/>
      <c r="O16" s="7"/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9" x14ac:dyDescent="0.2">
      <c r="A17" s="7"/>
      <c r="B17" s="7" t="s">
        <v>24</v>
      </c>
      <c r="C17" s="7"/>
      <c r="D17" s="7"/>
      <c r="E17" s="7"/>
      <c r="G17" s="7"/>
      <c r="I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9" x14ac:dyDescent="0.2">
      <c r="A18" s="7" t="s">
        <v>25</v>
      </c>
      <c r="B18" s="7" t="s">
        <v>26</v>
      </c>
      <c r="C18" s="11">
        <v>2.67</v>
      </c>
      <c r="D18" s="7" t="s">
        <v>27</v>
      </c>
      <c r="E18" s="11">
        <v>1842.33</v>
      </c>
      <c r="F18" s="11">
        <f>C18*E18</f>
        <v>4919.0210999999999</v>
      </c>
      <c r="G18" s="11">
        <v>0</v>
      </c>
      <c r="I18" s="11">
        <f>PRODUCT(F18,G18)</f>
        <v>0</v>
      </c>
      <c r="L18" s="7"/>
      <c r="M18" s="7"/>
      <c r="N18" s="7"/>
      <c r="O18" s="7"/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</row>
    <row r="19" spans="1:29" x14ac:dyDescent="0.2">
      <c r="A19" s="7"/>
      <c r="B19" s="7" t="s">
        <v>28</v>
      </c>
      <c r="C19" s="7"/>
      <c r="D19" s="7"/>
      <c r="E19" s="7"/>
      <c r="G19" s="7"/>
      <c r="I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9" x14ac:dyDescent="0.2">
      <c r="A20" s="7"/>
      <c r="B20" s="7" t="s">
        <v>29</v>
      </c>
      <c r="C20" s="7"/>
      <c r="D20" s="7"/>
      <c r="E20" s="7"/>
      <c r="G20" s="7"/>
      <c r="I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9" x14ac:dyDescent="0.2">
      <c r="A21" s="7" t="s">
        <v>30</v>
      </c>
      <c r="B21" s="7" t="s">
        <v>31</v>
      </c>
      <c r="C21" s="10">
        <v>106.79</v>
      </c>
      <c r="D21" s="7" t="s">
        <v>17</v>
      </c>
      <c r="E21" s="11">
        <v>198.8</v>
      </c>
      <c r="F21" s="11">
        <f>C21*E21</f>
        <v>21229.852000000003</v>
      </c>
      <c r="G21" s="11">
        <v>1</v>
      </c>
      <c r="I21" s="11">
        <f>PRODUCT(F21,G21)</f>
        <v>21229.852000000003</v>
      </c>
      <c r="L21" s="7"/>
      <c r="M21" s="7"/>
      <c r="N21" s="7"/>
      <c r="O21" s="7"/>
      <c r="P21" s="11">
        <v>21229.851999999999</v>
      </c>
      <c r="Q21" s="11">
        <v>19874.686900000001</v>
      </c>
      <c r="R21" s="11">
        <v>21600.4133</v>
      </c>
      <c r="S21" s="11">
        <v>19137.835899999998</v>
      </c>
      <c r="T21" s="11">
        <v>19635.477299999999</v>
      </c>
      <c r="U21" s="11">
        <v>19213.656800000001</v>
      </c>
      <c r="V21" s="11">
        <v>0</v>
      </c>
    </row>
    <row r="22" spans="1:29" x14ac:dyDescent="0.2">
      <c r="B22" s="5" t="s">
        <v>32</v>
      </c>
      <c r="C22" s="8">
        <v>106.79</v>
      </c>
      <c r="D22" s="5" t="s">
        <v>17</v>
      </c>
      <c r="E22" s="12">
        <v>198.8</v>
      </c>
      <c r="F22" s="8">
        <f>SUM(I14:I22)</f>
        <v>21229.852000000003</v>
      </c>
      <c r="G22" s="5"/>
      <c r="J22" s="8">
        <f>PRODUCT(F22,G22)</f>
        <v>21229.852000000003</v>
      </c>
      <c r="L22" s="12">
        <v>198.80083871968401</v>
      </c>
      <c r="M22" s="5"/>
      <c r="N22" s="12">
        <v>11.8061131514288</v>
      </c>
      <c r="O22" s="5"/>
      <c r="P22" s="12">
        <v>198.80083871968401</v>
      </c>
      <c r="Q22" s="12">
        <v>186.11078518169199</v>
      </c>
      <c r="R22" s="12">
        <v>202.27085335930801</v>
      </c>
      <c r="S22" s="12">
        <v>179.2107560712</v>
      </c>
      <c r="T22" s="12">
        <v>183.87077573132899</v>
      </c>
      <c r="U22" s="12">
        <v>179.920759066627</v>
      </c>
      <c r="V22" s="12">
        <v>0</v>
      </c>
      <c r="W22" s="5"/>
      <c r="X22" s="5"/>
      <c r="Y22" s="5"/>
      <c r="Z22" s="8">
        <v>20</v>
      </c>
      <c r="AA22" s="5" t="s">
        <v>11</v>
      </c>
      <c r="AB22" s="5"/>
      <c r="AC22" s="13">
        <v>11.8061131514288</v>
      </c>
    </row>
    <row r="24" spans="1:29" x14ac:dyDescent="0.2">
      <c r="A24" s="9" t="s">
        <v>33</v>
      </c>
      <c r="B24" s="9" t="s">
        <v>34</v>
      </c>
    </row>
    <row r="25" spans="1:29" x14ac:dyDescent="0.2">
      <c r="A25" s="7" t="s">
        <v>35</v>
      </c>
      <c r="B25" s="7" t="s">
        <v>36</v>
      </c>
      <c r="C25" s="7"/>
      <c r="D25" s="7"/>
      <c r="E25" s="7"/>
      <c r="G25" s="7"/>
      <c r="I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9" x14ac:dyDescent="0.2">
      <c r="A26" s="7" t="s">
        <v>37</v>
      </c>
      <c r="B26" s="7" t="s">
        <v>38</v>
      </c>
      <c r="C26" s="10">
        <v>127.86</v>
      </c>
      <c r="D26" s="7" t="s">
        <v>17</v>
      </c>
      <c r="E26" s="11">
        <v>75.38</v>
      </c>
      <c r="F26" s="11">
        <f>C26*E26</f>
        <v>9638.0867999999991</v>
      </c>
      <c r="G26" s="11">
        <v>1</v>
      </c>
      <c r="I26" s="10">
        <f>PRODUCT(F26,G26)</f>
        <v>9638.0867999999991</v>
      </c>
      <c r="L26" s="7"/>
      <c r="M26" s="7"/>
      <c r="N26" s="7"/>
      <c r="O26" s="7"/>
      <c r="P26" s="11">
        <v>9638.0867999999991</v>
      </c>
      <c r="Q26" s="11">
        <v>9496.1622000000007</v>
      </c>
      <c r="R26" s="11">
        <v>10213.4568</v>
      </c>
      <c r="S26" s="11">
        <v>9424.5606000000007</v>
      </c>
      <c r="T26" s="11">
        <v>9606.1218000000008</v>
      </c>
      <c r="U26" s="11">
        <v>9172.6764000000003</v>
      </c>
      <c r="V26" s="11">
        <v>0</v>
      </c>
    </row>
    <row r="27" spans="1:29" x14ac:dyDescent="0.2">
      <c r="A27" s="7"/>
      <c r="B27" s="7" t="s">
        <v>39</v>
      </c>
      <c r="C27" s="7"/>
      <c r="D27" s="7"/>
      <c r="E27" s="7"/>
      <c r="G27" s="7"/>
      <c r="I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9" x14ac:dyDescent="0.2">
      <c r="B28" s="5" t="s">
        <v>40</v>
      </c>
      <c r="C28" s="8">
        <v>106.8</v>
      </c>
      <c r="D28" s="5" t="s">
        <v>17</v>
      </c>
      <c r="E28" s="12">
        <v>90.244258426966297</v>
      </c>
      <c r="F28" s="8">
        <f>SUM(I25:I28)</f>
        <v>9638.0867999999991</v>
      </c>
      <c r="G28" s="5"/>
      <c r="J28" s="8">
        <f>PRODUCT(F28,G28)</f>
        <v>9638.0867999999991</v>
      </c>
      <c r="L28" s="12">
        <v>90.253089823382297</v>
      </c>
      <c r="M28" s="5"/>
      <c r="N28" s="12">
        <v>5.6296591210707501</v>
      </c>
      <c r="O28" s="5"/>
      <c r="P28" s="12">
        <v>90.253089823382297</v>
      </c>
      <c r="Q28" s="12">
        <v>88.924077755142093</v>
      </c>
      <c r="R28" s="12">
        <v>95.640976586518704</v>
      </c>
      <c r="S28" s="12">
        <v>88.253585180173999</v>
      </c>
      <c r="T28" s="12">
        <v>89.953762780985898</v>
      </c>
      <c r="U28" s="12">
        <v>85.894888086089793</v>
      </c>
      <c r="V28" s="12">
        <v>0</v>
      </c>
      <c r="W28" s="5"/>
      <c r="X28" s="5"/>
      <c r="Y28" s="5"/>
      <c r="Z28" s="8">
        <v>20</v>
      </c>
      <c r="AA28" s="5" t="s">
        <v>11</v>
      </c>
      <c r="AB28" s="5"/>
      <c r="AC28" s="13">
        <v>5.6296591210707501</v>
      </c>
    </row>
    <row r="30" spans="1:29" x14ac:dyDescent="0.2">
      <c r="A30" s="9" t="s">
        <v>41</v>
      </c>
      <c r="B30" s="9" t="s">
        <v>42</v>
      </c>
    </row>
    <row r="31" spans="1:29" x14ac:dyDescent="0.2">
      <c r="A31" s="7"/>
      <c r="B31" s="7" t="s">
        <v>43</v>
      </c>
      <c r="C31" s="7"/>
      <c r="D31" s="7" t="s">
        <v>44</v>
      </c>
      <c r="E31" s="11">
        <v>0</v>
      </c>
      <c r="F31" s="11">
        <f>C31*E31</f>
        <v>0</v>
      </c>
      <c r="G31" s="7"/>
      <c r="I31" s="11">
        <f>PRODUCT(F31,G31)</f>
        <v>0</v>
      </c>
    </row>
    <row r="32" spans="1:29" x14ac:dyDescent="0.2">
      <c r="A32" s="7"/>
      <c r="B32" s="7" t="s">
        <v>45</v>
      </c>
      <c r="C32" s="7"/>
      <c r="D32" s="7" t="s">
        <v>44</v>
      </c>
      <c r="E32" s="11">
        <v>0</v>
      </c>
      <c r="F32" s="11">
        <f>C32*E32</f>
        <v>0</v>
      </c>
      <c r="G32" s="7"/>
      <c r="I32" s="11">
        <f>PRODUCT(F32,G32)</f>
        <v>0</v>
      </c>
    </row>
    <row r="33" spans="1:29" x14ac:dyDescent="0.2">
      <c r="A33" s="7"/>
      <c r="B33" s="7" t="s">
        <v>46</v>
      </c>
      <c r="C33" s="7"/>
      <c r="D33" s="7" t="s">
        <v>44</v>
      </c>
      <c r="E33" s="11">
        <v>0</v>
      </c>
      <c r="F33" s="11">
        <f>C33*E33</f>
        <v>0</v>
      </c>
      <c r="G33" s="7"/>
      <c r="I33" s="11">
        <f>PRODUCT(F33,G33)</f>
        <v>0</v>
      </c>
    </row>
    <row r="34" spans="1:29" x14ac:dyDescent="0.2">
      <c r="A34" s="7"/>
      <c r="B34" s="7" t="s">
        <v>47</v>
      </c>
      <c r="C34" s="7"/>
      <c r="D34" s="7" t="s">
        <v>44</v>
      </c>
      <c r="E34" s="11">
        <v>0</v>
      </c>
      <c r="F34" s="11">
        <f>C34*E34</f>
        <v>0</v>
      </c>
      <c r="G34" s="7"/>
      <c r="I34" s="11">
        <f>PRODUCT(F34,G34)</f>
        <v>0</v>
      </c>
    </row>
    <row r="35" spans="1:29" x14ac:dyDescent="0.2">
      <c r="B35" s="5" t="s">
        <v>48</v>
      </c>
      <c r="C35" s="5"/>
      <c r="D35" s="5" t="s">
        <v>17</v>
      </c>
      <c r="E35" s="12">
        <v>0</v>
      </c>
      <c r="F35" s="8">
        <f>SUM(I31:I35)</f>
        <v>0</v>
      </c>
      <c r="G35" s="5"/>
      <c r="J35" s="8">
        <f>PRODUCT(F35,G35)</f>
        <v>0</v>
      </c>
      <c r="L35" s="12">
        <v>0</v>
      </c>
      <c r="M35" s="5"/>
      <c r="N35" s="12">
        <v>0</v>
      </c>
      <c r="O35" s="5"/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5"/>
      <c r="X35" s="5"/>
      <c r="Y35" s="5"/>
      <c r="Z35" s="8">
        <v>20</v>
      </c>
      <c r="AA35" s="5" t="s">
        <v>11</v>
      </c>
      <c r="AB35" s="5"/>
      <c r="AC35" s="13">
        <v>0</v>
      </c>
    </row>
    <row r="37" spans="1:29" x14ac:dyDescent="0.2">
      <c r="A37" s="9" t="s">
        <v>49</v>
      </c>
      <c r="B37" s="9" t="s">
        <v>50</v>
      </c>
    </row>
    <row r="38" spans="1:29" x14ac:dyDescent="0.2">
      <c r="A38" s="7"/>
      <c r="B38" s="7" t="s">
        <v>51</v>
      </c>
      <c r="C38" s="7"/>
      <c r="D38" s="7"/>
      <c r="E38" s="7"/>
      <c r="G38" s="7"/>
      <c r="I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9" x14ac:dyDescent="0.2">
      <c r="A39" s="7" t="s">
        <v>52</v>
      </c>
      <c r="B39" s="7" t="s">
        <v>53</v>
      </c>
      <c r="C39" s="7"/>
      <c r="D39" s="7"/>
      <c r="E39" s="7"/>
      <c r="G39" s="7"/>
      <c r="I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9" x14ac:dyDescent="0.2">
      <c r="A40" s="7" t="s">
        <v>54</v>
      </c>
      <c r="B40" s="7" t="s">
        <v>55</v>
      </c>
      <c r="C40" s="10">
        <v>106.79</v>
      </c>
      <c r="D40" s="7" t="s">
        <v>17</v>
      </c>
      <c r="E40" s="11">
        <v>190.39</v>
      </c>
      <c r="F40" s="11">
        <f>C40*E40</f>
        <v>20331.748100000001</v>
      </c>
      <c r="G40" s="11">
        <v>0</v>
      </c>
      <c r="I40" s="11">
        <f>PRODUCT(F40,G40)</f>
        <v>0</v>
      </c>
      <c r="L40" s="7"/>
      <c r="M40" s="7"/>
      <c r="N40" s="7"/>
      <c r="O40" s="7"/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</row>
    <row r="41" spans="1:29" x14ac:dyDescent="0.2">
      <c r="A41" s="7"/>
      <c r="B41" s="7"/>
      <c r="C41" s="7"/>
      <c r="D41" s="7"/>
      <c r="E41" s="7"/>
      <c r="G41" s="7"/>
      <c r="I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9" x14ac:dyDescent="0.2">
      <c r="A42" s="7"/>
      <c r="B42" s="7" t="s">
        <v>56</v>
      </c>
      <c r="C42" s="7"/>
      <c r="D42" s="7"/>
      <c r="E42" s="7"/>
      <c r="G42" s="7"/>
      <c r="I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9" x14ac:dyDescent="0.2">
      <c r="A43" s="7"/>
      <c r="B43" s="7" t="s">
        <v>57</v>
      </c>
      <c r="C43" s="7"/>
      <c r="D43" s="7"/>
      <c r="E43" s="7"/>
      <c r="G43" s="7"/>
      <c r="I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9" x14ac:dyDescent="0.2">
      <c r="A44" s="7"/>
      <c r="B44" s="7" t="s">
        <v>58</v>
      </c>
      <c r="C44" s="7"/>
      <c r="D44" s="7"/>
      <c r="E44" s="7"/>
      <c r="G44" s="7"/>
      <c r="I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9" x14ac:dyDescent="0.2">
      <c r="A45" s="7" t="s">
        <v>59</v>
      </c>
      <c r="B45" s="7" t="s">
        <v>60</v>
      </c>
      <c r="C45" s="10">
        <v>106.79</v>
      </c>
      <c r="D45" s="7" t="s">
        <v>17</v>
      </c>
      <c r="E45" s="11">
        <v>175.69</v>
      </c>
      <c r="F45" s="11">
        <f>C45*E45</f>
        <v>18761.935100000002</v>
      </c>
      <c r="G45" s="11">
        <v>0</v>
      </c>
      <c r="I45" s="11">
        <f>PRODUCT(F45,G45)</f>
        <v>0</v>
      </c>
      <c r="L45" s="7"/>
      <c r="M45" s="7"/>
      <c r="N45" s="7"/>
      <c r="O45" s="7"/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</row>
    <row r="46" spans="1:29" x14ac:dyDescent="0.2">
      <c r="A46" s="7"/>
      <c r="B46" s="7"/>
      <c r="C46" s="7"/>
      <c r="D46" s="7"/>
      <c r="E46" s="7"/>
      <c r="G46" s="7"/>
      <c r="I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9" x14ac:dyDescent="0.2">
      <c r="A47" s="7"/>
      <c r="B47" s="7"/>
      <c r="C47" s="7"/>
      <c r="D47" s="7"/>
      <c r="E47" s="7"/>
      <c r="G47" s="7"/>
      <c r="I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9" x14ac:dyDescent="0.2">
      <c r="A48" s="7"/>
      <c r="B48" s="7" t="s">
        <v>61</v>
      </c>
      <c r="C48" s="7"/>
      <c r="D48" s="7"/>
      <c r="E48" s="7"/>
      <c r="G48" s="7"/>
      <c r="I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9" x14ac:dyDescent="0.2">
      <c r="A49" s="7"/>
      <c r="B49" s="7" t="s">
        <v>62</v>
      </c>
      <c r="C49" s="7"/>
      <c r="D49" s="7"/>
      <c r="E49" s="7"/>
      <c r="G49" s="7"/>
      <c r="I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9" x14ac:dyDescent="0.2">
      <c r="A50" s="7" t="s">
        <v>63</v>
      </c>
      <c r="B50" s="7" t="s">
        <v>64</v>
      </c>
      <c r="C50" s="10">
        <v>0</v>
      </c>
      <c r="D50" s="7" t="s">
        <v>17</v>
      </c>
      <c r="E50" s="11">
        <v>160.13999999999999</v>
      </c>
      <c r="F50" s="11">
        <f>C50*E50</f>
        <v>0</v>
      </c>
      <c r="G50" s="11">
        <v>1</v>
      </c>
      <c r="I50" s="11">
        <f>PRODUCT(F50,G50)</f>
        <v>0</v>
      </c>
      <c r="L50" s="7"/>
      <c r="M50" s="7"/>
      <c r="N50" s="7"/>
      <c r="O50" s="7"/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</row>
    <row r="51" spans="1:29" x14ac:dyDescent="0.2">
      <c r="B51" s="5" t="s">
        <v>65</v>
      </c>
      <c r="C51" s="8">
        <v>0</v>
      </c>
      <c r="D51" s="5" t="s">
        <v>17</v>
      </c>
      <c r="E51" s="12">
        <v>0</v>
      </c>
      <c r="F51" s="8">
        <f>SUM(I38:I51)</f>
        <v>0</v>
      </c>
      <c r="G51" s="5"/>
      <c r="J51" s="8">
        <f>PRODUCT(F51,G51)</f>
        <v>0</v>
      </c>
      <c r="L51" s="12">
        <v>0</v>
      </c>
      <c r="M51" s="5"/>
      <c r="N51" s="12">
        <v>0</v>
      </c>
      <c r="O51" s="5"/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5"/>
      <c r="X51" s="5"/>
      <c r="Y51" s="5"/>
      <c r="Z51" s="8">
        <v>20</v>
      </c>
      <c r="AA51" s="5" t="s">
        <v>11</v>
      </c>
      <c r="AB51" s="5"/>
      <c r="AC51" s="13">
        <v>0</v>
      </c>
    </row>
    <row r="53" spans="1:29" x14ac:dyDescent="0.2">
      <c r="A53" s="7"/>
      <c r="B53" s="7" t="s">
        <v>66</v>
      </c>
      <c r="C53" s="7"/>
      <c r="D53" s="7"/>
      <c r="E53" s="7"/>
      <c r="G53" s="7"/>
      <c r="J53" s="10">
        <v>33560.476600000002</v>
      </c>
      <c r="L53" s="12">
        <v>314.26742381022399</v>
      </c>
      <c r="M53" s="5"/>
      <c r="N53" s="12">
        <v>18.8799403727993</v>
      </c>
      <c r="O53" s="5"/>
      <c r="P53" s="12">
        <v>314.26742381022399</v>
      </c>
      <c r="Q53" s="12">
        <v>297.064275101237</v>
      </c>
      <c r="R53" s="12">
        <v>323.34747054573398</v>
      </c>
      <c r="S53" s="12">
        <v>289.29012019408998</v>
      </c>
      <c r="T53" s="12">
        <v>296.18716867584402</v>
      </c>
      <c r="U53" s="12">
        <v>287.19713542993202</v>
      </c>
      <c r="V53" s="12">
        <v>0</v>
      </c>
      <c r="W53" s="5"/>
      <c r="X53" s="5"/>
      <c r="Y53" s="5"/>
      <c r="Z53" s="8">
        <v>21</v>
      </c>
      <c r="AA53" s="5" t="s">
        <v>11</v>
      </c>
      <c r="AB53" s="5"/>
      <c r="AC53" s="13">
        <v>18.8799403727993</v>
      </c>
    </row>
    <row r="55" spans="1:29" x14ac:dyDescent="0.2">
      <c r="A55" s="9" t="s">
        <v>67</v>
      </c>
      <c r="B55" s="9" t="s">
        <v>68</v>
      </c>
    </row>
    <row r="56" spans="1:29" x14ac:dyDescent="0.2">
      <c r="A56" s="7"/>
      <c r="B56" s="7" t="s">
        <v>69</v>
      </c>
      <c r="C56" s="7"/>
      <c r="D56" s="7"/>
      <c r="E56" s="7"/>
      <c r="G56" s="7"/>
      <c r="I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9" x14ac:dyDescent="0.2">
      <c r="A57" s="7"/>
      <c r="B57" s="7" t="s">
        <v>70</v>
      </c>
      <c r="C57" s="7"/>
      <c r="D57" s="7"/>
      <c r="E57" s="7"/>
      <c r="G57" s="7"/>
      <c r="I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9" x14ac:dyDescent="0.2">
      <c r="A58" s="7" t="s">
        <v>71</v>
      </c>
      <c r="B58" s="7" t="s">
        <v>72</v>
      </c>
      <c r="C58" s="10">
        <v>10</v>
      </c>
      <c r="D58" s="7" t="s">
        <v>44</v>
      </c>
      <c r="E58" s="11">
        <v>46.95</v>
      </c>
      <c r="F58" s="11">
        <f>C58*E58</f>
        <v>469.5</v>
      </c>
      <c r="G58" s="11">
        <v>1</v>
      </c>
      <c r="I58" s="11">
        <f>PRODUCT(F58,G58)</f>
        <v>469.5</v>
      </c>
      <c r="L58" s="7"/>
      <c r="M58" s="7"/>
      <c r="N58" s="7"/>
      <c r="O58" s="7"/>
      <c r="P58" s="11">
        <v>469.5</v>
      </c>
      <c r="Q58" s="11">
        <v>409.4</v>
      </c>
      <c r="R58" s="11">
        <v>461.6</v>
      </c>
      <c r="S58" s="11">
        <v>396.2</v>
      </c>
      <c r="T58" s="11">
        <v>417.4</v>
      </c>
      <c r="U58" s="11">
        <v>398.3</v>
      </c>
      <c r="V58" s="11">
        <v>0</v>
      </c>
    </row>
    <row r="59" spans="1:29" x14ac:dyDescent="0.2">
      <c r="A59" s="7"/>
      <c r="B59" s="7"/>
      <c r="C59" s="7"/>
      <c r="D59" s="7"/>
      <c r="E59" s="7"/>
      <c r="G59" s="7"/>
      <c r="I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9" x14ac:dyDescent="0.2">
      <c r="A60" s="7"/>
      <c r="B60" s="7" t="s">
        <v>73</v>
      </c>
      <c r="C60" s="7"/>
      <c r="D60" s="7"/>
      <c r="E60" s="7"/>
      <c r="G60" s="7"/>
      <c r="I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9" x14ac:dyDescent="0.2">
      <c r="A61" s="7" t="s">
        <v>74</v>
      </c>
      <c r="B61" s="7" t="s">
        <v>75</v>
      </c>
      <c r="C61" s="10">
        <v>47.57</v>
      </c>
      <c r="D61" s="7" t="s">
        <v>44</v>
      </c>
      <c r="E61" s="11">
        <v>121.03</v>
      </c>
      <c r="F61" s="11">
        <f>C61*E61</f>
        <v>5757.3971000000001</v>
      </c>
      <c r="G61" s="11">
        <v>1</v>
      </c>
      <c r="I61" s="11">
        <f>PRODUCT(F61,G61)</f>
        <v>5757.3971000000001</v>
      </c>
      <c r="L61" s="7"/>
      <c r="M61" s="7"/>
      <c r="N61" s="7"/>
      <c r="O61" s="7"/>
      <c r="P61" s="11">
        <v>5757.3971000000001</v>
      </c>
      <c r="Q61" s="11">
        <v>5061.4480000000003</v>
      </c>
      <c r="R61" s="11">
        <v>6007.1396000000004</v>
      </c>
      <c r="S61" s="11">
        <v>5138.0357000000004</v>
      </c>
      <c r="T61" s="11">
        <v>5064.7779</v>
      </c>
      <c r="U61" s="11">
        <v>4876.4007000000001</v>
      </c>
      <c r="V61" s="11">
        <v>0</v>
      </c>
    </row>
    <row r="62" spans="1:29" x14ac:dyDescent="0.2">
      <c r="A62" s="7"/>
      <c r="B62" s="7"/>
      <c r="C62" s="10">
        <v>6</v>
      </c>
      <c r="D62" s="7"/>
      <c r="E62" s="7"/>
      <c r="G62" s="7"/>
      <c r="I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9" x14ac:dyDescent="0.2">
      <c r="A63" s="7"/>
      <c r="B63" s="7"/>
      <c r="C63" s="7"/>
      <c r="D63" s="7"/>
      <c r="E63" s="7"/>
      <c r="G63" s="7"/>
      <c r="I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9" x14ac:dyDescent="0.2">
      <c r="A64" s="7"/>
      <c r="B64" s="7"/>
      <c r="C64" s="7"/>
      <c r="D64" s="7"/>
      <c r="E64" s="7"/>
      <c r="G64" s="7"/>
      <c r="I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9" x14ac:dyDescent="0.2">
      <c r="A65" s="7"/>
      <c r="B65" s="7" t="s">
        <v>76</v>
      </c>
      <c r="C65" s="7"/>
      <c r="D65" s="7"/>
      <c r="E65" s="7"/>
      <c r="G65" s="7"/>
      <c r="I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9" x14ac:dyDescent="0.2">
      <c r="A66" s="7"/>
      <c r="B66" s="7" t="s">
        <v>70</v>
      </c>
      <c r="C66" s="7"/>
      <c r="D66" s="7"/>
      <c r="E66" s="7"/>
      <c r="G66" s="7"/>
      <c r="I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9" x14ac:dyDescent="0.2">
      <c r="A67" s="7" t="s">
        <v>77</v>
      </c>
      <c r="B67" s="7" t="s">
        <v>78</v>
      </c>
      <c r="C67" s="10">
        <v>47.57</v>
      </c>
      <c r="D67" s="7" t="s">
        <v>44</v>
      </c>
      <c r="E67" s="11">
        <v>41.75</v>
      </c>
      <c r="F67" s="11">
        <f>C67*E67</f>
        <v>1986.0474999999999</v>
      </c>
      <c r="G67" s="11">
        <v>1</v>
      </c>
      <c r="I67" s="11">
        <f>PRODUCT(F67,G67)</f>
        <v>1986.0474999999999</v>
      </c>
      <c r="L67" s="7"/>
      <c r="M67" s="7"/>
      <c r="N67" s="7"/>
      <c r="O67" s="7"/>
      <c r="P67" s="11">
        <v>1986.0474999999999</v>
      </c>
      <c r="Q67" s="11">
        <v>1747.7218</v>
      </c>
      <c r="R67" s="11">
        <v>1954.6513</v>
      </c>
      <c r="S67" s="11">
        <v>1694.4434000000001</v>
      </c>
      <c r="T67" s="11">
        <v>1779.5936999999999</v>
      </c>
      <c r="U67" s="11">
        <v>1703.4817</v>
      </c>
      <c r="V67" s="11">
        <v>0</v>
      </c>
    </row>
    <row r="68" spans="1:29" x14ac:dyDescent="0.2">
      <c r="A68" s="7"/>
      <c r="B68" s="7"/>
      <c r="C68" s="7"/>
      <c r="D68" s="7"/>
      <c r="E68" s="7"/>
      <c r="G68" s="7"/>
      <c r="I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9" x14ac:dyDescent="0.2">
      <c r="A69" s="7"/>
      <c r="B69" s="7" t="s">
        <v>79</v>
      </c>
      <c r="C69" s="7"/>
      <c r="D69" s="7" t="s">
        <v>44</v>
      </c>
      <c r="E69" s="11">
        <v>0</v>
      </c>
      <c r="F69" s="11">
        <f>C69*E69</f>
        <v>0</v>
      </c>
      <c r="G69" s="11">
        <v>1</v>
      </c>
      <c r="I69" s="11">
        <f>PRODUCT(F69,G69)</f>
        <v>0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9" x14ac:dyDescent="0.2">
      <c r="A70" s="7"/>
      <c r="B70" s="7"/>
      <c r="C70" s="7"/>
      <c r="D70" s="7"/>
      <c r="E70" s="7"/>
      <c r="G70" s="7"/>
      <c r="I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9" x14ac:dyDescent="0.2">
      <c r="A71" s="7"/>
      <c r="B71" s="7" t="s">
        <v>80</v>
      </c>
      <c r="C71" s="7"/>
      <c r="D71" s="7"/>
      <c r="E71" s="7"/>
      <c r="G71" s="7"/>
      <c r="I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9" x14ac:dyDescent="0.2">
      <c r="A72" s="7"/>
      <c r="B72" s="7" t="s">
        <v>81</v>
      </c>
      <c r="C72" s="7"/>
      <c r="D72" s="7"/>
      <c r="E72" s="7"/>
      <c r="G72" s="7"/>
      <c r="I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9" x14ac:dyDescent="0.2">
      <c r="A73" s="7" t="s">
        <v>82</v>
      </c>
      <c r="B73" s="7" t="s">
        <v>83</v>
      </c>
      <c r="C73" s="10">
        <v>133</v>
      </c>
      <c r="D73" s="7" t="s">
        <v>17</v>
      </c>
      <c r="E73" s="11">
        <v>43.5</v>
      </c>
      <c r="F73" s="11">
        <f>C73*E73</f>
        <v>5785.5</v>
      </c>
      <c r="G73" s="11">
        <v>1</v>
      </c>
      <c r="I73" s="11">
        <f>PRODUCT(F73,G73)</f>
        <v>5785.5</v>
      </c>
      <c r="L73" s="7"/>
      <c r="M73" s="7"/>
      <c r="N73" s="7"/>
      <c r="O73" s="7"/>
      <c r="P73" s="11">
        <v>5785.5</v>
      </c>
      <c r="Q73" s="11">
        <v>5261.48</v>
      </c>
      <c r="R73" s="11">
        <v>5746.93</v>
      </c>
      <c r="S73" s="11">
        <v>5156.41</v>
      </c>
      <c r="T73" s="11">
        <v>5331.97</v>
      </c>
      <c r="U73" s="11">
        <v>5147.1000000000004</v>
      </c>
      <c r="V73" s="11">
        <v>0</v>
      </c>
    </row>
    <row r="74" spans="1:29" x14ac:dyDescent="0.2">
      <c r="A74" s="7"/>
      <c r="B74" s="7" t="s">
        <v>84</v>
      </c>
      <c r="C74" s="7"/>
      <c r="D74" s="7"/>
      <c r="E74" s="7"/>
      <c r="G74" s="7"/>
      <c r="I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9" x14ac:dyDescent="0.2">
      <c r="B75" s="5" t="s">
        <v>85</v>
      </c>
      <c r="C75" s="8">
        <v>127.86</v>
      </c>
      <c r="D75" s="5" t="s">
        <v>17</v>
      </c>
      <c r="E75" s="12">
        <v>109.482595025809</v>
      </c>
      <c r="F75" s="8">
        <f>SUM(I54:I75)</f>
        <v>13998.444600000001</v>
      </c>
      <c r="G75" s="5"/>
      <c r="J75" s="8">
        <f>PRODUCT(F75,G75)</f>
        <v>13998.444600000001</v>
      </c>
      <c r="L75" s="12">
        <v>131.08440545186201</v>
      </c>
      <c r="M75" s="5"/>
      <c r="N75" s="12">
        <v>7.6058103459830697</v>
      </c>
      <c r="O75" s="5"/>
      <c r="P75" s="12">
        <v>131.08440545186201</v>
      </c>
      <c r="Q75" s="12">
        <v>116.865834368672</v>
      </c>
      <c r="R75" s="12">
        <v>132.69389159411301</v>
      </c>
      <c r="S75" s="12">
        <v>115.97660222492399</v>
      </c>
      <c r="T75" s="12">
        <v>117.93046850722099</v>
      </c>
      <c r="U75" s="12">
        <v>113.543717159829</v>
      </c>
      <c r="V75" s="12">
        <v>0</v>
      </c>
      <c r="W75" s="5"/>
      <c r="X75" s="5"/>
      <c r="Y75" s="5"/>
      <c r="Z75" s="8">
        <v>20</v>
      </c>
      <c r="AA75" s="5" t="s">
        <v>11</v>
      </c>
      <c r="AB75" s="5"/>
      <c r="AC75" s="13">
        <v>7.6058103459830697</v>
      </c>
    </row>
    <row r="77" spans="1:29" x14ac:dyDescent="0.2">
      <c r="A77" s="9" t="s">
        <v>86</v>
      </c>
      <c r="B77" s="9" t="s">
        <v>87</v>
      </c>
    </row>
    <row r="78" spans="1:29" x14ac:dyDescent="0.2">
      <c r="A78" s="7"/>
      <c r="B78" s="7" t="s">
        <v>88</v>
      </c>
      <c r="C78" s="7"/>
      <c r="D78" s="7"/>
      <c r="E78" s="7"/>
      <c r="G78" s="7"/>
      <c r="I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9" x14ac:dyDescent="0.2">
      <c r="A79" s="7"/>
      <c r="B79" s="7" t="s">
        <v>89</v>
      </c>
      <c r="C79" s="7"/>
      <c r="D79" s="7"/>
      <c r="E79" s="7"/>
      <c r="G79" s="7"/>
      <c r="I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9" x14ac:dyDescent="0.2">
      <c r="A80" s="7"/>
      <c r="B80" s="7" t="s">
        <v>90</v>
      </c>
      <c r="C80" s="7"/>
      <c r="D80" s="7"/>
      <c r="E80" s="7"/>
      <c r="G80" s="7"/>
      <c r="I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9" x14ac:dyDescent="0.2">
      <c r="A81" s="7"/>
      <c r="B81" s="7" t="s">
        <v>91</v>
      </c>
      <c r="C81" s="7"/>
      <c r="D81" s="7"/>
      <c r="E81" s="7"/>
      <c r="G81" s="7"/>
      <c r="I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9" x14ac:dyDescent="0.2">
      <c r="A82" s="7" t="s">
        <v>92</v>
      </c>
      <c r="B82" s="7" t="s">
        <v>93</v>
      </c>
      <c r="C82" s="10">
        <v>78</v>
      </c>
      <c r="D82" s="7" t="s">
        <v>17</v>
      </c>
      <c r="E82" s="11">
        <v>312.55</v>
      </c>
      <c r="F82" s="10">
        <f>C82*E82</f>
        <v>24378.9</v>
      </c>
      <c r="G82" s="11">
        <v>0</v>
      </c>
      <c r="I82" s="11">
        <f>PRODUCT(F82,G82)</f>
        <v>0</v>
      </c>
      <c r="L82" s="7"/>
      <c r="M82" s="7"/>
      <c r="N82" s="7"/>
      <c r="O82" s="7"/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</row>
    <row r="83" spans="1:29" x14ac:dyDescent="0.2">
      <c r="A83" s="7"/>
      <c r="B83" s="7"/>
      <c r="C83" s="7"/>
      <c r="D83" s="7"/>
      <c r="E83" s="7"/>
      <c r="G83" s="7"/>
      <c r="I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9" x14ac:dyDescent="0.2">
      <c r="A84" s="7" t="s">
        <v>94</v>
      </c>
      <c r="B84" s="7" t="s">
        <v>95</v>
      </c>
      <c r="C84" s="7"/>
      <c r="D84" s="7"/>
      <c r="E84" s="7"/>
      <c r="G84" s="7"/>
      <c r="I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9" x14ac:dyDescent="0.2">
      <c r="A85" s="7" t="s">
        <v>96</v>
      </c>
      <c r="B85" s="7" t="s">
        <v>97</v>
      </c>
      <c r="C85" s="10">
        <v>78</v>
      </c>
      <c r="D85" s="7" t="s">
        <v>17</v>
      </c>
      <c r="E85" s="11">
        <v>220.92</v>
      </c>
      <c r="F85" s="10">
        <f>C85*E85</f>
        <v>17231.759999999998</v>
      </c>
      <c r="G85" s="11">
        <v>1</v>
      </c>
      <c r="I85" s="11">
        <f>PRODUCT(F85,G85)</f>
        <v>17231.759999999998</v>
      </c>
      <c r="L85" s="7"/>
      <c r="M85" s="7"/>
      <c r="N85" s="7"/>
      <c r="O85" s="7"/>
      <c r="P85" s="11">
        <v>17231.759999999998</v>
      </c>
      <c r="Q85" s="11">
        <v>15573.48</v>
      </c>
      <c r="R85" s="11">
        <v>17982.900000000001</v>
      </c>
      <c r="S85" s="11">
        <v>15192.84</v>
      </c>
      <c r="T85" s="11">
        <v>15663.18</v>
      </c>
      <c r="U85" s="11">
        <v>15032.94</v>
      </c>
      <c r="V85" s="11">
        <v>0</v>
      </c>
    </row>
    <row r="86" spans="1:29" x14ac:dyDescent="0.2">
      <c r="B86" s="5" t="s">
        <v>98</v>
      </c>
      <c r="C86" s="8">
        <v>78</v>
      </c>
      <c r="D86" s="5" t="s">
        <v>17</v>
      </c>
      <c r="E86" s="12">
        <v>220.92</v>
      </c>
      <c r="F86" s="8">
        <f>SUM(I78:I86)</f>
        <v>17231.759999999998</v>
      </c>
      <c r="G86" s="5"/>
      <c r="J86" s="8">
        <f>PRODUCT(F86,G86)</f>
        <v>17231.759999999998</v>
      </c>
      <c r="L86" s="12">
        <v>161.36185690867299</v>
      </c>
      <c r="M86" s="5"/>
      <c r="N86" s="12">
        <v>9.4569774094790393</v>
      </c>
      <c r="O86" s="5"/>
      <c r="P86" s="12">
        <v>161.36185690867299</v>
      </c>
      <c r="Q86" s="12">
        <v>145.833371131566</v>
      </c>
      <c r="R86" s="12">
        <v>168.395691247033</v>
      </c>
      <c r="S86" s="12">
        <v>142.268977406624</v>
      </c>
      <c r="T86" s="12">
        <v>146.673340964288</v>
      </c>
      <c r="U86" s="12">
        <v>140.771639878728</v>
      </c>
      <c r="V86" s="12">
        <v>0</v>
      </c>
      <c r="W86" s="5"/>
      <c r="X86" s="5"/>
      <c r="Y86" s="5"/>
      <c r="Z86" s="8">
        <v>20</v>
      </c>
      <c r="AA86" s="5" t="s">
        <v>11</v>
      </c>
      <c r="AB86" s="5"/>
      <c r="AC86" s="13">
        <v>9.4569774094790393</v>
      </c>
    </row>
    <row r="88" spans="1:29" x14ac:dyDescent="0.2">
      <c r="A88" s="9" t="s">
        <v>99</v>
      </c>
      <c r="B88" s="9" t="s">
        <v>100</v>
      </c>
    </row>
    <row r="89" spans="1:29" x14ac:dyDescent="0.2">
      <c r="A89" s="7"/>
      <c r="B89" s="7" t="s">
        <v>101</v>
      </c>
      <c r="C89" s="7"/>
      <c r="D89" s="7"/>
      <c r="E89" s="7"/>
      <c r="G89" s="7"/>
      <c r="I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9" x14ac:dyDescent="0.2">
      <c r="A90" s="7"/>
      <c r="B90" s="7" t="s">
        <v>102</v>
      </c>
      <c r="C90" s="7"/>
      <c r="D90" s="7"/>
      <c r="E90" s="7"/>
      <c r="G90" s="7"/>
      <c r="I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9" x14ac:dyDescent="0.2">
      <c r="A91" s="7" t="s">
        <v>103</v>
      </c>
      <c r="B91" s="7" t="s">
        <v>104</v>
      </c>
      <c r="C91" s="11">
        <v>19.18</v>
      </c>
      <c r="D91" s="7" t="s">
        <v>17</v>
      </c>
      <c r="E91" s="11">
        <v>673.15</v>
      </c>
      <c r="F91" s="11">
        <f>C91*E91</f>
        <v>12911.017</v>
      </c>
      <c r="G91" s="11">
        <v>1</v>
      </c>
      <c r="I91" s="11">
        <f>PRODUCT(F91,G91)</f>
        <v>12911.017</v>
      </c>
      <c r="L91" s="7"/>
      <c r="M91" s="7"/>
      <c r="N91" s="7"/>
      <c r="O91" s="7"/>
      <c r="P91" s="11">
        <v>12911.017</v>
      </c>
      <c r="Q91" s="11">
        <v>12645.757600000001</v>
      </c>
      <c r="R91" s="11">
        <v>12941.8968</v>
      </c>
      <c r="S91" s="11">
        <v>12602.218999999999</v>
      </c>
      <c r="T91" s="11">
        <v>12704.448399999999</v>
      </c>
      <c r="U91" s="11">
        <v>12597.999400000001</v>
      </c>
      <c r="V91" s="11">
        <v>0</v>
      </c>
    </row>
    <row r="92" spans="1:29" x14ac:dyDescent="0.2">
      <c r="A92" s="7" t="s">
        <v>103</v>
      </c>
      <c r="B92" s="7" t="s">
        <v>104</v>
      </c>
      <c r="C92" s="11">
        <v>3.9</v>
      </c>
      <c r="D92" s="7" t="s">
        <v>17</v>
      </c>
      <c r="E92" s="11">
        <v>673.15</v>
      </c>
      <c r="F92" s="11">
        <f>C92*E92</f>
        <v>2625.2849999999999</v>
      </c>
      <c r="G92" s="11">
        <v>1</v>
      </c>
      <c r="I92" s="11">
        <f>PRODUCT(F92,G92)</f>
        <v>2625.2849999999999</v>
      </c>
      <c r="L92" s="7"/>
      <c r="M92" s="7"/>
      <c r="N92" s="7"/>
      <c r="O92" s="7"/>
      <c r="P92" s="11">
        <v>2625.2849999999999</v>
      </c>
      <c r="Q92" s="11">
        <v>2571.348</v>
      </c>
      <c r="R92" s="11">
        <v>2631.5639999999999</v>
      </c>
      <c r="S92" s="11">
        <v>2562.4949999999999</v>
      </c>
      <c r="T92" s="11">
        <v>2583.2820000000002</v>
      </c>
      <c r="U92" s="11">
        <v>2561.6370000000002</v>
      </c>
      <c r="V92" s="11">
        <v>0</v>
      </c>
    </row>
    <row r="93" spans="1:29" x14ac:dyDescent="0.2">
      <c r="A93" s="7"/>
      <c r="B93" s="7"/>
      <c r="C93" s="7"/>
      <c r="D93" s="7"/>
      <c r="E93" s="7"/>
      <c r="G93" s="7"/>
      <c r="I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9" x14ac:dyDescent="0.2">
      <c r="A94" s="7"/>
      <c r="B94" s="7"/>
      <c r="C94" s="7"/>
      <c r="D94" s="7"/>
      <c r="E94" s="7"/>
      <c r="G94" s="7"/>
      <c r="I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9" x14ac:dyDescent="0.2">
      <c r="A95" s="7"/>
      <c r="B95" s="7" t="s">
        <v>105</v>
      </c>
      <c r="C95" s="7"/>
      <c r="D95" s="7"/>
      <c r="E95" s="7"/>
      <c r="G95" s="7"/>
      <c r="I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9" x14ac:dyDescent="0.2">
      <c r="A96" s="7"/>
      <c r="B96" s="7" t="s">
        <v>106</v>
      </c>
      <c r="C96" s="7"/>
      <c r="D96" s="7"/>
      <c r="E96" s="7"/>
      <c r="G96" s="7"/>
      <c r="I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9" x14ac:dyDescent="0.2">
      <c r="A97" s="7" t="s">
        <v>107</v>
      </c>
      <c r="B97" s="7" t="s">
        <v>108</v>
      </c>
      <c r="C97" s="10">
        <v>1</v>
      </c>
      <c r="D97" s="7" t="s">
        <v>109</v>
      </c>
      <c r="E97" s="11">
        <v>2295.9299999999998</v>
      </c>
      <c r="F97" s="11">
        <f>C97*E97</f>
        <v>2295.9299999999998</v>
      </c>
      <c r="G97" s="11">
        <v>1</v>
      </c>
      <c r="I97" s="11">
        <f>PRODUCT(F97,G97)</f>
        <v>2295.9299999999998</v>
      </c>
      <c r="L97" s="7"/>
      <c r="M97" s="7"/>
      <c r="N97" s="7"/>
      <c r="O97" s="7"/>
      <c r="P97" s="11">
        <v>2295.9299999999998</v>
      </c>
      <c r="Q97" s="11">
        <v>2239.64</v>
      </c>
      <c r="R97" s="11">
        <v>2300.9499999999998</v>
      </c>
      <c r="S97" s="11">
        <v>2230.69</v>
      </c>
      <c r="T97" s="11">
        <v>2250.61</v>
      </c>
      <c r="U97" s="11">
        <v>2227.7199999999998</v>
      </c>
      <c r="V97" s="11">
        <v>0</v>
      </c>
    </row>
    <row r="98" spans="1:29" x14ac:dyDescent="0.2">
      <c r="A98" s="7"/>
      <c r="B98" s="7"/>
      <c r="C98" s="7"/>
      <c r="D98" s="7"/>
      <c r="E98" s="7"/>
      <c r="G98" s="7"/>
      <c r="I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9" x14ac:dyDescent="0.2">
      <c r="A99" s="7"/>
      <c r="B99" s="7" t="s">
        <v>110</v>
      </c>
      <c r="C99" s="7"/>
      <c r="D99" s="7"/>
      <c r="E99" s="7"/>
      <c r="G99" s="7"/>
      <c r="I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9" x14ac:dyDescent="0.2">
      <c r="A100" s="7" t="s">
        <v>111</v>
      </c>
      <c r="B100" s="7" t="s">
        <v>112</v>
      </c>
      <c r="C100" s="11">
        <v>4.9000000000000004</v>
      </c>
      <c r="D100" s="7" t="s">
        <v>17</v>
      </c>
      <c r="E100" s="11">
        <v>217.91</v>
      </c>
      <c r="F100" s="10">
        <f>C100*E100</f>
        <v>1067.759</v>
      </c>
      <c r="G100" s="11">
        <v>1</v>
      </c>
      <c r="I100" s="10">
        <f>PRODUCT(F100,G100)</f>
        <v>1067.759</v>
      </c>
      <c r="L100" s="7"/>
      <c r="M100" s="7"/>
      <c r="N100" s="7"/>
      <c r="O100" s="7"/>
      <c r="P100" s="11">
        <v>1067.759</v>
      </c>
      <c r="Q100" s="11">
        <v>1020.278</v>
      </c>
      <c r="R100" s="11">
        <v>1068.9349999999999</v>
      </c>
      <c r="S100" s="11">
        <v>1012.732</v>
      </c>
      <c r="T100" s="11">
        <v>1027.1379999999999</v>
      </c>
      <c r="U100" s="11">
        <v>1006.901</v>
      </c>
      <c r="V100" s="11">
        <v>0</v>
      </c>
    </row>
    <row r="101" spans="1:29" x14ac:dyDescent="0.2">
      <c r="B101" s="5" t="s">
        <v>113</v>
      </c>
      <c r="C101" s="8">
        <v>30</v>
      </c>
      <c r="D101" s="5" t="s">
        <v>17</v>
      </c>
      <c r="E101" s="12">
        <v>629.99969999999996</v>
      </c>
      <c r="F101" s="8">
        <f>SUM(I89:I101)</f>
        <v>18899.991000000002</v>
      </c>
      <c r="G101" s="5"/>
      <c r="J101" s="8">
        <f>PRODUCT(F101,G101)</f>
        <v>18899.991000000002</v>
      </c>
      <c r="L101" s="12">
        <v>176.98352596120199</v>
      </c>
      <c r="M101" s="5"/>
      <c r="N101" s="12">
        <v>10.9253700082031</v>
      </c>
      <c r="O101" s="5"/>
      <c r="P101" s="12">
        <v>176.98352596120199</v>
      </c>
      <c r="Q101" s="12">
        <v>173.02276948154901</v>
      </c>
      <c r="R101" s="12">
        <v>177.38950950750899</v>
      </c>
      <c r="S101" s="12">
        <v>172.37769137844199</v>
      </c>
      <c r="T101" s="12">
        <v>173.85107899726199</v>
      </c>
      <c r="U101" s="12">
        <v>172.247729223254</v>
      </c>
      <c r="V101" s="12">
        <v>0</v>
      </c>
      <c r="W101" s="5"/>
      <c r="X101" s="5"/>
      <c r="Y101" s="5"/>
      <c r="Z101" s="8">
        <v>20</v>
      </c>
      <c r="AA101" s="5" t="s">
        <v>11</v>
      </c>
      <c r="AB101" s="5"/>
      <c r="AC101" s="13">
        <v>10.9253700082031</v>
      </c>
    </row>
    <row r="103" spans="1:29" x14ac:dyDescent="0.2">
      <c r="A103" s="7"/>
      <c r="B103" s="7" t="s">
        <v>114</v>
      </c>
      <c r="C103" s="7"/>
      <c r="D103" s="7"/>
      <c r="E103" s="7"/>
      <c r="G103" s="7"/>
      <c r="J103" s="10">
        <v>50130.195599999999</v>
      </c>
      <c r="L103" s="12">
        <v>469.42978832173702</v>
      </c>
      <c r="M103" s="5"/>
      <c r="N103" s="12">
        <v>27.9881577636652</v>
      </c>
      <c r="O103" s="5"/>
      <c r="P103" s="12">
        <v>469.42978832173702</v>
      </c>
      <c r="Q103" s="12">
        <v>435.72197498178701</v>
      </c>
      <c r="R103" s="12">
        <v>478.479092348655</v>
      </c>
      <c r="S103" s="12">
        <v>430.62327100998999</v>
      </c>
      <c r="T103" s="12">
        <v>438.454888468771</v>
      </c>
      <c r="U103" s="12">
        <v>426.56308626181101</v>
      </c>
      <c r="V103" s="12">
        <v>0</v>
      </c>
      <c r="W103" s="5"/>
      <c r="X103" s="5"/>
      <c r="Y103" s="5"/>
      <c r="Z103" s="8">
        <v>21</v>
      </c>
      <c r="AA103" s="5" t="s">
        <v>11</v>
      </c>
      <c r="AB103" s="5"/>
      <c r="AC103" s="13">
        <v>27.9881577636652</v>
      </c>
    </row>
    <row r="105" spans="1:29" x14ac:dyDescent="0.2">
      <c r="A105" s="9" t="s">
        <v>115</v>
      </c>
      <c r="B105" s="9" t="s">
        <v>116</v>
      </c>
    </row>
    <row r="106" spans="1:29" x14ac:dyDescent="0.2">
      <c r="A106" s="7"/>
      <c r="B106" s="7" t="s">
        <v>117</v>
      </c>
      <c r="C106" s="7"/>
      <c r="D106" s="7"/>
      <c r="E106" s="7"/>
      <c r="G106" s="7"/>
      <c r="I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9" x14ac:dyDescent="0.2">
      <c r="A107" s="7" t="s">
        <v>118</v>
      </c>
      <c r="B107" s="7" t="s">
        <v>119</v>
      </c>
      <c r="C107" s="10">
        <v>0</v>
      </c>
      <c r="D107" s="7" t="s">
        <v>120</v>
      </c>
      <c r="E107" s="11">
        <v>3267.09</v>
      </c>
      <c r="F107" s="11">
        <f>C107*E107</f>
        <v>0</v>
      </c>
      <c r="G107" s="11">
        <v>1</v>
      </c>
      <c r="I107" s="11">
        <f>PRODUCT(F107,G107)</f>
        <v>0</v>
      </c>
      <c r="L107" s="7"/>
      <c r="M107" s="7"/>
      <c r="N107" s="7"/>
      <c r="O107" s="7"/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</row>
    <row r="108" spans="1:29" x14ac:dyDescent="0.2">
      <c r="A108" s="7"/>
      <c r="B108" s="7"/>
      <c r="C108" s="7"/>
      <c r="D108" s="7"/>
      <c r="E108" s="7"/>
      <c r="G108" s="7"/>
      <c r="I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9" x14ac:dyDescent="0.2">
      <c r="A109" s="7"/>
      <c r="B109" s="7" t="s">
        <v>121</v>
      </c>
      <c r="C109" s="7"/>
      <c r="D109" s="7"/>
      <c r="E109" s="7"/>
      <c r="G109" s="7"/>
      <c r="I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9" x14ac:dyDescent="0.2">
      <c r="A110" s="7" t="s">
        <v>122</v>
      </c>
      <c r="B110" s="7" t="s">
        <v>123</v>
      </c>
      <c r="C110" s="7"/>
      <c r="D110" s="7" t="s">
        <v>44</v>
      </c>
      <c r="E110" s="11">
        <v>315</v>
      </c>
      <c r="F110" s="10">
        <f>C110*E110</f>
        <v>0</v>
      </c>
      <c r="G110" s="11">
        <v>1</v>
      </c>
      <c r="I110" s="10">
        <f>PRODUCT(F110,G110)</f>
        <v>0</v>
      </c>
      <c r="L110" s="7"/>
      <c r="M110" s="7"/>
      <c r="N110" s="7"/>
      <c r="O110" s="7"/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</row>
    <row r="111" spans="1:29" x14ac:dyDescent="0.2">
      <c r="A111" s="7"/>
      <c r="B111" s="7"/>
      <c r="C111" s="7"/>
      <c r="D111" s="7"/>
      <c r="E111" s="7"/>
      <c r="G111" s="7"/>
      <c r="I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9" x14ac:dyDescent="0.2">
      <c r="A112" s="7"/>
      <c r="B112" s="7" t="s">
        <v>124</v>
      </c>
      <c r="C112" s="10">
        <v>0</v>
      </c>
      <c r="D112" s="7" t="s">
        <v>44</v>
      </c>
      <c r="E112" s="11">
        <v>1.22</v>
      </c>
      <c r="F112" s="11">
        <f>C112*E112</f>
        <v>0</v>
      </c>
      <c r="G112" s="11">
        <v>1</v>
      </c>
      <c r="I112" s="11">
        <f>PRODUCT(F112,G112)</f>
        <v>0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9" x14ac:dyDescent="0.2">
      <c r="B113" s="5" t="s">
        <v>125</v>
      </c>
      <c r="C113" s="8">
        <v>106.8</v>
      </c>
      <c r="D113" s="5" t="s">
        <v>17</v>
      </c>
      <c r="E113" s="12">
        <v>0</v>
      </c>
      <c r="F113" s="8">
        <f>SUM(I104:I113)</f>
        <v>0</v>
      </c>
      <c r="G113" s="5"/>
      <c r="J113" s="8">
        <f>PRODUCT(F113,G113)</f>
        <v>0</v>
      </c>
      <c r="L113" s="12">
        <v>0</v>
      </c>
      <c r="M113" s="5"/>
      <c r="N113" s="12">
        <v>0</v>
      </c>
      <c r="O113" s="5"/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5"/>
      <c r="X113" s="5"/>
      <c r="Y113" s="5"/>
      <c r="Z113" s="8">
        <v>20</v>
      </c>
      <c r="AA113" s="5" t="s">
        <v>11</v>
      </c>
      <c r="AB113" s="5"/>
      <c r="AC113" s="13">
        <v>0</v>
      </c>
    </row>
    <row r="115" spans="1:29" x14ac:dyDescent="0.2">
      <c r="A115" s="9" t="s">
        <v>126</v>
      </c>
      <c r="B115" s="9" t="s">
        <v>127</v>
      </c>
    </row>
    <row r="116" spans="1:29" x14ac:dyDescent="0.2">
      <c r="A116" s="7"/>
      <c r="B116" s="7" t="s">
        <v>47</v>
      </c>
      <c r="C116" s="7"/>
      <c r="D116" s="7"/>
      <c r="E116" s="7"/>
      <c r="G116" s="7"/>
      <c r="I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9" x14ac:dyDescent="0.2">
      <c r="A117" s="7"/>
      <c r="B117" s="7" t="s">
        <v>128</v>
      </c>
      <c r="C117" s="7"/>
      <c r="D117" s="7"/>
      <c r="E117" s="7"/>
      <c r="G117" s="7"/>
      <c r="I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9" x14ac:dyDescent="0.2">
      <c r="A118" s="7"/>
      <c r="B118" s="7" t="s">
        <v>129</v>
      </c>
      <c r="C118" s="7"/>
      <c r="D118" s="7"/>
      <c r="E118" s="7"/>
      <c r="G118" s="7"/>
      <c r="I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9" x14ac:dyDescent="0.2">
      <c r="A119" s="7" t="s">
        <v>130</v>
      </c>
      <c r="B119" s="7" t="s">
        <v>131</v>
      </c>
      <c r="C119" s="10">
        <v>76</v>
      </c>
      <c r="D119" s="7" t="s">
        <v>17</v>
      </c>
      <c r="E119" s="11">
        <v>59.06</v>
      </c>
      <c r="F119" s="11">
        <f>C119*E119</f>
        <v>4488.5600000000004</v>
      </c>
      <c r="G119" s="11">
        <v>1</v>
      </c>
      <c r="I119" s="11">
        <f>PRODUCT(F119,G119)</f>
        <v>4488.5600000000004</v>
      </c>
      <c r="L119" s="7"/>
      <c r="M119" s="7"/>
      <c r="N119" s="7"/>
      <c r="O119" s="7"/>
      <c r="P119" s="11">
        <v>4488.5600000000004</v>
      </c>
      <c r="Q119" s="11">
        <v>4328.96</v>
      </c>
      <c r="R119" s="11">
        <v>4657.28</v>
      </c>
      <c r="S119" s="11">
        <v>4001.4</v>
      </c>
      <c r="T119" s="11">
        <v>4235.4799999999996</v>
      </c>
      <c r="U119" s="11">
        <v>4151.12</v>
      </c>
      <c r="V119" s="11">
        <v>0</v>
      </c>
    </row>
    <row r="120" spans="1:29" x14ac:dyDescent="0.2">
      <c r="B120" s="5" t="s">
        <v>132</v>
      </c>
      <c r="C120" s="8">
        <v>76</v>
      </c>
      <c r="D120" s="5" t="s">
        <v>17</v>
      </c>
      <c r="E120" s="12">
        <v>59.06</v>
      </c>
      <c r="F120" s="8">
        <f>SUM(I116:I120)</f>
        <v>4488.5600000000004</v>
      </c>
      <c r="G120" s="5"/>
      <c r="J120" s="8">
        <f>PRODUCT(F120,G120)</f>
        <v>4488.5600000000004</v>
      </c>
      <c r="L120" s="12">
        <v>42.0318282314744</v>
      </c>
      <c r="M120" s="5"/>
      <c r="N120" s="12">
        <v>2.5299053793077602</v>
      </c>
      <c r="O120" s="5"/>
      <c r="P120" s="12">
        <v>42.0318282314744</v>
      </c>
      <c r="Q120" s="12">
        <v>40.537299967232997</v>
      </c>
      <c r="R120" s="12">
        <v>43.611758110815302</v>
      </c>
      <c r="S120" s="12">
        <v>37.469958624909097</v>
      </c>
      <c r="T120" s="12">
        <v>39.6619334124631</v>
      </c>
      <c r="U120" s="12">
        <v>38.871968472792602</v>
      </c>
      <c r="V120" s="12">
        <v>0</v>
      </c>
      <c r="W120" s="5"/>
      <c r="X120" s="5"/>
      <c r="Y120" s="5"/>
      <c r="Z120" s="8">
        <v>20</v>
      </c>
      <c r="AA120" s="5" t="s">
        <v>11</v>
      </c>
      <c r="AB120" s="5"/>
      <c r="AC120" s="13">
        <v>2.5299053793077602</v>
      </c>
    </row>
    <row r="122" spans="1:29" x14ac:dyDescent="0.2">
      <c r="A122" s="9" t="s">
        <v>133</v>
      </c>
      <c r="B122" s="9" t="s">
        <v>134</v>
      </c>
    </row>
    <row r="123" spans="1:29" x14ac:dyDescent="0.2">
      <c r="A123" s="7"/>
      <c r="B123" s="7" t="s">
        <v>135</v>
      </c>
      <c r="C123" s="7"/>
      <c r="D123" s="7"/>
      <c r="E123" s="7"/>
      <c r="G123" s="7"/>
      <c r="I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9" x14ac:dyDescent="0.2">
      <c r="A124" s="7"/>
      <c r="B124" s="7" t="s">
        <v>136</v>
      </c>
      <c r="C124" s="7"/>
      <c r="D124" s="7"/>
      <c r="E124" s="7"/>
      <c r="G124" s="7"/>
      <c r="I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9" x14ac:dyDescent="0.2">
      <c r="A125" s="7"/>
      <c r="B125" s="7" t="s">
        <v>137</v>
      </c>
      <c r="C125" s="7"/>
      <c r="D125" s="7"/>
      <c r="E125" s="7"/>
      <c r="G125" s="7"/>
      <c r="I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9" x14ac:dyDescent="0.2">
      <c r="A126" s="7" t="s">
        <v>138</v>
      </c>
      <c r="B126" s="7" t="s">
        <v>139</v>
      </c>
      <c r="C126" s="10">
        <v>11</v>
      </c>
      <c r="D126" s="7" t="s">
        <v>109</v>
      </c>
      <c r="E126" s="11">
        <v>1225.97</v>
      </c>
      <c r="F126" s="11">
        <f>C126*E126</f>
        <v>13485.67</v>
      </c>
      <c r="G126" s="11">
        <v>1</v>
      </c>
      <c r="I126" s="11">
        <f>PRODUCT(F126,G126)</f>
        <v>13485.67</v>
      </c>
      <c r="L126" s="7"/>
      <c r="M126" s="7"/>
      <c r="N126" s="7"/>
      <c r="O126" s="7"/>
      <c r="P126" s="11">
        <v>13485.67</v>
      </c>
      <c r="Q126" s="11">
        <v>12710.61</v>
      </c>
      <c r="R126" s="11">
        <v>13575.87</v>
      </c>
      <c r="S126" s="11">
        <v>12583.12</v>
      </c>
      <c r="T126" s="11">
        <v>12888.59</v>
      </c>
      <c r="U126" s="11">
        <v>12573.11</v>
      </c>
      <c r="V126" s="11">
        <v>0</v>
      </c>
    </row>
    <row r="127" spans="1:29" x14ac:dyDescent="0.2">
      <c r="A127" s="7" t="s">
        <v>138</v>
      </c>
      <c r="B127" s="7" t="s">
        <v>140</v>
      </c>
      <c r="C127" s="10">
        <v>11</v>
      </c>
      <c r="D127" s="7" t="s">
        <v>109</v>
      </c>
      <c r="E127" s="11">
        <v>-150</v>
      </c>
      <c r="F127" s="11">
        <f>C127*E127</f>
        <v>-1650</v>
      </c>
      <c r="G127" s="11">
        <v>1</v>
      </c>
      <c r="I127" s="11">
        <f>PRODUCT(F127,G127)</f>
        <v>-1650</v>
      </c>
      <c r="L127" s="7"/>
      <c r="M127" s="7"/>
      <c r="N127" s="7"/>
      <c r="O127" s="7"/>
      <c r="P127" s="11">
        <v>-1650</v>
      </c>
      <c r="Q127" s="11">
        <v>-1650</v>
      </c>
      <c r="R127" s="11">
        <v>-1650</v>
      </c>
      <c r="S127" s="11">
        <v>-1650</v>
      </c>
      <c r="T127" s="11">
        <v>-1650</v>
      </c>
      <c r="U127" s="11">
        <v>-1650</v>
      </c>
      <c r="V127" s="11">
        <v>-1650</v>
      </c>
    </row>
    <row r="128" spans="1:29" x14ac:dyDescent="0.2">
      <c r="A128" s="7"/>
      <c r="B128" s="7"/>
      <c r="C128" s="7"/>
      <c r="D128" s="7"/>
      <c r="E128" s="7"/>
      <c r="G128" s="7"/>
      <c r="I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9" x14ac:dyDescent="0.2">
      <c r="A129" s="7" t="s">
        <v>141</v>
      </c>
      <c r="B129" s="7" t="s">
        <v>142</v>
      </c>
      <c r="C129" s="10">
        <v>1</v>
      </c>
      <c r="D129" s="7" t="s">
        <v>143</v>
      </c>
      <c r="E129" s="11">
        <v>1911.39</v>
      </c>
      <c r="F129" s="11">
        <f>C129*E129</f>
        <v>1911.39</v>
      </c>
      <c r="G129" s="11">
        <v>1</v>
      </c>
      <c r="I129" s="11">
        <f>PRODUCT(F129,G129)</f>
        <v>1911.39</v>
      </c>
      <c r="L129" s="7"/>
      <c r="M129" s="7"/>
      <c r="N129" s="7"/>
      <c r="O129" s="7"/>
      <c r="P129" s="11">
        <v>1911.39</v>
      </c>
      <c r="Q129" s="11">
        <v>1776.26</v>
      </c>
      <c r="R129" s="11">
        <v>1927.77</v>
      </c>
      <c r="S129" s="11">
        <v>1753.48</v>
      </c>
      <c r="T129" s="11">
        <v>1808.98</v>
      </c>
      <c r="U129" s="11">
        <v>1753.37</v>
      </c>
      <c r="V129" s="11">
        <v>0</v>
      </c>
    </row>
    <row r="130" spans="1:29" x14ac:dyDescent="0.2">
      <c r="A130" s="7" t="s">
        <v>138</v>
      </c>
      <c r="B130" s="7" t="s">
        <v>140</v>
      </c>
      <c r="C130" s="10">
        <v>1</v>
      </c>
      <c r="D130" s="7" t="s">
        <v>143</v>
      </c>
      <c r="E130" s="11">
        <v>-200</v>
      </c>
      <c r="F130" s="11">
        <f>C130*E130</f>
        <v>-200</v>
      </c>
      <c r="G130" s="11">
        <v>1</v>
      </c>
      <c r="I130" s="11">
        <f>PRODUCT(F130,G130)</f>
        <v>-200</v>
      </c>
      <c r="L130" s="7"/>
      <c r="M130" s="7"/>
      <c r="N130" s="7"/>
      <c r="O130" s="7"/>
      <c r="P130" s="11">
        <v>-200</v>
      </c>
      <c r="Q130" s="11">
        <v>-200</v>
      </c>
      <c r="R130" s="11">
        <v>-200</v>
      </c>
      <c r="S130" s="11">
        <v>-200</v>
      </c>
      <c r="T130" s="11">
        <v>-200</v>
      </c>
      <c r="U130" s="11">
        <v>-200</v>
      </c>
      <c r="V130" s="11">
        <v>-200</v>
      </c>
    </row>
    <row r="131" spans="1:29" x14ac:dyDescent="0.2">
      <c r="B131" s="5" t="s">
        <v>144</v>
      </c>
      <c r="C131" s="8">
        <v>12</v>
      </c>
      <c r="D131" s="5" t="s">
        <v>145</v>
      </c>
      <c r="E131" s="12">
        <v>1128.92166666667</v>
      </c>
      <c r="F131" s="8">
        <f>SUM(I123:I131)</f>
        <v>13547.06</v>
      </c>
      <c r="G131" s="5"/>
      <c r="J131" s="8">
        <f>PRODUCT(F131,G131)</f>
        <v>13547.06</v>
      </c>
      <c r="L131" s="12">
        <v>126.85754428179099</v>
      </c>
      <c r="M131" s="5"/>
      <c r="N131" s="12">
        <v>7.5955677448563996</v>
      </c>
      <c r="O131" s="5"/>
      <c r="P131" s="12">
        <v>126.85754428179099</v>
      </c>
      <c r="Q131" s="12">
        <v>118.33433199589</v>
      </c>
      <c r="R131" s="12">
        <v>127.85558201614499</v>
      </c>
      <c r="S131" s="12">
        <v>116.927171831306</v>
      </c>
      <c r="T131" s="12">
        <v>120.30737150263001</v>
      </c>
      <c r="U131" s="12">
        <v>116.832406004025</v>
      </c>
      <c r="V131" s="12">
        <v>-17.323792536632599</v>
      </c>
      <c r="W131" s="5"/>
      <c r="X131" s="5"/>
      <c r="Y131" s="5"/>
      <c r="Z131" s="8">
        <v>20</v>
      </c>
      <c r="AA131" s="5" t="s">
        <v>11</v>
      </c>
      <c r="AB131" s="5"/>
      <c r="AC131" s="13">
        <v>7.5955677448563996</v>
      </c>
    </row>
    <row r="133" spans="1:29" x14ac:dyDescent="0.2">
      <c r="A133" s="9" t="s">
        <v>146</v>
      </c>
      <c r="B133" s="9" t="s">
        <v>147</v>
      </c>
    </row>
    <row r="134" spans="1:29" x14ac:dyDescent="0.2">
      <c r="A134" s="7"/>
      <c r="B134" s="7" t="s">
        <v>148</v>
      </c>
      <c r="C134" s="7"/>
      <c r="D134" s="7"/>
      <c r="E134" s="7"/>
      <c r="G134" s="7"/>
      <c r="I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9" x14ac:dyDescent="0.2">
      <c r="A135" s="7"/>
      <c r="B135" s="7" t="s">
        <v>149</v>
      </c>
      <c r="C135" s="7"/>
      <c r="D135" s="7"/>
      <c r="E135" s="7"/>
      <c r="G135" s="7"/>
      <c r="I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9" x14ac:dyDescent="0.2">
      <c r="A136" s="7" t="s">
        <v>150</v>
      </c>
      <c r="B136" s="7" t="s">
        <v>151</v>
      </c>
      <c r="C136" s="10">
        <v>66</v>
      </c>
      <c r="D136" s="7" t="s">
        <v>17</v>
      </c>
      <c r="E136" s="11">
        <v>57.72</v>
      </c>
      <c r="F136" s="11">
        <f>C136*E136</f>
        <v>3809.52</v>
      </c>
      <c r="G136" s="11">
        <v>1</v>
      </c>
      <c r="I136" s="11">
        <f>PRODUCT(F136,G136)</f>
        <v>3809.52</v>
      </c>
      <c r="L136" s="7"/>
      <c r="M136" s="7"/>
      <c r="N136" s="7"/>
      <c r="O136" s="7"/>
      <c r="P136" s="11">
        <v>3809.52</v>
      </c>
      <c r="Q136" s="11">
        <v>3809.52</v>
      </c>
      <c r="R136" s="11">
        <v>3809.52</v>
      </c>
      <c r="S136" s="11">
        <v>3809.52</v>
      </c>
      <c r="T136" s="11">
        <v>3809.52</v>
      </c>
      <c r="U136" s="11">
        <v>3809.52</v>
      </c>
      <c r="V136" s="11">
        <v>0</v>
      </c>
    </row>
    <row r="137" spans="1:29" x14ac:dyDescent="0.2">
      <c r="A137" s="7"/>
      <c r="B137" s="7" t="s">
        <v>152</v>
      </c>
      <c r="C137" s="7"/>
      <c r="D137" s="7"/>
      <c r="E137" s="7"/>
      <c r="G137" s="7"/>
      <c r="I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9" x14ac:dyDescent="0.2">
      <c r="A138" s="7"/>
      <c r="B138" s="7" t="s">
        <v>153</v>
      </c>
      <c r="C138" s="7"/>
      <c r="D138" s="7"/>
      <c r="E138" s="7"/>
      <c r="G138" s="7"/>
      <c r="I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9" x14ac:dyDescent="0.2">
      <c r="A139" s="7" t="s">
        <v>154</v>
      </c>
      <c r="B139" s="7" t="s">
        <v>155</v>
      </c>
      <c r="C139" s="10">
        <v>14</v>
      </c>
      <c r="D139" s="7" t="s">
        <v>17</v>
      </c>
      <c r="E139" s="11">
        <v>164.14</v>
      </c>
      <c r="F139" s="11">
        <f>C139*E139</f>
        <v>2297.96</v>
      </c>
      <c r="G139" s="11">
        <v>0</v>
      </c>
      <c r="I139" s="11">
        <f>PRODUCT(F139,G139)</f>
        <v>0</v>
      </c>
      <c r="L139" s="7"/>
      <c r="M139" s="7"/>
      <c r="N139" s="7"/>
      <c r="O139" s="7"/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</row>
    <row r="140" spans="1:29" x14ac:dyDescent="0.2">
      <c r="A140" s="7"/>
      <c r="B140" s="7"/>
      <c r="C140" s="7"/>
      <c r="D140" s="7"/>
      <c r="E140" s="7"/>
      <c r="G140" s="7"/>
      <c r="I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9" x14ac:dyDescent="0.2">
      <c r="A141" s="7"/>
      <c r="B141" s="7" t="s">
        <v>156</v>
      </c>
      <c r="C141" s="7"/>
      <c r="D141" s="7"/>
      <c r="E141" s="7"/>
      <c r="G141" s="7"/>
      <c r="I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9" x14ac:dyDescent="0.2">
      <c r="A142" s="7"/>
      <c r="B142" s="7" t="s">
        <v>157</v>
      </c>
      <c r="C142" s="7"/>
      <c r="D142" s="7"/>
      <c r="E142" s="7"/>
      <c r="G142" s="7"/>
      <c r="I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9" x14ac:dyDescent="0.2">
      <c r="A143" s="7" t="s">
        <v>158</v>
      </c>
      <c r="B143" s="7" t="s">
        <v>159</v>
      </c>
      <c r="C143" s="10">
        <v>14</v>
      </c>
      <c r="D143" s="7" t="s">
        <v>17</v>
      </c>
      <c r="E143" s="11">
        <v>42.05</v>
      </c>
      <c r="F143" s="11">
        <f>C143*E143</f>
        <v>588.69999999999993</v>
      </c>
      <c r="G143" s="11">
        <v>1</v>
      </c>
      <c r="I143" s="11">
        <f>PRODUCT(F143,G143)</f>
        <v>588.69999999999993</v>
      </c>
      <c r="L143" s="7"/>
      <c r="M143" s="7"/>
      <c r="N143" s="7"/>
      <c r="O143" s="7"/>
      <c r="P143" s="11">
        <v>588.70000000000005</v>
      </c>
      <c r="Q143" s="11">
        <v>588.70000000000005</v>
      </c>
      <c r="R143" s="11">
        <v>588.70000000000005</v>
      </c>
      <c r="S143" s="11">
        <v>588.70000000000005</v>
      </c>
      <c r="T143" s="11">
        <v>588.70000000000005</v>
      </c>
      <c r="U143" s="11">
        <v>588.70000000000005</v>
      </c>
      <c r="V143" s="11">
        <v>0</v>
      </c>
    </row>
    <row r="144" spans="1:29" x14ac:dyDescent="0.2">
      <c r="A144" s="7"/>
      <c r="B144" s="7"/>
      <c r="C144" s="7"/>
      <c r="D144" s="7"/>
      <c r="E144" s="7"/>
      <c r="G144" s="7"/>
      <c r="I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9" x14ac:dyDescent="0.2">
      <c r="A145" s="7"/>
      <c r="B145" s="7" t="s">
        <v>160</v>
      </c>
      <c r="C145" s="7"/>
      <c r="D145" s="7"/>
      <c r="E145" s="7"/>
      <c r="G145" s="7"/>
      <c r="I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9" x14ac:dyDescent="0.2">
      <c r="A146" s="7" t="s">
        <v>161</v>
      </c>
      <c r="B146" s="7" t="s">
        <v>162</v>
      </c>
      <c r="C146" s="10">
        <v>0</v>
      </c>
      <c r="D146" s="7" t="s">
        <v>120</v>
      </c>
      <c r="E146" s="11">
        <v>565.87</v>
      </c>
      <c r="F146" s="10">
        <f>C146*E146</f>
        <v>0</v>
      </c>
      <c r="G146" s="11">
        <v>1</v>
      </c>
      <c r="I146" s="10">
        <f>PRODUCT(F146,G146)</f>
        <v>0</v>
      </c>
      <c r="L146" s="7"/>
      <c r="M146" s="7"/>
      <c r="N146" s="7"/>
      <c r="O146" s="7"/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</row>
    <row r="147" spans="1:29" x14ac:dyDescent="0.2">
      <c r="B147" s="5" t="s">
        <v>163</v>
      </c>
      <c r="C147" s="8">
        <v>79</v>
      </c>
      <c r="D147" s="5" t="s">
        <v>17</v>
      </c>
      <c r="E147" s="12">
        <v>55.673670886076003</v>
      </c>
      <c r="F147" s="8">
        <f>SUM(I134:I147)</f>
        <v>4398.22</v>
      </c>
      <c r="G147" s="5"/>
      <c r="J147" s="8">
        <f>PRODUCT(F147,G147)</f>
        <v>4398.22</v>
      </c>
      <c r="L147" s="12">
        <v>41.185865302955797</v>
      </c>
      <c r="M147" s="5"/>
      <c r="N147" s="12">
        <v>2.5814096936245798</v>
      </c>
      <c r="O147" s="5"/>
      <c r="P147" s="12">
        <v>41.185865302955797</v>
      </c>
      <c r="Q147" s="12">
        <v>41.185865302955797</v>
      </c>
      <c r="R147" s="12">
        <v>41.185865302955797</v>
      </c>
      <c r="S147" s="12">
        <v>41.185865302955797</v>
      </c>
      <c r="T147" s="12">
        <v>41.185865302955797</v>
      </c>
      <c r="U147" s="12">
        <v>41.185865302955797</v>
      </c>
      <c r="V147" s="12">
        <v>0</v>
      </c>
      <c r="W147" s="5"/>
      <c r="X147" s="5"/>
      <c r="Y147" s="5"/>
      <c r="Z147" s="8">
        <v>20</v>
      </c>
      <c r="AA147" s="5" t="s">
        <v>11</v>
      </c>
      <c r="AB147" s="5"/>
      <c r="AC147" s="13">
        <v>2.5814096936245798</v>
      </c>
    </row>
    <row r="149" spans="1:29" x14ac:dyDescent="0.2">
      <c r="A149" s="9" t="s">
        <v>164</v>
      </c>
      <c r="B149" s="9" t="s">
        <v>165</v>
      </c>
    </row>
    <row r="150" spans="1:29" x14ac:dyDescent="0.2">
      <c r="A150" s="7" t="s">
        <v>166</v>
      </c>
      <c r="B150" s="7" t="s">
        <v>167</v>
      </c>
      <c r="C150" s="10">
        <v>77</v>
      </c>
      <c r="D150" s="7" t="s">
        <v>17</v>
      </c>
      <c r="E150" s="11">
        <v>52.26</v>
      </c>
      <c r="F150" s="10">
        <f>C150*E150</f>
        <v>4024.02</v>
      </c>
      <c r="G150" s="11">
        <v>0</v>
      </c>
      <c r="I150" s="11">
        <f>PRODUCT(F150,G150)</f>
        <v>0</v>
      </c>
      <c r="L150" s="7"/>
      <c r="M150" s="7"/>
      <c r="N150" s="7"/>
      <c r="O150" s="7"/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</row>
    <row r="151" spans="1:29" x14ac:dyDescent="0.2">
      <c r="A151" s="7"/>
      <c r="B151" s="7"/>
      <c r="C151" s="7"/>
      <c r="D151" s="7"/>
      <c r="E151" s="7"/>
      <c r="G151" s="7"/>
      <c r="I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9" x14ac:dyDescent="0.2">
      <c r="A152" s="7"/>
      <c r="B152" s="7" t="s">
        <v>168</v>
      </c>
      <c r="C152" s="7"/>
      <c r="D152" s="7"/>
      <c r="E152" s="7"/>
      <c r="G152" s="7"/>
      <c r="I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9" x14ac:dyDescent="0.2">
      <c r="A153" s="7"/>
      <c r="B153" s="7" t="s">
        <v>169</v>
      </c>
      <c r="C153" s="7"/>
      <c r="D153" s="7"/>
      <c r="E153" s="7"/>
      <c r="G153" s="7"/>
      <c r="I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9" x14ac:dyDescent="0.2">
      <c r="A154" s="7"/>
      <c r="B154" s="7" t="s">
        <v>170</v>
      </c>
      <c r="C154" s="7"/>
      <c r="D154" s="7"/>
      <c r="E154" s="7"/>
      <c r="G154" s="7"/>
      <c r="I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9" x14ac:dyDescent="0.2">
      <c r="A155" s="7" t="s">
        <v>171</v>
      </c>
      <c r="B155" s="7" t="s">
        <v>172</v>
      </c>
      <c r="C155" s="10">
        <v>76</v>
      </c>
      <c r="D155" s="7" t="s">
        <v>17</v>
      </c>
      <c r="E155" s="11">
        <v>68.45</v>
      </c>
      <c r="F155" s="10">
        <f>C155*E155</f>
        <v>5202.2</v>
      </c>
      <c r="G155" s="11">
        <v>2</v>
      </c>
      <c r="I155" s="10">
        <f>PRODUCT(F155,G155)</f>
        <v>10404.4</v>
      </c>
      <c r="L155" s="7"/>
      <c r="M155" s="7"/>
      <c r="N155" s="7"/>
      <c r="O155" s="7"/>
      <c r="P155" s="11">
        <v>10404.4</v>
      </c>
      <c r="Q155" s="11">
        <v>9171.68</v>
      </c>
      <c r="R155" s="11">
        <v>10509.28</v>
      </c>
      <c r="S155" s="11">
        <v>8958.8799999999992</v>
      </c>
      <c r="T155" s="11">
        <v>9354.08</v>
      </c>
      <c r="U155" s="11">
        <v>8946.7199999999993</v>
      </c>
      <c r="V155" s="11">
        <v>0</v>
      </c>
    </row>
    <row r="156" spans="1:29" x14ac:dyDescent="0.2">
      <c r="A156" s="7"/>
      <c r="B156" s="7"/>
      <c r="C156" s="7"/>
      <c r="D156" s="7"/>
      <c r="E156" s="7"/>
      <c r="G156" s="7"/>
      <c r="I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9" x14ac:dyDescent="0.2">
      <c r="A157" s="7" t="s">
        <v>171</v>
      </c>
      <c r="B157" s="7" t="s">
        <v>173</v>
      </c>
      <c r="C157" s="10">
        <v>77</v>
      </c>
      <c r="D157" s="7" t="s">
        <v>17</v>
      </c>
      <c r="E157" s="11">
        <v>68.45</v>
      </c>
      <c r="F157" s="10">
        <f>C157*E157</f>
        <v>5270.6500000000005</v>
      </c>
      <c r="G157" s="11">
        <v>1</v>
      </c>
      <c r="I157" s="10">
        <f>PRODUCT(F157,G157)</f>
        <v>5270.6500000000005</v>
      </c>
      <c r="L157" s="7"/>
      <c r="M157" s="7"/>
      <c r="N157" s="7"/>
      <c r="O157" s="7"/>
      <c r="P157" s="11">
        <v>5270.65</v>
      </c>
      <c r="Q157" s="11">
        <v>4646.18</v>
      </c>
      <c r="R157" s="11">
        <v>5323.78</v>
      </c>
      <c r="S157" s="11">
        <v>4538.38</v>
      </c>
      <c r="T157" s="11">
        <v>4738.58</v>
      </c>
      <c r="U157" s="11">
        <v>4532.22</v>
      </c>
      <c r="V157" s="11">
        <v>0</v>
      </c>
    </row>
    <row r="158" spans="1:29" x14ac:dyDescent="0.2">
      <c r="A158" s="7"/>
      <c r="B158" s="7"/>
      <c r="C158" s="7"/>
      <c r="D158" s="7"/>
      <c r="E158" s="7"/>
      <c r="G158" s="7"/>
      <c r="I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9" x14ac:dyDescent="0.2">
      <c r="A159" s="7"/>
      <c r="B159" s="7" t="s">
        <v>174</v>
      </c>
      <c r="C159" s="7"/>
      <c r="D159" s="7"/>
      <c r="E159" s="7"/>
      <c r="G159" s="7"/>
      <c r="I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9" x14ac:dyDescent="0.2">
      <c r="A160" s="7"/>
      <c r="B160" s="7" t="s">
        <v>175</v>
      </c>
      <c r="C160" s="7"/>
      <c r="D160" s="7"/>
      <c r="E160" s="7"/>
      <c r="G160" s="7"/>
      <c r="I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9" x14ac:dyDescent="0.2">
      <c r="A161" s="7" t="s">
        <v>171</v>
      </c>
      <c r="B161" s="7" t="s">
        <v>176</v>
      </c>
      <c r="C161" s="10">
        <v>23</v>
      </c>
      <c r="D161" s="7" t="s">
        <v>17</v>
      </c>
      <c r="E161" s="11">
        <v>68.45</v>
      </c>
      <c r="F161" s="10">
        <f>C161*E161</f>
        <v>1574.3500000000001</v>
      </c>
      <c r="G161" s="11">
        <v>-1</v>
      </c>
      <c r="I161" s="10">
        <f>PRODUCT(F161,G161)</f>
        <v>-1574.3500000000001</v>
      </c>
      <c r="L161" s="7"/>
      <c r="M161" s="7"/>
      <c r="N161" s="7"/>
      <c r="O161" s="7"/>
      <c r="P161" s="11">
        <v>-1574.35</v>
      </c>
      <c r="Q161" s="11">
        <v>-1387.82</v>
      </c>
      <c r="R161" s="11">
        <v>-1590.22</v>
      </c>
      <c r="S161" s="11">
        <v>-1355.62</v>
      </c>
      <c r="T161" s="11">
        <v>-1415.42</v>
      </c>
      <c r="U161" s="11">
        <v>-1353.78</v>
      </c>
      <c r="V161" s="11">
        <v>0</v>
      </c>
    </row>
    <row r="162" spans="1:29" x14ac:dyDescent="0.2">
      <c r="A162" s="7" t="s">
        <v>177</v>
      </c>
      <c r="B162" s="7" t="s">
        <v>178</v>
      </c>
      <c r="C162" s="10">
        <v>23</v>
      </c>
      <c r="D162" s="7" t="s">
        <v>17</v>
      </c>
      <c r="E162" s="11">
        <v>77.16</v>
      </c>
      <c r="F162" s="10">
        <f>C162*E162</f>
        <v>1774.6799999999998</v>
      </c>
      <c r="G162" s="11">
        <v>1</v>
      </c>
      <c r="I162" s="10">
        <f>PRODUCT(F162,G162)</f>
        <v>1774.6799999999998</v>
      </c>
      <c r="L162" s="7"/>
      <c r="M162" s="7"/>
      <c r="N162" s="7"/>
      <c r="O162" s="7"/>
      <c r="P162" s="11">
        <v>1774.68</v>
      </c>
      <c r="Q162" s="11">
        <v>1594.36</v>
      </c>
      <c r="R162" s="11">
        <v>1857.71</v>
      </c>
      <c r="S162" s="11">
        <v>1628.4</v>
      </c>
      <c r="T162" s="11">
        <v>1618.51</v>
      </c>
      <c r="U162" s="11">
        <v>1560.09</v>
      </c>
      <c r="V162" s="11">
        <v>0</v>
      </c>
    </row>
    <row r="163" spans="1:29" x14ac:dyDescent="0.2">
      <c r="A163" s="7"/>
      <c r="B163" s="7"/>
      <c r="C163" s="7"/>
      <c r="D163" s="7"/>
      <c r="E163" s="7"/>
      <c r="G163" s="7"/>
      <c r="I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9" x14ac:dyDescent="0.2">
      <c r="A164" s="7"/>
      <c r="B164" s="7"/>
      <c r="C164" s="7"/>
      <c r="D164" s="7"/>
      <c r="E164" s="7"/>
      <c r="G164" s="7"/>
      <c r="I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9" x14ac:dyDescent="0.2">
      <c r="A165" s="7"/>
      <c r="B165" s="7" t="s">
        <v>179</v>
      </c>
      <c r="C165" s="7"/>
      <c r="D165" s="7"/>
      <c r="E165" s="7"/>
      <c r="G165" s="7"/>
      <c r="I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9" x14ac:dyDescent="0.2">
      <c r="A166" s="7"/>
      <c r="B166" s="7" t="s">
        <v>180</v>
      </c>
      <c r="C166" s="7"/>
      <c r="D166" s="7"/>
      <c r="E166" s="7"/>
      <c r="G166" s="7"/>
      <c r="I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9" x14ac:dyDescent="0.2">
      <c r="A167" s="7" t="s">
        <v>181</v>
      </c>
      <c r="B167" s="7" t="s">
        <v>182</v>
      </c>
      <c r="C167" s="10">
        <v>77</v>
      </c>
      <c r="D167" s="7"/>
      <c r="E167" s="11">
        <v>9.9</v>
      </c>
      <c r="F167" s="10">
        <f>C167*E167</f>
        <v>762.30000000000007</v>
      </c>
      <c r="G167" s="11">
        <v>1</v>
      </c>
      <c r="I167" s="11">
        <f>PRODUCT(F167,G167)</f>
        <v>762.30000000000007</v>
      </c>
      <c r="L167" s="7"/>
      <c r="M167" s="7"/>
      <c r="N167" s="7"/>
      <c r="O167" s="7"/>
      <c r="P167" s="11">
        <v>762.3</v>
      </c>
      <c r="Q167" s="11">
        <v>696.85</v>
      </c>
      <c r="R167" s="11">
        <v>763.84</v>
      </c>
      <c r="S167" s="11">
        <v>686.07</v>
      </c>
      <c r="T167" s="11">
        <v>706.09</v>
      </c>
      <c r="U167" s="11">
        <v>677.6</v>
      </c>
      <c r="V167" s="11">
        <v>0</v>
      </c>
    </row>
    <row r="168" spans="1:29" x14ac:dyDescent="0.2">
      <c r="A168" s="7"/>
      <c r="B168" s="7" t="s">
        <v>183</v>
      </c>
      <c r="C168" s="7"/>
      <c r="D168" s="7"/>
      <c r="E168" s="7"/>
      <c r="G168" s="7"/>
      <c r="I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9" x14ac:dyDescent="0.2">
      <c r="B169" s="5" t="s">
        <v>184</v>
      </c>
      <c r="C169" s="8">
        <v>231</v>
      </c>
      <c r="D169" s="5" t="s">
        <v>17</v>
      </c>
      <c r="E169" s="12">
        <v>72.024588744588698</v>
      </c>
      <c r="F169" s="8">
        <f>SUM(I150:I169)</f>
        <v>16637.68</v>
      </c>
      <c r="G169" s="5"/>
      <c r="J169" s="8">
        <f>PRODUCT(F169,G169)</f>
        <v>16637.68</v>
      </c>
      <c r="L169" s="12">
        <v>155.79876573561199</v>
      </c>
      <c r="M169" s="5"/>
      <c r="N169" s="12">
        <v>9.0037781803072097</v>
      </c>
      <c r="O169" s="5"/>
      <c r="P169" s="12">
        <v>155.79876573561199</v>
      </c>
      <c r="Q169" s="12">
        <v>137.85290858373099</v>
      </c>
      <c r="R169" s="12">
        <v>157.92172627938501</v>
      </c>
      <c r="S169" s="12">
        <v>135.37008136580599</v>
      </c>
      <c r="T169" s="12">
        <v>140.480412879868</v>
      </c>
      <c r="U169" s="12">
        <v>134.496774937716</v>
      </c>
      <c r="V169" s="12">
        <v>0</v>
      </c>
      <c r="W169" s="5"/>
      <c r="X169" s="5"/>
      <c r="Y169" s="5"/>
      <c r="Z169" s="8">
        <v>20</v>
      </c>
      <c r="AA169" s="5" t="s">
        <v>11</v>
      </c>
      <c r="AB169" s="5"/>
      <c r="AC169" s="13">
        <v>9.0037781803072097</v>
      </c>
    </row>
    <row r="171" spans="1:29" x14ac:dyDescent="0.2">
      <c r="A171" s="9" t="s">
        <v>185</v>
      </c>
      <c r="B171" s="9" t="s">
        <v>186</v>
      </c>
    </row>
    <row r="172" spans="1:29" x14ac:dyDescent="0.2">
      <c r="A172" s="7"/>
      <c r="B172" s="7" t="s">
        <v>187</v>
      </c>
      <c r="C172" s="7"/>
      <c r="D172" s="7"/>
      <c r="E172" s="7"/>
      <c r="G172" s="7"/>
      <c r="I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9" x14ac:dyDescent="0.2">
      <c r="A173" s="7"/>
      <c r="B173" s="7" t="s">
        <v>188</v>
      </c>
      <c r="C173" s="7"/>
      <c r="D173" s="7"/>
      <c r="E173" s="7"/>
      <c r="G173" s="7"/>
      <c r="I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9" x14ac:dyDescent="0.2">
      <c r="A174" s="7" t="s">
        <v>189</v>
      </c>
      <c r="B174" s="7" t="s">
        <v>190</v>
      </c>
      <c r="C174" s="10">
        <v>106.78954946429999</v>
      </c>
      <c r="D174" s="7" t="s">
        <v>17</v>
      </c>
      <c r="E174" s="11">
        <v>59.32</v>
      </c>
      <c r="F174" s="11">
        <f>C174*E174</f>
        <v>6334.7560742222759</v>
      </c>
      <c r="G174" s="11">
        <v>1</v>
      </c>
      <c r="I174" s="11">
        <f>PRODUCT(F174,G174)</f>
        <v>6334.7560742222759</v>
      </c>
      <c r="L174" s="7"/>
      <c r="M174" s="7"/>
      <c r="N174" s="7"/>
      <c r="O174" s="7"/>
      <c r="P174" s="11">
        <v>6334.7560742222804</v>
      </c>
      <c r="Q174" s="11">
        <v>5683.3398224900502</v>
      </c>
      <c r="R174" s="11">
        <v>6434.0703552240702</v>
      </c>
      <c r="S174" s="11">
        <v>5608.5871378650399</v>
      </c>
      <c r="T174" s="11">
        <v>5767.70356656684</v>
      </c>
      <c r="U174" s="11">
        <v>5556.2602586275298</v>
      </c>
      <c r="V174" s="11">
        <v>0</v>
      </c>
    </row>
    <row r="175" spans="1:29" x14ac:dyDescent="0.2">
      <c r="A175" s="7"/>
      <c r="B175" s="7"/>
      <c r="C175" s="7"/>
      <c r="D175" s="7"/>
      <c r="E175" s="7"/>
      <c r="G175" s="7"/>
      <c r="I175" s="10">
        <f>PRODUCT(F175,G175)</f>
        <v>0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9" x14ac:dyDescent="0.2">
      <c r="A176" s="7"/>
      <c r="B176" s="7"/>
      <c r="C176" s="7"/>
      <c r="D176" s="7"/>
      <c r="E176" s="7"/>
      <c r="G176" s="7"/>
      <c r="I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9" x14ac:dyDescent="0.2">
      <c r="A177" s="7"/>
      <c r="B177" s="7"/>
      <c r="C177" s="7"/>
      <c r="D177" s="7"/>
      <c r="E177" s="7"/>
      <c r="G177" s="7"/>
      <c r="I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9" x14ac:dyDescent="0.2">
      <c r="A178" s="7"/>
      <c r="B178" s="7" t="s">
        <v>191</v>
      </c>
      <c r="C178" s="7"/>
      <c r="D178" s="7"/>
      <c r="E178" s="7"/>
      <c r="G178" s="7"/>
      <c r="I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9" x14ac:dyDescent="0.2">
      <c r="A179" s="7" t="s">
        <v>192</v>
      </c>
      <c r="B179" s="7" t="s">
        <v>193</v>
      </c>
      <c r="C179" s="7"/>
      <c r="D179" s="7"/>
      <c r="E179" s="7"/>
      <c r="G179" s="7"/>
      <c r="I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9" x14ac:dyDescent="0.2">
      <c r="A180" s="7" t="s">
        <v>194</v>
      </c>
      <c r="B180" s="7" t="s">
        <v>195</v>
      </c>
      <c r="C180" s="10">
        <v>106.78954946429999</v>
      </c>
      <c r="D180" s="7" t="s">
        <v>17</v>
      </c>
      <c r="E180" s="11">
        <v>51.33</v>
      </c>
      <c r="F180" s="10">
        <f>C180*E180</f>
        <v>5481.5075740025186</v>
      </c>
      <c r="G180" s="11">
        <v>1</v>
      </c>
      <c r="I180" s="10">
        <f>PRODUCT(F180,G180)</f>
        <v>5481.5075740025186</v>
      </c>
      <c r="L180" s="7"/>
      <c r="M180" s="7"/>
      <c r="N180" s="7"/>
      <c r="O180" s="7"/>
      <c r="P180" s="11">
        <v>5481.5075740025204</v>
      </c>
      <c r="Q180" s="11">
        <v>5554.1244676382403</v>
      </c>
      <c r="R180" s="11">
        <v>5327.73062277393</v>
      </c>
      <c r="S180" s="11">
        <v>4852.5171276577903</v>
      </c>
      <c r="T180" s="11">
        <v>5628.8771522632496</v>
      </c>
      <c r="U180" s="11">
        <v>5389.6685614632197</v>
      </c>
      <c r="V180" s="11">
        <v>0</v>
      </c>
    </row>
    <row r="181" spans="1:29" x14ac:dyDescent="0.2">
      <c r="A181" s="7"/>
      <c r="B181" s="7"/>
      <c r="C181" s="7"/>
      <c r="D181" s="7"/>
      <c r="E181" s="7"/>
      <c r="G181" s="7"/>
      <c r="I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9" x14ac:dyDescent="0.2">
      <c r="A182" s="7"/>
      <c r="B182" s="7"/>
      <c r="C182" s="7"/>
      <c r="D182" s="7"/>
      <c r="E182" s="7"/>
      <c r="G182" s="7"/>
      <c r="I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9" x14ac:dyDescent="0.2">
      <c r="A183" s="7"/>
      <c r="B183" s="7"/>
      <c r="C183" s="7"/>
      <c r="D183" s="7"/>
      <c r="E183" s="7"/>
      <c r="G183" s="7"/>
      <c r="I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9" x14ac:dyDescent="0.2">
      <c r="A184" s="7" t="s">
        <v>196</v>
      </c>
      <c r="B184" s="7" t="s">
        <v>179</v>
      </c>
      <c r="C184" s="7"/>
      <c r="D184" s="7"/>
      <c r="E184" s="7"/>
      <c r="G184" s="7"/>
      <c r="I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9" x14ac:dyDescent="0.2">
      <c r="A185" s="7" t="s">
        <v>197</v>
      </c>
      <c r="B185" s="7" t="s">
        <v>198</v>
      </c>
      <c r="C185" s="7"/>
      <c r="D185" s="7"/>
      <c r="E185" s="7"/>
      <c r="G185" s="7"/>
      <c r="I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9" x14ac:dyDescent="0.2">
      <c r="A186" s="7" t="s">
        <v>199</v>
      </c>
      <c r="B186" s="7" t="s">
        <v>200</v>
      </c>
      <c r="C186" s="10">
        <v>106.79</v>
      </c>
      <c r="D186" s="7"/>
      <c r="E186" s="11">
        <v>12.83</v>
      </c>
      <c r="F186" s="10">
        <f>C186*E186</f>
        <v>1370.1157000000001</v>
      </c>
      <c r="G186" s="11">
        <v>1</v>
      </c>
      <c r="I186" s="10">
        <f>PRODUCT(F186,G186)</f>
        <v>1370.1157000000001</v>
      </c>
      <c r="L186" s="7"/>
      <c r="M186" s="7"/>
      <c r="N186" s="7"/>
      <c r="O186" s="7"/>
      <c r="P186" s="11">
        <v>1370.1157000000001</v>
      </c>
      <c r="Q186" s="11">
        <v>1233.4245000000001</v>
      </c>
      <c r="R186" s="11">
        <v>1373.3194000000001</v>
      </c>
      <c r="S186" s="11">
        <v>1210.9985999999999</v>
      </c>
      <c r="T186" s="11">
        <v>1252.6467</v>
      </c>
      <c r="U186" s="11">
        <v>1196.048</v>
      </c>
      <c r="V186" s="11">
        <v>0</v>
      </c>
    </row>
    <row r="187" spans="1:29" x14ac:dyDescent="0.2">
      <c r="B187" s="5" t="s">
        <v>201</v>
      </c>
      <c r="C187" s="8">
        <v>107</v>
      </c>
      <c r="D187" s="5" t="s">
        <v>17</v>
      </c>
      <c r="E187" s="12">
        <v>123.23719017032499</v>
      </c>
      <c r="F187" s="8">
        <f>SUM(I172:I187)</f>
        <v>13186.379348224795</v>
      </c>
      <c r="G187" s="5"/>
      <c r="J187" s="8">
        <f>PRODUCT(F187,G187)</f>
        <v>13186.379348224795</v>
      </c>
      <c r="L187" s="12">
        <v>123.48005412864001</v>
      </c>
      <c r="M187" s="5"/>
      <c r="N187" s="12">
        <v>7.3615304288242802</v>
      </c>
      <c r="O187" s="5"/>
      <c r="P187" s="12">
        <v>123.48005412864001</v>
      </c>
      <c r="Q187" s="12">
        <v>116.78004872843201</v>
      </c>
      <c r="R187" s="12">
        <v>123.000054255207</v>
      </c>
      <c r="S187" s="12">
        <v>109.300047842461</v>
      </c>
      <c r="T187" s="12">
        <v>118.45004948783701</v>
      </c>
      <c r="U187" s="12">
        <v>113.700047251814</v>
      </c>
      <c r="V187" s="12">
        <v>0</v>
      </c>
      <c r="W187" s="5"/>
      <c r="X187" s="5"/>
      <c r="Y187" s="5"/>
      <c r="Z187" s="8">
        <v>20</v>
      </c>
      <c r="AA187" s="5" t="s">
        <v>11</v>
      </c>
      <c r="AB187" s="5"/>
      <c r="AC187" s="13">
        <v>7.3615304288242802</v>
      </c>
    </row>
    <row r="189" spans="1:29" x14ac:dyDescent="0.2">
      <c r="A189" s="9" t="s">
        <v>202</v>
      </c>
      <c r="B189" s="9" t="s">
        <v>203</v>
      </c>
    </row>
    <row r="190" spans="1:29" x14ac:dyDescent="0.2">
      <c r="A190" s="7" t="s">
        <v>204</v>
      </c>
      <c r="B190" s="7" t="s">
        <v>205</v>
      </c>
      <c r="C190" s="10">
        <v>1</v>
      </c>
      <c r="D190" s="7" t="s">
        <v>109</v>
      </c>
      <c r="E190" s="11">
        <v>8400</v>
      </c>
      <c r="F190" s="10">
        <f>C190*E190</f>
        <v>8400</v>
      </c>
      <c r="G190" s="11">
        <v>1</v>
      </c>
      <c r="I190" s="10">
        <f>PRODUCT(F190,G190)</f>
        <v>8400</v>
      </c>
      <c r="L190" s="7"/>
      <c r="M190" s="7"/>
      <c r="N190" s="7"/>
      <c r="O190" s="7"/>
      <c r="P190" s="11">
        <v>8400</v>
      </c>
      <c r="Q190" s="11">
        <v>8400</v>
      </c>
      <c r="R190" s="11">
        <v>8400</v>
      </c>
      <c r="S190" s="11">
        <v>8400</v>
      </c>
      <c r="T190" s="11">
        <v>8400</v>
      </c>
      <c r="U190" s="11">
        <v>8400</v>
      </c>
      <c r="V190" s="11">
        <v>0</v>
      </c>
    </row>
    <row r="191" spans="1:29" x14ac:dyDescent="0.2">
      <c r="A191" s="7" t="s">
        <v>206</v>
      </c>
      <c r="B191" s="7" t="s">
        <v>207</v>
      </c>
      <c r="C191" s="10">
        <v>1</v>
      </c>
      <c r="D191" s="7" t="s">
        <v>109</v>
      </c>
      <c r="E191" s="11">
        <v>10500</v>
      </c>
      <c r="F191" s="10">
        <f>C191*E191</f>
        <v>10500</v>
      </c>
      <c r="G191" s="11">
        <v>0</v>
      </c>
      <c r="I191" s="10">
        <f>PRODUCT(F191,G191)</f>
        <v>0</v>
      </c>
      <c r="L191" s="7"/>
      <c r="M191" s="7"/>
      <c r="N191" s="7"/>
      <c r="O191" s="7"/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</row>
    <row r="192" spans="1:29" x14ac:dyDescent="0.2">
      <c r="A192" s="7"/>
      <c r="B192" s="7" t="s">
        <v>208</v>
      </c>
      <c r="C192" s="7"/>
      <c r="D192" s="7"/>
      <c r="E192" s="7"/>
      <c r="G192" s="7"/>
      <c r="I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9" x14ac:dyDescent="0.2">
      <c r="A193" s="7"/>
      <c r="B193" s="7" t="s">
        <v>209</v>
      </c>
      <c r="C193" s="7"/>
      <c r="D193" s="7"/>
      <c r="E193" s="7"/>
      <c r="G193" s="7"/>
      <c r="I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9" x14ac:dyDescent="0.2">
      <c r="A194" s="7"/>
      <c r="B194" s="7" t="s">
        <v>210</v>
      </c>
      <c r="C194" s="7"/>
      <c r="D194" s="7"/>
      <c r="E194" s="7"/>
      <c r="G194" s="7"/>
      <c r="I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9" x14ac:dyDescent="0.2">
      <c r="A195" s="7" t="s">
        <v>211</v>
      </c>
      <c r="B195" s="7" t="s">
        <v>212</v>
      </c>
      <c r="C195" s="10">
        <v>1</v>
      </c>
      <c r="D195" s="7" t="s">
        <v>109</v>
      </c>
      <c r="E195" s="11">
        <v>2057.5700000000002</v>
      </c>
      <c r="F195" s="10">
        <f>C195*E195</f>
        <v>2057.5700000000002</v>
      </c>
      <c r="G195" s="11">
        <v>1</v>
      </c>
      <c r="I195" s="10">
        <f>PRODUCT(F195,G195)</f>
        <v>2057.5700000000002</v>
      </c>
      <c r="L195" s="7"/>
      <c r="M195" s="7"/>
      <c r="N195" s="7"/>
      <c r="O195" s="7"/>
      <c r="P195" s="11">
        <v>2057.5700000000002</v>
      </c>
      <c r="Q195" s="11">
        <v>2035.35</v>
      </c>
      <c r="R195" s="11">
        <v>2058.11</v>
      </c>
      <c r="S195" s="11">
        <v>2031.83</v>
      </c>
      <c r="T195" s="11">
        <v>2038.55</v>
      </c>
      <c r="U195" s="11">
        <v>2029.09</v>
      </c>
      <c r="V195" s="11">
        <v>0</v>
      </c>
    </row>
    <row r="196" spans="1:29" x14ac:dyDescent="0.2">
      <c r="A196" s="7"/>
      <c r="B196" s="7"/>
      <c r="C196" s="7"/>
      <c r="D196" s="7"/>
      <c r="E196" s="7"/>
      <c r="G196" s="7"/>
      <c r="I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9" x14ac:dyDescent="0.2">
      <c r="A197" s="7"/>
      <c r="B197" s="7"/>
      <c r="C197" s="7"/>
      <c r="D197" s="7"/>
      <c r="E197" s="7"/>
      <c r="G197" s="7"/>
      <c r="I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9" x14ac:dyDescent="0.2">
      <c r="A198" s="7"/>
      <c r="B198" s="7" t="s">
        <v>213</v>
      </c>
      <c r="C198" s="10">
        <v>5</v>
      </c>
      <c r="D198" s="7" t="s">
        <v>145</v>
      </c>
      <c r="E198" s="11">
        <v>0</v>
      </c>
      <c r="F198" s="10">
        <f>C198*E198</f>
        <v>0</v>
      </c>
      <c r="G198" s="11">
        <v>1</v>
      </c>
      <c r="I198" s="10">
        <f>PRODUCT(F198,G198)</f>
        <v>0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9" x14ac:dyDescent="0.2">
      <c r="B199" s="5" t="s">
        <v>214</v>
      </c>
      <c r="C199" s="8">
        <v>106.8</v>
      </c>
      <c r="D199" s="5" t="s">
        <v>17</v>
      </c>
      <c r="E199" s="12">
        <v>97.917322097378303</v>
      </c>
      <c r="F199" s="8">
        <f>SUM(I190:I199)</f>
        <v>10457.57</v>
      </c>
      <c r="G199" s="5"/>
      <c r="J199" s="8">
        <f>PRODUCT(F199,G199)</f>
        <v>10457.57</v>
      </c>
      <c r="L199" s="12">
        <v>97.926904387736798</v>
      </c>
      <c r="M199" s="5"/>
      <c r="N199" s="12">
        <v>6.1284871307948396</v>
      </c>
      <c r="O199" s="5"/>
      <c r="P199" s="12">
        <v>97.926904387736798</v>
      </c>
      <c r="Q199" s="12">
        <v>97.718831593053594</v>
      </c>
      <c r="R199" s="12">
        <v>97.931961062315096</v>
      </c>
      <c r="S199" s="12">
        <v>97.685869566173096</v>
      </c>
      <c r="T199" s="12">
        <v>97.748797072035899</v>
      </c>
      <c r="U199" s="12">
        <v>97.660211624794499</v>
      </c>
      <c r="V199" s="12">
        <v>0</v>
      </c>
      <c r="W199" s="5"/>
      <c r="X199" s="5"/>
      <c r="Y199" s="5"/>
      <c r="Z199" s="8">
        <v>20</v>
      </c>
      <c r="AA199" s="5" t="s">
        <v>11</v>
      </c>
      <c r="AB199" s="5"/>
      <c r="AC199" s="13">
        <v>6.1284871307948396</v>
      </c>
    </row>
    <row r="201" spans="1:29" x14ac:dyDescent="0.2">
      <c r="A201" s="7"/>
      <c r="B201" s="7" t="s">
        <v>215</v>
      </c>
      <c r="C201" s="7"/>
      <c r="D201" s="7"/>
      <c r="E201" s="7"/>
      <c r="G201" s="7"/>
      <c r="J201" s="10">
        <v>62715.469348224797</v>
      </c>
      <c r="L201" s="12">
        <v>587.28096206820999</v>
      </c>
      <c r="M201" s="5"/>
      <c r="N201" s="12">
        <v>35.200678557715101</v>
      </c>
      <c r="O201" s="5"/>
      <c r="P201" s="12">
        <v>587.28096206820999</v>
      </c>
      <c r="Q201" s="12">
        <v>552.40928617129498</v>
      </c>
      <c r="R201" s="12">
        <v>591.50694702682301</v>
      </c>
      <c r="S201" s="12">
        <v>537.93899453361098</v>
      </c>
      <c r="T201" s="12">
        <v>557.83442965779</v>
      </c>
      <c r="U201" s="12">
        <v>542.74727359409803</v>
      </c>
      <c r="V201" s="12">
        <v>-17.323792536632599</v>
      </c>
      <c r="W201" s="5"/>
      <c r="X201" s="5"/>
      <c r="Y201" s="5"/>
      <c r="Z201" s="8">
        <v>21</v>
      </c>
      <c r="AA201" s="5" t="s">
        <v>11</v>
      </c>
      <c r="AB201" s="5"/>
      <c r="AC201" s="13">
        <v>35.200678557715101</v>
      </c>
    </row>
    <row r="203" spans="1:29" x14ac:dyDescent="0.2">
      <c r="A203" s="9" t="s">
        <v>216</v>
      </c>
      <c r="B203" s="9" t="s">
        <v>217</v>
      </c>
    </row>
    <row r="204" spans="1:29" x14ac:dyDescent="0.2">
      <c r="A204" s="7"/>
      <c r="B204" s="7" t="s">
        <v>218</v>
      </c>
      <c r="C204" s="7"/>
      <c r="D204" s="7"/>
      <c r="E204" s="7"/>
      <c r="G204" s="7"/>
      <c r="I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9" x14ac:dyDescent="0.2">
      <c r="A205" s="7"/>
      <c r="B205" s="7" t="s">
        <v>219</v>
      </c>
      <c r="C205" s="7"/>
      <c r="D205" s="7"/>
      <c r="E205" s="7"/>
      <c r="G205" s="7"/>
      <c r="I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9" x14ac:dyDescent="0.2">
      <c r="A206" s="7"/>
      <c r="B206" s="7" t="s">
        <v>220</v>
      </c>
      <c r="C206" s="7"/>
      <c r="D206" s="7"/>
      <c r="E206" s="7"/>
      <c r="G206" s="7"/>
      <c r="I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9" x14ac:dyDescent="0.2">
      <c r="A207" s="7" t="s">
        <v>221</v>
      </c>
      <c r="B207" s="7" t="s">
        <v>222</v>
      </c>
      <c r="C207" s="10">
        <v>29.32</v>
      </c>
      <c r="D207" s="7" t="s">
        <v>44</v>
      </c>
      <c r="E207" s="11">
        <v>23</v>
      </c>
      <c r="F207" s="11">
        <f>C207*E207</f>
        <v>674.36</v>
      </c>
      <c r="G207" s="11">
        <v>1</v>
      </c>
      <c r="I207" s="11">
        <f>PRODUCT(F207,G207)</f>
        <v>674.36</v>
      </c>
      <c r="L207" s="7"/>
      <c r="M207" s="7"/>
      <c r="N207" s="7"/>
      <c r="O207" s="7"/>
      <c r="P207" s="11">
        <v>674.36</v>
      </c>
      <c r="Q207" s="11">
        <v>617.77239999999995</v>
      </c>
      <c r="R207" s="11">
        <v>674.65319999999997</v>
      </c>
      <c r="S207" s="11">
        <v>608.68320000000006</v>
      </c>
      <c r="T207" s="11">
        <v>635.07119999999998</v>
      </c>
      <c r="U207" s="11">
        <v>615.42679999999996</v>
      </c>
      <c r="V207" s="11">
        <v>0</v>
      </c>
    </row>
    <row r="208" spans="1:29" x14ac:dyDescent="0.2">
      <c r="A208" s="7" t="s">
        <v>221</v>
      </c>
      <c r="B208" s="7" t="s">
        <v>223</v>
      </c>
      <c r="C208" s="10">
        <v>24</v>
      </c>
      <c r="D208" s="7" t="s">
        <v>44</v>
      </c>
      <c r="E208" s="11">
        <v>23</v>
      </c>
      <c r="F208" s="11">
        <f>C208*E208</f>
        <v>552</v>
      </c>
      <c r="G208" s="11">
        <v>1</v>
      </c>
      <c r="I208" s="11">
        <f>PRODUCT(F208,G208)</f>
        <v>552</v>
      </c>
      <c r="L208" s="7"/>
      <c r="M208" s="7"/>
      <c r="N208" s="7"/>
      <c r="O208" s="7"/>
      <c r="P208" s="11">
        <v>552</v>
      </c>
      <c r="Q208" s="11">
        <v>505.68</v>
      </c>
      <c r="R208" s="11">
        <v>552.24</v>
      </c>
      <c r="S208" s="11">
        <v>498.24</v>
      </c>
      <c r="T208" s="11">
        <v>519.84</v>
      </c>
      <c r="U208" s="11">
        <v>503.76</v>
      </c>
      <c r="V208" s="11">
        <v>0</v>
      </c>
    </row>
    <row r="209" spans="1:22" x14ac:dyDescent="0.2">
      <c r="A209" s="7"/>
      <c r="B209" s="7"/>
      <c r="C209" s="7"/>
      <c r="D209" s="7"/>
      <c r="E209" s="7"/>
      <c r="G209" s="7"/>
      <c r="I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x14ac:dyDescent="0.2">
      <c r="A210" s="7"/>
      <c r="B210" s="7"/>
      <c r="C210" s="7"/>
      <c r="D210" s="7"/>
      <c r="E210" s="7"/>
      <c r="G210" s="7"/>
      <c r="I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x14ac:dyDescent="0.2">
      <c r="A211" s="7" t="s">
        <v>221</v>
      </c>
      <c r="B211" s="7" t="s">
        <v>222</v>
      </c>
      <c r="C211" s="10">
        <v>12.76</v>
      </c>
      <c r="D211" s="7" t="s">
        <v>44</v>
      </c>
      <c r="E211" s="11">
        <v>23</v>
      </c>
      <c r="F211" s="11">
        <f>C211*E211</f>
        <v>293.48</v>
      </c>
      <c r="G211" s="11">
        <v>1</v>
      </c>
      <c r="I211" s="11">
        <f>PRODUCT(F211,G211)</f>
        <v>293.48</v>
      </c>
      <c r="L211" s="7"/>
      <c r="M211" s="7"/>
      <c r="N211" s="7"/>
      <c r="O211" s="7"/>
      <c r="P211" s="11">
        <v>293.48</v>
      </c>
      <c r="Q211" s="11">
        <v>268.85320000000002</v>
      </c>
      <c r="R211" s="11">
        <v>293.60759999999999</v>
      </c>
      <c r="S211" s="11">
        <v>264.89760000000001</v>
      </c>
      <c r="T211" s="11">
        <v>276.38159999999999</v>
      </c>
      <c r="U211" s="11">
        <v>267.83240000000001</v>
      </c>
      <c r="V211" s="11">
        <v>0</v>
      </c>
    </row>
    <row r="212" spans="1:22" x14ac:dyDescent="0.2">
      <c r="A212" s="7"/>
      <c r="B212" s="7" t="s">
        <v>224</v>
      </c>
      <c r="C212" s="7"/>
      <c r="D212" s="7"/>
      <c r="E212" s="7"/>
      <c r="G212" s="7"/>
      <c r="I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x14ac:dyDescent="0.2">
      <c r="A213" s="7"/>
      <c r="B213" s="7" t="s">
        <v>219</v>
      </c>
      <c r="C213" s="7"/>
      <c r="D213" s="7"/>
      <c r="E213" s="7"/>
      <c r="G213" s="7"/>
      <c r="I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x14ac:dyDescent="0.2">
      <c r="A214" s="7"/>
      <c r="B214" s="7" t="s">
        <v>225</v>
      </c>
      <c r="C214" s="7"/>
      <c r="D214" s="7"/>
      <c r="E214" s="7"/>
      <c r="G214" s="7"/>
      <c r="I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x14ac:dyDescent="0.2">
      <c r="A215" s="7" t="s">
        <v>226</v>
      </c>
      <c r="B215" s="7" t="s">
        <v>227</v>
      </c>
      <c r="C215" s="10">
        <v>4.17</v>
      </c>
      <c r="D215" s="7" t="s">
        <v>44</v>
      </c>
      <c r="E215" s="11">
        <v>43.09</v>
      </c>
      <c r="F215" s="11">
        <f>C215*E215</f>
        <v>179.68530000000001</v>
      </c>
      <c r="G215" s="11">
        <v>1</v>
      </c>
      <c r="I215" s="11">
        <f>PRODUCT(F215,G215)</f>
        <v>179.68530000000001</v>
      </c>
      <c r="L215" s="7"/>
      <c r="M215" s="7"/>
      <c r="N215" s="7"/>
      <c r="O215" s="7"/>
      <c r="P215" s="11">
        <v>179.68530000000001</v>
      </c>
      <c r="Q215" s="11">
        <v>165.46559999999999</v>
      </c>
      <c r="R215" s="11">
        <v>179.68530000000001</v>
      </c>
      <c r="S215" s="11">
        <v>163.25550000000001</v>
      </c>
      <c r="T215" s="11">
        <v>169.8441</v>
      </c>
      <c r="U215" s="11">
        <v>164.96520000000001</v>
      </c>
      <c r="V215" s="11">
        <v>0</v>
      </c>
    </row>
    <row r="216" spans="1:22" x14ac:dyDescent="0.2">
      <c r="A216" s="7"/>
      <c r="B216" s="7"/>
      <c r="C216" s="7"/>
      <c r="D216" s="7"/>
      <c r="E216" s="7"/>
      <c r="G216" s="7"/>
      <c r="I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x14ac:dyDescent="0.2">
      <c r="A217" s="7"/>
      <c r="B217" s="7"/>
      <c r="C217" s="7"/>
      <c r="D217" s="7"/>
      <c r="E217" s="7"/>
      <c r="G217" s="7"/>
      <c r="I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x14ac:dyDescent="0.2">
      <c r="A218" s="7"/>
      <c r="B218" s="7"/>
      <c r="C218" s="7"/>
      <c r="D218" s="7"/>
      <c r="E218" s="7"/>
      <c r="G218" s="7"/>
      <c r="I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x14ac:dyDescent="0.2">
      <c r="A219" s="7"/>
      <c r="B219" s="7"/>
      <c r="C219" s="7"/>
      <c r="D219" s="7"/>
      <c r="E219" s="7"/>
      <c r="G219" s="7"/>
      <c r="I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x14ac:dyDescent="0.2">
      <c r="A220" s="7" t="s">
        <v>228</v>
      </c>
      <c r="B220" s="7" t="s">
        <v>229</v>
      </c>
      <c r="C220" s="7"/>
      <c r="D220" s="7"/>
      <c r="E220" s="7"/>
      <c r="G220" s="7"/>
      <c r="I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x14ac:dyDescent="0.2">
      <c r="A221" s="7" t="s">
        <v>230</v>
      </c>
      <c r="B221" s="7" t="s">
        <v>225</v>
      </c>
      <c r="C221" s="7"/>
      <c r="D221" s="7"/>
      <c r="E221" s="7"/>
      <c r="G221" s="7"/>
      <c r="I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x14ac:dyDescent="0.2">
      <c r="A222" s="7" t="s">
        <v>231</v>
      </c>
      <c r="B222" s="7" t="s">
        <v>232</v>
      </c>
      <c r="C222" s="10">
        <v>0.85</v>
      </c>
      <c r="D222" s="7" t="s">
        <v>44</v>
      </c>
      <c r="E222" s="11">
        <v>97.88</v>
      </c>
      <c r="F222" s="11">
        <f>C222*E222</f>
        <v>83.197999999999993</v>
      </c>
      <c r="G222" s="11">
        <v>1</v>
      </c>
      <c r="I222" s="11">
        <f>PRODUCT(F222,G222)</f>
        <v>83.197999999999993</v>
      </c>
      <c r="L222" s="7"/>
      <c r="M222" s="7"/>
      <c r="N222" s="7"/>
      <c r="O222" s="7"/>
      <c r="P222" s="11">
        <v>83.197999999999993</v>
      </c>
      <c r="Q222" s="11">
        <v>74.850999999999999</v>
      </c>
      <c r="R222" s="11">
        <v>83.206500000000005</v>
      </c>
      <c r="S222" s="11">
        <v>73.525000000000006</v>
      </c>
      <c r="T222" s="11">
        <v>77.392499999999998</v>
      </c>
      <c r="U222" s="11">
        <v>74.5535</v>
      </c>
      <c r="V222" s="11">
        <v>0</v>
      </c>
    </row>
    <row r="223" spans="1:22" x14ac:dyDescent="0.2">
      <c r="A223" s="7"/>
      <c r="B223" s="7"/>
      <c r="C223" s="7"/>
      <c r="D223" s="7"/>
      <c r="E223" s="7"/>
      <c r="G223" s="7"/>
      <c r="I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x14ac:dyDescent="0.2">
      <c r="A224" s="7"/>
      <c r="B224" s="7"/>
      <c r="C224" s="7"/>
      <c r="D224" s="7"/>
      <c r="E224" s="7"/>
      <c r="G224" s="7"/>
      <c r="I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x14ac:dyDescent="0.2">
      <c r="A225" s="7" t="s">
        <v>233</v>
      </c>
      <c r="B225" s="7" t="s">
        <v>234</v>
      </c>
      <c r="C225" s="10">
        <v>10.85</v>
      </c>
      <c r="D225" s="7" t="s">
        <v>44</v>
      </c>
      <c r="E225" s="11">
        <v>62.56</v>
      </c>
      <c r="F225" s="11">
        <f>C225*E225</f>
        <v>678.77599999999995</v>
      </c>
      <c r="G225" s="11">
        <v>1</v>
      </c>
      <c r="I225" s="10">
        <f>PRODUCT(F225,G225)</f>
        <v>678.77599999999995</v>
      </c>
      <c r="L225" s="7"/>
      <c r="M225" s="7"/>
      <c r="N225" s="7"/>
      <c r="O225" s="7"/>
      <c r="P225" s="11">
        <v>678.77599999999995</v>
      </c>
      <c r="Q225" s="11">
        <v>615.19500000000005</v>
      </c>
      <c r="R225" s="11">
        <v>678.8845</v>
      </c>
      <c r="S225" s="11">
        <v>605.32150000000001</v>
      </c>
      <c r="T225" s="11">
        <v>634.72500000000002</v>
      </c>
      <c r="U225" s="11">
        <v>613.13350000000003</v>
      </c>
      <c r="V225" s="11">
        <v>0</v>
      </c>
    </row>
    <row r="226" spans="1:22" x14ac:dyDescent="0.2">
      <c r="A226" s="7"/>
      <c r="B226" s="7"/>
      <c r="C226" s="7"/>
      <c r="D226" s="7"/>
      <c r="E226" s="7"/>
      <c r="G226" s="7"/>
      <c r="I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x14ac:dyDescent="0.2">
      <c r="A227" s="7"/>
      <c r="B227" s="7" t="s">
        <v>235</v>
      </c>
      <c r="C227" s="7"/>
      <c r="D227" s="7"/>
      <c r="E227" s="7"/>
      <c r="G227" s="7"/>
      <c r="I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x14ac:dyDescent="0.2">
      <c r="A228" s="7" t="s">
        <v>236</v>
      </c>
      <c r="B228" s="7" t="s">
        <v>237</v>
      </c>
      <c r="C228" s="10">
        <v>2</v>
      </c>
      <c r="D228" s="7" t="s">
        <v>109</v>
      </c>
      <c r="E228" s="11">
        <v>217.06</v>
      </c>
      <c r="F228" s="10">
        <f>C228*E228</f>
        <v>434.12</v>
      </c>
      <c r="G228" s="11">
        <v>1</v>
      </c>
      <c r="I228" s="10">
        <f>PRODUCT(F228,G228)</f>
        <v>434.12</v>
      </c>
      <c r="L228" s="7"/>
      <c r="M228" s="7"/>
      <c r="N228" s="7"/>
      <c r="O228" s="7"/>
      <c r="P228" s="11">
        <v>434.12</v>
      </c>
      <c r="Q228" s="11">
        <v>411.54</v>
      </c>
      <c r="R228" s="11">
        <v>439</v>
      </c>
      <c r="S228" s="11">
        <v>407.18</v>
      </c>
      <c r="T228" s="11">
        <v>419.5</v>
      </c>
      <c r="U228" s="11">
        <v>410.12</v>
      </c>
      <c r="V228" s="11">
        <v>0</v>
      </c>
    </row>
    <row r="229" spans="1:22" x14ac:dyDescent="0.2">
      <c r="A229" s="7"/>
      <c r="B229" s="7"/>
      <c r="C229" s="7"/>
      <c r="D229" s="7"/>
      <c r="E229" s="7"/>
      <c r="G229" s="7"/>
      <c r="I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x14ac:dyDescent="0.2">
      <c r="A230" s="7"/>
      <c r="B230" s="7"/>
      <c r="C230" s="7"/>
      <c r="D230" s="7"/>
      <c r="E230" s="7"/>
      <c r="G230" s="7"/>
      <c r="I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x14ac:dyDescent="0.2">
      <c r="A231" s="7"/>
      <c r="B231" s="7" t="s">
        <v>238</v>
      </c>
      <c r="C231" s="7"/>
      <c r="D231" s="7"/>
      <c r="E231" s="7"/>
      <c r="G231" s="7"/>
      <c r="I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x14ac:dyDescent="0.2">
      <c r="A232" s="7"/>
      <c r="B232" s="7"/>
      <c r="C232" s="7"/>
      <c r="D232" s="7"/>
      <c r="E232" s="7"/>
      <c r="G232" s="7"/>
      <c r="I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x14ac:dyDescent="0.2">
      <c r="A233" s="7"/>
      <c r="B233" s="7" t="s">
        <v>239</v>
      </c>
      <c r="C233" s="7"/>
      <c r="D233" s="7"/>
      <c r="E233" s="7"/>
      <c r="G233" s="7"/>
      <c r="I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x14ac:dyDescent="0.2">
      <c r="A234" s="7" t="s">
        <v>240</v>
      </c>
      <c r="B234" s="7" t="s">
        <v>241</v>
      </c>
      <c r="C234" s="10">
        <v>1</v>
      </c>
      <c r="D234" s="7" t="s">
        <v>109</v>
      </c>
      <c r="E234" s="11">
        <v>793</v>
      </c>
      <c r="F234" s="10">
        <f>C234*E234</f>
        <v>793</v>
      </c>
      <c r="G234" s="11">
        <v>1</v>
      </c>
      <c r="I234" s="10">
        <f>PRODUCT(F234,G234)</f>
        <v>793</v>
      </c>
      <c r="L234" s="7"/>
      <c r="M234" s="7"/>
      <c r="N234" s="7"/>
      <c r="O234" s="7"/>
      <c r="P234" s="11">
        <v>793</v>
      </c>
      <c r="Q234" s="11">
        <v>739.23</v>
      </c>
      <c r="R234" s="11">
        <v>793.07</v>
      </c>
      <c r="S234" s="11">
        <v>730.79</v>
      </c>
      <c r="T234" s="11">
        <v>755.65</v>
      </c>
      <c r="U234" s="11">
        <v>737.4</v>
      </c>
      <c r="V234" s="11">
        <v>0</v>
      </c>
    </row>
    <row r="235" spans="1:22" x14ac:dyDescent="0.2">
      <c r="A235" s="7"/>
      <c r="B235" s="7" t="s">
        <v>242</v>
      </c>
      <c r="C235" s="7"/>
      <c r="D235" s="7"/>
      <c r="E235" s="7"/>
      <c r="G235" s="7"/>
      <c r="I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x14ac:dyDescent="0.2">
      <c r="A236" s="7" t="s">
        <v>243</v>
      </c>
      <c r="B236" s="7" t="s">
        <v>244</v>
      </c>
      <c r="C236" s="10">
        <v>1</v>
      </c>
      <c r="D236" s="7" t="s">
        <v>109</v>
      </c>
      <c r="E236" s="11">
        <v>922.78</v>
      </c>
      <c r="F236" s="10">
        <f>C236*E236</f>
        <v>922.78</v>
      </c>
      <c r="G236" s="11">
        <v>1</v>
      </c>
      <c r="I236" s="10">
        <f>PRODUCT(F236,G236)</f>
        <v>922.78</v>
      </c>
      <c r="L236" s="7"/>
      <c r="M236" s="7"/>
      <c r="N236" s="7"/>
      <c r="O236" s="7"/>
      <c r="P236" s="11">
        <v>922.78</v>
      </c>
      <c r="Q236" s="11">
        <v>878.72</v>
      </c>
      <c r="R236" s="11">
        <v>922.84</v>
      </c>
      <c r="S236" s="11">
        <v>871.81</v>
      </c>
      <c r="T236" s="11">
        <v>892.18</v>
      </c>
      <c r="U236" s="11">
        <v>877.22</v>
      </c>
      <c r="V236" s="11">
        <v>0</v>
      </c>
    </row>
    <row r="237" spans="1:22" x14ac:dyDescent="0.2">
      <c r="A237" s="7"/>
      <c r="B237" s="7" t="s">
        <v>245</v>
      </c>
      <c r="C237" s="7"/>
      <c r="D237" s="7"/>
      <c r="E237" s="7"/>
      <c r="G237" s="7"/>
      <c r="I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x14ac:dyDescent="0.2">
      <c r="A238" s="7"/>
      <c r="B238" s="7" t="s">
        <v>210</v>
      </c>
      <c r="C238" s="7"/>
      <c r="D238" s="7"/>
      <c r="E238" s="7"/>
      <c r="G238" s="7"/>
      <c r="I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x14ac:dyDescent="0.2">
      <c r="A239" s="7" t="s">
        <v>246</v>
      </c>
      <c r="B239" s="7" t="s">
        <v>212</v>
      </c>
      <c r="C239" s="10">
        <v>1</v>
      </c>
      <c r="D239" s="7" t="s">
        <v>109</v>
      </c>
      <c r="E239" s="11">
        <v>2057.5700000000002</v>
      </c>
      <c r="F239" s="10">
        <f>C239*E239</f>
        <v>2057.5700000000002</v>
      </c>
      <c r="G239" s="11">
        <v>0</v>
      </c>
      <c r="I239" s="10">
        <f>PRODUCT(F239,G239)</f>
        <v>0</v>
      </c>
      <c r="L239" s="7"/>
      <c r="M239" s="7"/>
      <c r="N239" s="7"/>
      <c r="O239" s="7"/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</row>
    <row r="240" spans="1:22" x14ac:dyDescent="0.2">
      <c r="A240" s="7"/>
      <c r="B240" s="7" t="s">
        <v>247</v>
      </c>
      <c r="C240" s="7"/>
      <c r="D240" s="7"/>
      <c r="E240" s="7"/>
      <c r="G240" s="7"/>
      <c r="I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9" x14ac:dyDescent="0.2">
      <c r="A241" s="7"/>
      <c r="B241" s="7"/>
      <c r="C241" s="7"/>
      <c r="D241" s="7"/>
      <c r="E241" s="7"/>
      <c r="G241" s="7"/>
      <c r="I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9" x14ac:dyDescent="0.2">
      <c r="A242" s="7"/>
      <c r="B242" s="7" t="s">
        <v>248</v>
      </c>
      <c r="C242" s="7"/>
      <c r="D242" s="7"/>
      <c r="E242" s="7"/>
      <c r="G242" s="7"/>
      <c r="I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9" x14ac:dyDescent="0.2">
      <c r="A243" s="7" t="s">
        <v>249</v>
      </c>
      <c r="B243" s="7" t="s">
        <v>250</v>
      </c>
      <c r="C243" s="10">
        <v>1</v>
      </c>
      <c r="D243" s="7" t="s">
        <v>109</v>
      </c>
      <c r="E243" s="11">
        <v>669.44</v>
      </c>
      <c r="F243" s="10">
        <f>C243*E243</f>
        <v>669.44</v>
      </c>
      <c r="G243" s="11">
        <v>1</v>
      </c>
      <c r="I243" s="10">
        <f>PRODUCT(F243,G243)</f>
        <v>669.44</v>
      </c>
      <c r="L243" s="7"/>
      <c r="M243" s="7"/>
      <c r="N243" s="7"/>
      <c r="O243" s="7"/>
      <c r="P243" s="11">
        <v>669.44</v>
      </c>
      <c r="Q243" s="11">
        <v>639.58000000000004</v>
      </c>
      <c r="R243" s="11">
        <v>669.48</v>
      </c>
      <c r="S243" s="11">
        <v>634.88</v>
      </c>
      <c r="T243" s="11">
        <v>648.69000000000005</v>
      </c>
      <c r="U243" s="11">
        <v>638.54999999999995</v>
      </c>
      <c r="V243" s="11">
        <v>0</v>
      </c>
    </row>
    <row r="244" spans="1:29" x14ac:dyDescent="0.2">
      <c r="A244" s="7"/>
      <c r="B244" s="7"/>
      <c r="C244" s="7"/>
      <c r="D244" s="7"/>
      <c r="E244" s="7"/>
      <c r="G244" s="7"/>
      <c r="I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9" x14ac:dyDescent="0.2">
      <c r="A245" s="7"/>
      <c r="B245" s="7" t="s">
        <v>251</v>
      </c>
      <c r="C245" s="7"/>
      <c r="D245" s="7"/>
      <c r="E245" s="7"/>
      <c r="G245" s="7"/>
      <c r="I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9" x14ac:dyDescent="0.2">
      <c r="A246" s="7" t="s">
        <v>252</v>
      </c>
      <c r="B246" s="7" t="s">
        <v>253</v>
      </c>
      <c r="C246" s="10">
        <v>1</v>
      </c>
      <c r="D246" s="7" t="s">
        <v>109</v>
      </c>
      <c r="E246" s="11">
        <v>774.67</v>
      </c>
      <c r="F246" s="10">
        <f>C246*E246</f>
        <v>774.67</v>
      </c>
      <c r="G246" s="11">
        <v>1</v>
      </c>
      <c r="I246" s="10">
        <f>PRODUCT(F246,G246)</f>
        <v>774.67</v>
      </c>
      <c r="L246" s="7"/>
      <c r="M246" s="7"/>
      <c r="N246" s="7"/>
      <c r="O246" s="7"/>
      <c r="P246" s="11">
        <v>774.67</v>
      </c>
      <c r="Q246" s="11">
        <v>728.48</v>
      </c>
      <c r="R246" s="11">
        <v>775.07</v>
      </c>
      <c r="S246" s="11">
        <v>721.22</v>
      </c>
      <c r="T246" s="11">
        <v>740.2</v>
      </c>
      <c r="U246" s="11">
        <v>723.26</v>
      </c>
      <c r="V246" s="11">
        <v>0</v>
      </c>
    </row>
    <row r="247" spans="1:29" x14ac:dyDescent="0.2">
      <c r="A247" s="7"/>
      <c r="B247" s="7"/>
      <c r="C247" s="7"/>
      <c r="D247" s="7"/>
      <c r="E247" s="7"/>
      <c r="G247" s="7"/>
      <c r="I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9" x14ac:dyDescent="0.2">
      <c r="A248" s="7"/>
      <c r="B248" s="7" t="s">
        <v>254</v>
      </c>
      <c r="C248" s="7"/>
      <c r="D248" s="7"/>
      <c r="E248" s="7"/>
      <c r="G248" s="7"/>
      <c r="I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9" x14ac:dyDescent="0.2">
      <c r="A249" s="7" t="s">
        <v>255</v>
      </c>
      <c r="B249" s="7" t="s">
        <v>256</v>
      </c>
      <c r="C249" s="10">
        <v>1</v>
      </c>
      <c r="D249" s="7" t="s">
        <v>109</v>
      </c>
      <c r="E249" s="11">
        <v>2869.86</v>
      </c>
      <c r="F249" s="10">
        <f>C249*E249</f>
        <v>2869.86</v>
      </c>
      <c r="G249" s="11">
        <v>1</v>
      </c>
      <c r="I249" s="10">
        <f>PRODUCT(F249,G249)</f>
        <v>2869.86</v>
      </c>
      <c r="L249" s="7"/>
      <c r="M249" s="7"/>
      <c r="N249" s="7"/>
      <c r="O249" s="7"/>
      <c r="P249" s="11">
        <v>2869.86</v>
      </c>
      <c r="Q249" s="11">
        <v>2790.73</v>
      </c>
      <c r="R249" s="11">
        <v>2869.99</v>
      </c>
      <c r="S249" s="11">
        <v>2778.3</v>
      </c>
      <c r="T249" s="11">
        <v>2814.9</v>
      </c>
      <c r="U249" s="11">
        <v>2788.03</v>
      </c>
      <c r="V249" s="11">
        <v>0</v>
      </c>
    </row>
    <row r="250" spans="1:29" x14ac:dyDescent="0.2">
      <c r="B250" s="5" t="s">
        <v>257</v>
      </c>
      <c r="C250" s="8">
        <v>6</v>
      </c>
      <c r="D250" s="5" t="s">
        <v>145</v>
      </c>
      <c r="E250" s="12">
        <v>1487.5615499999999</v>
      </c>
      <c r="F250" s="8">
        <f>SUM(I202:I250)</f>
        <v>8925.3693000000003</v>
      </c>
      <c r="G250" s="5"/>
      <c r="J250" s="8">
        <f>PRODUCT(F250,G250)</f>
        <v>8925.3693000000003</v>
      </c>
      <c r="L250" s="12">
        <v>83.579051927583706</v>
      </c>
      <c r="M250" s="5"/>
      <c r="N250" s="12">
        <v>5.0524079378337801</v>
      </c>
      <c r="O250" s="5"/>
      <c r="P250" s="12">
        <v>83.579051927583706</v>
      </c>
      <c r="Q250" s="12">
        <v>78.997404168468805</v>
      </c>
      <c r="R250" s="12">
        <v>83.638587715794202</v>
      </c>
      <c r="S250" s="12">
        <v>78.267048057863903</v>
      </c>
      <c r="T250" s="12">
        <v>80.385903331016294</v>
      </c>
      <c r="U250" s="12">
        <v>78.792835461984097</v>
      </c>
      <c r="V250" s="12">
        <v>0</v>
      </c>
      <c r="W250" s="5"/>
      <c r="X250" s="5"/>
      <c r="Y250" s="5"/>
      <c r="Z250" s="8">
        <v>20</v>
      </c>
      <c r="AA250" s="5" t="s">
        <v>11</v>
      </c>
      <c r="AB250" s="5"/>
      <c r="AC250" s="13">
        <v>5.0524079378337801</v>
      </c>
    </row>
    <row r="252" spans="1:29" x14ac:dyDescent="0.2">
      <c r="A252" s="7" t="s">
        <v>258</v>
      </c>
      <c r="B252" s="7" t="s">
        <v>259</v>
      </c>
      <c r="C252" s="10">
        <v>106.8</v>
      </c>
      <c r="D252" s="7" t="s">
        <v>17</v>
      </c>
      <c r="E252" s="11">
        <v>0</v>
      </c>
      <c r="F252" s="10">
        <v>0</v>
      </c>
      <c r="G252" s="7"/>
      <c r="J252" s="10">
        <f>PRODUCT(F252,G252)</f>
        <v>0</v>
      </c>
      <c r="L252" s="12">
        <v>0</v>
      </c>
      <c r="M252" s="5"/>
      <c r="N252" s="12">
        <v>0</v>
      </c>
      <c r="O252" s="5"/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5"/>
      <c r="X252" s="5"/>
      <c r="Y252" s="5"/>
      <c r="Z252" s="8">
        <v>20</v>
      </c>
      <c r="AA252" s="5" t="s">
        <v>11</v>
      </c>
      <c r="AB252" s="5"/>
      <c r="AC252" s="13">
        <v>0</v>
      </c>
    </row>
    <row r="253" spans="1:29" x14ac:dyDescent="0.2">
      <c r="A253" s="7" t="s">
        <v>260</v>
      </c>
      <c r="B253" s="7" t="s">
        <v>261</v>
      </c>
      <c r="C253" s="10">
        <v>106.8</v>
      </c>
      <c r="D253" s="7" t="s">
        <v>17</v>
      </c>
      <c r="E253" s="11">
        <v>0</v>
      </c>
      <c r="F253" s="10">
        <v>0</v>
      </c>
      <c r="G253" s="7"/>
      <c r="J253" s="10">
        <f>PRODUCT(F253,G253)</f>
        <v>0</v>
      </c>
      <c r="L253" s="12">
        <v>0</v>
      </c>
      <c r="M253" s="5"/>
      <c r="N253" s="12">
        <v>0</v>
      </c>
      <c r="O253" s="5"/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5"/>
      <c r="X253" s="5"/>
      <c r="Y253" s="5"/>
      <c r="Z253" s="8">
        <v>20</v>
      </c>
      <c r="AA253" s="5" t="s">
        <v>11</v>
      </c>
      <c r="AB253" s="5"/>
      <c r="AC253" s="13">
        <v>0</v>
      </c>
    </row>
    <row r="255" spans="1:29" x14ac:dyDescent="0.2">
      <c r="A255" s="9" t="s">
        <v>262</v>
      </c>
      <c r="B255" s="9" t="s">
        <v>263</v>
      </c>
    </row>
    <row r="256" spans="1:29" x14ac:dyDescent="0.2">
      <c r="A256" s="7"/>
      <c r="B256" s="7" t="s">
        <v>264</v>
      </c>
      <c r="C256" s="7"/>
      <c r="D256" s="7"/>
      <c r="E256" s="7"/>
      <c r="G256" s="7"/>
      <c r="I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9" x14ac:dyDescent="0.2">
      <c r="A257" s="7"/>
      <c r="B257" s="7" t="s">
        <v>265</v>
      </c>
      <c r="C257" s="7"/>
      <c r="D257" s="7"/>
      <c r="E257" s="7"/>
      <c r="G257" s="7"/>
      <c r="I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9" x14ac:dyDescent="0.2">
      <c r="A258" s="7" t="s">
        <v>266</v>
      </c>
      <c r="B258" s="7" t="s">
        <v>267</v>
      </c>
      <c r="C258" s="10">
        <v>106.78954946429999</v>
      </c>
      <c r="D258" s="7" t="s">
        <v>17</v>
      </c>
      <c r="E258" s="11">
        <v>30.43</v>
      </c>
      <c r="F258" s="10">
        <f>C258*E258</f>
        <v>3249.6059901986487</v>
      </c>
      <c r="G258" s="11">
        <v>0.5</v>
      </c>
      <c r="I258" s="11">
        <f>PRODUCT(F258,G258)</f>
        <v>1624.8029950993243</v>
      </c>
      <c r="L258" s="7"/>
      <c r="M258" s="7"/>
      <c r="N258" s="7"/>
      <c r="O258" s="7"/>
      <c r="P258" s="11">
        <v>1624.80299509932</v>
      </c>
      <c r="Q258" s="11">
        <v>1600.7753464698601</v>
      </c>
      <c r="R258" s="11">
        <v>1648.8306437287899</v>
      </c>
      <c r="S258" s="11">
        <v>1600.7753464698601</v>
      </c>
      <c r="T258" s="11">
        <v>1605.04692844843</v>
      </c>
      <c r="U258" s="11">
        <v>1605.04692844843</v>
      </c>
      <c r="V258" s="11">
        <v>0</v>
      </c>
    </row>
    <row r="259" spans="1:29" x14ac:dyDescent="0.2">
      <c r="A259" s="7" t="s">
        <v>268</v>
      </c>
      <c r="B259" s="7" t="s">
        <v>267</v>
      </c>
      <c r="C259" s="10">
        <v>106.78954946429999</v>
      </c>
      <c r="D259" s="7" t="s">
        <v>17</v>
      </c>
      <c r="E259" s="11">
        <v>56.02</v>
      </c>
      <c r="F259" s="10">
        <f>C259*E259</f>
        <v>5982.3505609900858</v>
      </c>
      <c r="G259" s="11">
        <v>0.5</v>
      </c>
      <c r="I259" s="11">
        <f>PRODUCT(F259,G259)</f>
        <v>2991.1752804950429</v>
      </c>
      <c r="L259" s="7"/>
      <c r="M259" s="7"/>
      <c r="N259" s="7"/>
      <c r="O259" s="7"/>
      <c r="P259" s="11">
        <v>2991.1752804950402</v>
      </c>
      <c r="Q259" s="11">
        <v>2947.3915652146802</v>
      </c>
      <c r="R259" s="11">
        <v>3035.49294352273</v>
      </c>
      <c r="S259" s="11">
        <v>2947.3915652146802</v>
      </c>
      <c r="T259" s="11">
        <v>2954.8668336771798</v>
      </c>
      <c r="U259" s="11">
        <v>2954.8668336771798</v>
      </c>
      <c r="V259" s="11">
        <v>0</v>
      </c>
    </row>
    <row r="260" spans="1:29" x14ac:dyDescent="0.2">
      <c r="A260" s="7"/>
      <c r="B260" s="7" t="s">
        <v>269</v>
      </c>
      <c r="C260" s="7"/>
      <c r="D260" s="7"/>
      <c r="E260" s="7"/>
      <c r="G260" s="7"/>
      <c r="I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9" x14ac:dyDescent="0.2">
      <c r="A261" s="7"/>
      <c r="B261" s="7"/>
      <c r="C261" s="7"/>
      <c r="D261" s="7"/>
      <c r="E261" s="7"/>
      <c r="G261" s="7"/>
      <c r="I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9" x14ac:dyDescent="0.2">
      <c r="A262" s="7"/>
      <c r="B262" s="7" t="s">
        <v>270</v>
      </c>
      <c r="C262" s="7"/>
      <c r="D262" s="7"/>
      <c r="E262" s="7"/>
      <c r="G262" s="7"/>
      <c r="I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9" x14ac:dyDescent="0.2">
      <c r="A263" s="7" t="s">
        <v>271</v>
      </c>
      <c r="B263" s="7" t="s">
        <v>272</v>
      </c>
      <c r="C263" s="10">
        <v>1</v>
      </c>
      <c r="D263" s="7" t="s">
        <v>109</v>
      </c>
      <c r="E263" s="11">
        <v>1783.95</v>
      </c>
      <c r="F263" s="10">
        <f>C263*E263</f>
        <v>1783.95</v>
      </c>
      <c r="G263" s="11">
        <v>1</v>
      </c>
      <c r="I263" s="10">
        <f>PRODUCT(F263,G263)</f>
        <v>1783.95</v>
      </c>
      <c r="L263" s="7"/>
      <c r="M263" s="7"/>
      <c r="N263" s="7"/>
      <c r="O263" s="7"/>
      <c r="P263" s="11">
        <v>1783.95</v>
      </c>
      <c r="Q263" s="11">
        <v>1783.95</v>
      </c>
      <c r="R263" s="11">
        <v>1783.95</v>
      </c>
      <c r="S263" s="11">
        <v>1783.95</v>
      </c>
      <c r="T263" s="11">
        <v>1783.95</v>
      </c>
      <c r="U263" s="11">
        <v>1783.95</v>
      </c>
      <c r="V263" s="11">
        <v>0</v>
      </c>
    </row>
    <row r="264" spans="1:29" x14ac:dyDescent="0.2">
      <c r="B264" s="5" t="s">
        <v>273</v>
      </c>
      <c r="C264" s="8">
        <v>106.8</v>
      </c>
      <c r="D264" s="5" t="s">
        <v>17</v>
      </c>
      <c r="E264" s="12">
        <v>59.924422056127199</v>
      </c>
      <c r="F264" s="8">
        <f>SUM(I253:I264)</f>
        <v>6399.9282755943668</v>
      </c>
      <c r="G264" s="5"/>
      <c r="J264" s="8">
        <f>PRODUCT(F264,G264)</f>
        <v>6399.9282755943668</v>
      </c>
      <c r="L264" s="12">
        <v>59.930286322013998</v>
      </c>
      <c r="M264" s="5"/>
      <c r="N264" s="12">
        <v>3.7387056507485301</v>
      </c>
      <c r="O264" s="5"/>
      <c r="P264" s="12">
        <v>59.930286322013799</v>
      </c>
      <c r="Q264" s="12">
        <v>59.295286322014</v>
      </c>
      <c r="R264" s="12">
        <v>60.570286322013899</v>
      </c>
      <c r="S264" s="12">
        <v>59.295286322014</v>
      </c>
      <c r="T264" s="12">
        <v>59.4052863220139</v>
      </c>
      <c r="U264" s="12">
        <v>59.4052863220139</v>
      </c>
      <c r="V264" s="12">
        <v>0</v>
      </c>
      <c r="W264" s="5"/>
      <c r="X264" s="5"/>
      <c r="Y264" s="5"/>
      <c r="Z264" s="8">
        <v>20</v>
      </c>
      <c r="AA264" s="5" t="s">
        <v>11</v>
      </c>
      <c r="AB264" s="5"/>
      <c r="AC264" s="13">
        <v>3.7387056507485301</v>
      </c>
    </row>
    <row r="266" spans="1:29" x14ac:dyDescent="0.2">
      <c r="A266" s="7" t="s">
        <v>274</v>
      </c>
      <c r="B266" s="7" t="s">
        <v>275</v>
      </c>
      <c r="C266" s="10">
        <v>106.8</v>
      </c>
      <c r="D266" s="7" t="s">
        <v>17</v>
      </c>
      <c r="E266" s="11">
        <v>0</v>
      </c>
      <c r="F266" s="10">
        <v>0</v>
      </c>
      <c r="G266" s="7"/>
      <c r="J266" s="10">
        <f>PRODUCT(F266,G266)</f>
        <v>0</v>
      </c>
      <c r="L266" s="12">
        <v>0</v>
      </c>
      <c r="M266" s="5"/>
      <c r="N266" s="12">
        <v>0</v>
      </c>
      <c r="O266" s="5"/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5"/>
      <c r="X266" s="5"/>
      <c r="Y266" s="5"/>
      <c r="Z266" s="8">
        <v>20</v>
      </c>
      <c r="AA266" s="5" t="s">
        <v>11</v>
      </c>
      <c r="AB266" s="5"/>
      <c r="AC266" s="13">
        <v>0</v>
      </c>
    </row>
    <row r="267" spans="1:29" x14ac:dyDescent="0.2">
      <c r="A267" s="7" t="s">
        <v>276</v>
      </c>
      <c r="B267" s="7" t="s">
        <v>277</v>
      </c>
      <c r="C267" s="10">
        <v>106.8</v>
      </c>
      <c r="D267" s="7" t="s">
        <v>17</v>
      </c>
      <c r="E267" s="11">
        <v>0</v>
      </c>
      <c r="F267" s="10">
        <v>0</v>
      </c>
      <c r="G267" s="7"/>
      <c r="J267" s="10">
        <f>PRODUCT(F267,G267)</f>
        <v>0</v>
      </c>
      <c r="L267" s="12">
        <v>0</v>
      </c>
      <c r="M267" s="5"/>
      <c r="N267" s="12">
        <v>0</v>
      </c>
      <c r="O267" s="5"/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5"/>
      <c r="X267" s="5"/>
      <c r="Y267" s="5"/>
      <c r="Z267" s="8">
        <v>20</v>
      </c>
      <c r="AA267" s="5" t="s">
        <v>11</v>
      </c>
      <c r="AB267" s="5"/>
      <c r="AC267" s="13">
        <v>0</v>
      </c>
    </row>
    <row r="269" spans="1:29" x14ac:dyDescent="0.2">
      <c r="A269" s="9" t="s">
        <v>278</v>
      </c>
      <c r="B269" s="9" t="s">
        <v>279</v>
      </c>
    </row>
    <row r="270" spans="1:29" x14ac:dyDescent="0.2">
      <c r="A270" s="7"/>
      <c r="B270" s="7" t="s">
        <v>280</v>
      </c>
      <c r="C270" s="7"/>
      <c r="D270" s="7"/>
      <c r="E270" s="7"/>
      <c r="G270" s="7"/>
      <c r="I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9" x14ac:dyDescent="0.2">
      <c r="A271" s="7"/>
      <c r="B271" s="7" t="s">
        <v>281</v>
      </c>
      <c r="C271" s="7"/>
      <c r="D271" s="7"/>
      <c r="E271" s="7"/>
      <c r="G271" s="7"/>
      <c r="I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9" x14ac:dyDescent="0.2">
      <c r="A272" s="7" t="s">
        <v>282</v>
      </c>
      <c r="B272" s="7" t="s">
        <v>283</v>
      </c>
      <c r="C272" s="10">
        <v>11.67</v>
      </c>
      <c r="D272" s="7" t="s">
        <v>44</v>
      </c>
      <c r="E272" s="11">
        <v>83.7</v>
      </c>
      <c r="F272" s="10">
        <f>PRODUCT(C272,E272)</f>
        <v>976.779</v>
      </c>
      <c r="G272" s="11">
        <v>1</v>
      </c>
      <c r="I272" s="10">
        <f>PRODUCT(F272,G272)</f>
        <v>976.779</v>
      </c>
      <c r="L272" s="7"/>
      <c r="M272" s="7"/>
      <c r="N272" s="7"/>
      <c r="O272" s="7"/>
      <c r="P272" s="11">
        <v>976.779</v>
      </c>
      <c r="Q272" s="11">
        <v>908.62620000000004</v>
      </c>
      <c r="R272" s="11">
        <v>976.4289</v>
      </c>
      <c r="S272" s="11">
        <v>902.44110000000001</v>
      </c>
      <c r="T272" s="11">
        <v>945.15329999999994</v>
      </c>
      <c r="U272" s="11">
        <v>932.66639999999995</v>
      </c>
      <c r="V272" s="11">
        <v>0</v>
      </c>
    </row>
    <row r="273" spans="1:29" x14ac:dyDescent="0.2">
      <c r="A273" s="7"/>
      <c r="B273" s="7"/>
      <c r="C273" s="7"/>
      <c r="D273" s="7"/>
      <c r="E273" s="7"/>
      <c r="G273" s="7"/>
      <c r="I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9" x14ac:dyDescent="0.2">
      <c r="A274" s="7"/>
      <c r="B274" s="7" t="s">
        <v>284</v>
      </c>
      <c r="C274" s="7"/>
      <c r="D274" s="7"/>
      <c r="E274" s="7"/>
      <c r="G274" s="7"/>
      <c r="I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9" x14ac:dyDescent="0.2">
      <c r="A275" s="7" t="s">
        <v>282</v>
      </c>
      <c r="B275" s="7" t="s">
        <v>283</v>
      </c>
      <c r="C275" s="10">
        <v>11.88</v>
      </c>
      <c r="D275" s="7" t="s">
        <v>44</v>
      </c>
      <c r="E275" s="11">
        <v>83.7</v>
      </c>
      <c r="F275" s="11">
        <f>C275*E275</f>
        <v>994.35600000000011</v>
      </c>
      <c r="G275" s="11">
        <v>1</v>
      </c>
      <c r="I275" s="11">
        <f>PRODUCT(F275,G275)</f>
        <v>994.35600000000011</v>
      </c>
      <c r="L275" s="7"/>
      <c r="M275" s="7"/>
      <c r="N275" s="7"/>
      <c r="O275" s="7"/>
      <c r="P275" s="11">
        <v>994.35599999999999</v>
      </c>
      <c r="Q275" s="11">
        <v>924.97680000000003</v>
      </c>
      <c r="R275" s="11">
        <v>993.99959999999999</v>
      </c>
      <c r="S275" s="11">
        <v>918.68039999999996</v>
      </c>
      <c r="T275" s="11">
        <v>962.16120000000001</v>
      </c>
      <c r="U275" s="11">
        <v>949.44960000000003</v>
      </c>
      <c r="V275" s="11">
        <v>0</v>
      </c>
    </row>
    <row r="276" spans="1:29" x14ac:dyDescent="0.2">
      <c r="B276" s="5" t="s">
        <v>285</v>
      </c>
      <c r="C276" s="8">
        <v>106.8</v>
      </c>
      <c r="D276" s="5" t="s">
        <v>17</v>
      </c>
      <c r="E276" s="12">
        <v>18.4563202247191</v>
      </c>
      <c r="F276" s="8">
        <f>SUM(I267:I276)</f>
        <v>1971.1350000000002</v>
      </c>
      <c r="G276" s="5"/>
      <c r="J276" s="8">
        <f>PRODUCT(F276,G276)</f>
        <v>1971.1350000000002</v>
      </c>
      <c r="L276" s="12">
        <v>18.4581263792948</v>
      </c>
      <c r="M276" s="5"/>
      <c r="N276" s="12">
        <v>1.1137537498041199</v>
      </c>
      <c r="O276" s="5"/>
      <c r="P276" s="12">
        <v>18.4581263792948</v>
      </c>
      <c r="Q276" s="12">
        <v>17.170247549485001</v>
      </c>
      <c r="R276" s="12">
        <v>18.451510563388201</v>
      </c>
      <c r="S276" s="12">
        <v>17.053368135135798</v>
      </c>
      <c r="T276" s="12">
        <v>17.8604976757358</v>
      </c>
      <c r="U276" s="12">
        <v>17.6245335750686</v>
      </c>
      <c r="V276" s="12">
        <v>0</v>
      </c>
      <c r="W276" s="5"/>
      <c r="X276" s="5"/>
      <c r="Y276" s="5"/>
      <c r="Z276" s="8">
        <v>20</v>
      </c>
      <c r="AA276" s="5" t="s">
        <v>11</v>
      </c>
      <c r="AB276" s="5"/>
      <c r="AC276" s="13">
        <v>1.1137537498041199</v>
      </c>
    </row>
    <row r="278" spans="1:29" x14ac:dyDescent="0.2">
      <c r="A278" s="7"/>
      <c r="B278" s="7" t="s">
        <v>286</v>
      </c>
      <c r="C278" s="7"/>
      <c r="D278" s="7"/>
      <c r="E278" s="7"/>
      <c r="G278" s="7"/>
      <c r="J278" s="10">
        <v>17296.432575594401</v>
      </c>
      <c r="L278" s="12">
        <v>161.967464628893</v>
      </c>
      <c r="M278" s="5"/>
      <c r="N278" s="12">
        <v>9.9048673383864205</v>
      </c>
      <c r="O278" s="5"/>
      <c r="P278" s="12">
        <v>161.967464628892</v>
      </c>
      <c r="Q278" s="12">
        <v>155.46293803996801</v>
      </c>
      <c r="R278" s="12">
        <v>162.660384601196</v>
      </c>
      <c r="S278" s="12">
        <v>154.61570251501399</v>
      </c>
      <c r="T278" s="12">
        <v>157.651687328766</v>
      </c>
      <c r="U278" s="12">
        <v>155.822655359067</v>
      </c>
      <c r="V278" s="12">
        <v>0</v>
      </c>
      <c r="W278" s="5"/>
      <c r="X278" s="5"/>
      <c r="Y278" s="5"/>
      <c r="Z278" s="8">
        <v>21</v>
      </c>
      <c r="AA278" s="5" t="s">
        <v>11</v>
      </c>
      <c r="AB278" s="5"/>
      <c r="AC278" s="13">
        <v>9.9048673383864205</v>
      </c>
    </row>
    <row r="280" spans="1:29" x14ac:dyDescent="0.2">
      <c r="A280" s="9" t="s">
        <v>287</v>
      </c>
      <c r="B280" s="9" t="s">
        <v>288</v>
      </c>
    </row>
    <row r="281" spans="1:29" x14ac:dyDescent="0.2">
      <c r="A281" s="7" t="s">
        <v>289</v>
      </c>
      <c r="B281" s="7" t="s">
        <v>290</v>
      </c>
      <c r="C281" s="7"/>
      <c r="D281" s="7"/>
      <c r="E281" s="7"/>
      <c r="G281" s="7"/>
      <c r="I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9" x14ac:dyDescent="0.2">
      <c r="A282" s="7" t="s">
        <v>291</v>
      </c>
      <c r="B282" s="7" t="s">
        <v>292</v>
      </c>
      <c r="C282" s="10">
        <v>10.69</v>
      </c>
      <c r="D282" s="7" t="s">
        <v>17</v>
      </c>
      <c r="E282" s="11">
        <v>135.05000000000001</v>
      </c>
      <c r="F282" s="10">
        <f>C282*E282</f>
        <v>1443.6845000000001</v>
      </c>
      <c r="G282" s="11">
        <v>0</v>
      </c>
      <c r="I282" s="10">
        <f>PRODUCT(F282,G282)</f>
        <v>0</v>
      </c>
      <c r="L282" s="7"/>
      <c r="M282" s="7"/>
      <c r="N282" s="7"/>
      <c r="O282" s="7"/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</row>
    <row r="283" spans="1:29" x14ac:dyDescent="0.2">
      <c r="B283" s="5" t="s">
        <v>293</v>
      </c>
      <c r="C283" s="8">
        <v>241</v>
      </c>
      <c r="D283" s="5" t="s">
        <v>17</v>
      </c>
      <c r="E283" s="12">
        <v>0</v>
      </c>
      <c r="F283" s="8">
        <f>SUM(I279:I283)</f>
        <v>0</v>
      </c>
      <c r="G283" s="5"/>
      <c r="J283" s="8">
        <f>PRODUCT(F283,G283)</f>
        <v>0</v>
      </c>
      <c r="L283" s="12">
        <v>0</v>
      </c>
      <c r="M283" s="5"/>
      <c r="N283" s="12">
        <v>0</v>
      </c>
      <c r="O283" s="5"/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5"/>
      <c r="X283" s="5"/>
      <c r="Y283" s="5"/>
      <c r="Z283" s="8">
        <v>20</v>
      </c>
      <c r="AA283" s="5" t="s">
        <v>11</v>
      </c>
      <c r="AB283" s="5"/>
      <c r="AC283" s="13">
        <v>0</v>
      </c>
    </row>
    <row r="285" spans="1:29" x14ac:dyDescent="0.2">
      <c r="A285" s="7" t="s">
        <v>294</v>
      </c>
      <c r="B285" s="7" t="s">
        <v>295</v>
      </c>
      <c r="C285" s="10">
        <v>106.8</v>
      </c>
      <c r="D285" s="7" t="s">
        <v>17</v>
      </c>
      <c r="E285" s="7"/>
      <c r="F285" s="10">
        <f>C285*E285</f>
        <v>0</v>
      </c>
      <c r="G285" s="7"/>
      <c r="J285" s="10">
        <f>PRODUCT(F285,G285)</f>
        <v>0</v>
      </c>
      <c r="L285" s="12">
        <v>0</v>
      </c>
      <c r="M285" s="5"/>
      <c r="N285" s="12">
        <v>0</v>
      </c>
      <c r="O285" s="5"/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5"/>
      <c r="X285" s="5"/>
      <c r="Y285" s="5"/>
      <c r="Z285" s="8">
        <v>20</v>
      </c>
      <c r="AA285" s="5" t="s">
        <v>11</v>
      </c>
      <c r="AB285" s="5"/>
      <c r="AC285" s="13">
        <v>0</v>
      </c>
    </row>
    <row r="286" spans="1:29" x14ac:dyDescent="0.2">
      <c r="A286" s="7"/>
      <c r="B286" s="7" t="s">
        <v>296</v>
      </c>
      <c r="C286" s="7"/>
      <c r="D286" s="7"/>
      <c r="E286" s="7"/>
      <c r="G286" s="7"/>
      <c r="J286" s="10">
        <v>0</v>
      </c>
      <c r="L286" s="12">
        <v>0</v>
      </c>
      <c r="M286" s="5"/>
      <c r="N286" s="12">
        <v>0</v>
      </c>
      <c r="O286" s="5"/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5"/>
      <c r="X286" s="5"/>
      <c r="Y286" s="5"/>
      <c r="Z286" s="8">
        <v>21</v>
      </c>
      <c r="AA286" s="5" t="s">
        <v>11</v>
      </c>
      <c r="AB286" s="5"/>
      <c r="AC286" s="13">
        <v>0</v>
      </c>
    </row>
    <row r="287" spans="1:29" x14ac:dyDescent="0.2">
      <c r="A287" s="7"/>
      <c r="B287" s="7" t="s">
        <v>297</v>
      </c>
      <c r="C287" s="7"/>
      <c r="D287" s="7" t="s">
        <v>17</v>
      </c>
      <c r="E287" s="7"/>
      <c r="G287" s="7"/>
      <c r="J287" s="10">
        <v>163702.57412381901</v>
      </c>
      <c r="L287" s="12">
        <v>1532.94563882906</v>
      </c>
      <c r="M287" s="5"/>
      <c r="N287" s="12">
        <v>91.973644032566</v>
      </c>
      <c r="O287" s="5"/>
      <c r="P287" s="12">
        <v>1532.94563882906</v>
      </c>
      <c r="Q287" s="12">
        <v>1440.65847429429</v>
      </c>
      <c r="R287" s="12">
        <v>1555.9938945224101</v>
      </c>
      <c r="S287" s="12">
        <v>1412.4680882527</v>
      </c>
      <c r="T287" s="12">
        <v>1450.12817413117</v>
      </c>
      <c r="U287" s="12">
        <v>1412.33015064491</v>
      </c>
      <c r="V287" s="12">
        <v>-17.323792536632599</v>
      </c>
      <c r="W287" s="5"/>
      <c r="X287" s="5"/>
      <c r="Y287" s="5"/>
      <c r="Z287" s="5"/>
      <c r="AA287" s="5"/>
      <c r="AB287" s="5"/>
      <c r="AC287" s="13">
        <v>91.973644032566</v>
      </c>
    </row>
    <row r="288" spans="1:29" x14ac:dyDescent="0.2">
      <c r="A288" s="7"/>
      <c r="B288" s="7"/>
      <c r="C288" s="7"/>
      <c r="D288" s="7"/>
      <c r="E288" s="7"/>
      <c r="G288" s="7"/>
      <c r="J288" s="7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2">
      <c r="A289" s="7" t="s">
        <v>298</v>
      </c>
      <c r="B289" s="7" t="s">
        <v>299</v>
      </c>
      <c r="C289" s="10">
        <v>163702.57412381901</v>
      </c>
      <c r="D289" s="7" t="s">
        <v>300</v>
      </c>
      <c r="E289" s="11">
        <v>4</v>
      </c>
      <c r="F289" s="10">
        <v>6548.10296495276</v>
      </c>
      <c r="G289" s="7"/>
      <c r="J289" s="10">
        <f>PRODUCT(F289,G289)</f>
        <v>6548.10296495276</v>
      </c>
      <c r="L289" s="12">
        <v>61.3178255531624</v>
      </c>
      <c r="M289" s="5"/>
      <c r="N289" s="12">
        <v>3.6789457613026402</v>
      </c>
      <c r="O289" s="5"/>
      <c r="P289" s="12">
        <v>61.3178255531625</v>
      </c>
      <c r="Q289" s="12">
        <v>57.626338971771503</v>
      </c>
      <c r="R289" s="12">
        <v>62.239755780896402</v>
      </c>
      <c r="S289" s="12">
        <v>56.498723530108201</v>
      </c>
      <c r="T289" s="12">
        <v>58.005126965246802</v>
      </c>
      <c r="U289" s="12">
        <v>56.493206025796297</v>
      </c>
      <c r="V289" s="12">
        <v>-0.69295170146530405</v>
      </c>
      <c r="W289" s="5"/>
      <c r="X289" s="5"/>
      <c r="Y289" s="5"/>
      <c r="Z289" s="8">
        <v>20</v>
      </c>
      <c r="AA289" s="5" t="s">
        <v>11</v>
      </c>
      <c r="AB289" s="5"/>
      <c r="AC289" s="13">
        <v>3.6789457613026402</v>
      </c>
    </row>
    <row r="290" spans="1:29" x14ac:dyDescent="0.2">
      <c r="A290" s="7"/>
      <c r="B290" s="7"/>
      <c r="C290" s="7"/>
      <c r="D290" s="7"/>
      <c r="E290" s="7"/>
      <c r="G290" s="7"/>
      <c r="J290" s="7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2">
      <c r="A291" s="7" t="s">
        <v>301</v>
      </c>
      <c r="B291" s="7" t="s">
        <v>302</v>
      </c>
      <c r="C291" s="10">
        <v>170250.677088772</v>
      </c>
      <c r="D291" s="7" t="s">
        <v>300</v>
      </c>
      <c r="E291" s="11">
        <v>3</v>
      </c>
      <c r="F291" s="10">
        <v>5107.5203126631604</v>
      </c>
      <c r="G291" s="7"/>
      <c r="J291" s="10">
        <f>PRODUCT(F291,G291)</f>
        <v>5107.5203126631604</v>
      </c>
      <c r="L291" s="12">
        <v>47.8279039314668</v>
      </c>
      <c r="M291" s="5"/>
      <c r="N291" s="12">
        <v>2.8695776938160602</v>
      </c>
      <c r="O291" s="5"/>
      <c r="P291" s="12">
        <v>47.8279039314668</v>
      </c>
      <c r="Q291" s="12">
        <v>44.948544397981799</v>
      </c>
      <c r="R291" s="12">
        <v>48.547009509099198</v>
      </c>
      <c r="S291" s="12">
        <v>44.069004353484402</v>
      </c>
      <c r="T291" s="12">
        <v>45.243999032892503</v>
      </c>
      <c r="U291" s="12">
        <v>44.064700700121101</v>
      </c>
      <c r="V291" s="12">
        <v>-0.540502327142937</v>
      </c>
      <c r="W291" s="5"/>
      <c r="X291" s="5"/>
      <c r="Y291" s="5"/>
      <c r="Z291" s="8">
        <v>20</v>
      </c>
      <c r="AA291" s="5" t="s">
        <v>11</v>
      </c>
      <c r="AB291" s="5"/>
      <c r="AC291" s="13">
        <v>2.8695776938160602</v>
      </c>
    </row>
    <row r="292" spans="1:29" x14ac:dyDescent="0.2">
      <c r="A292" s="7"/>
      <c r="B292" s="7"/>
      <c r="C292" s="7"/>
      <c r="D292" s="7"/>
      <c r="E292" s="7"/>
      <c r="G292" s="7"/>
      <c r="J292" s="7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2">
      <c r="A293" s="7" t="s">
        <v>303</v>
      </c>
      <c r="B293" s="7" t="s">
        <v>304</v>
      </c>
      <c r="C293" s="10">
        <v>175358.197401435</v>
      </c>
      <c r="D293" s="7" t="s">
        <v>300</v>
      </c>
      <c r="E293" s="11">
        <v>1.5</v>
      </c>
      <c r="F293" s="10">
        <v>2630.37296102153</v>
      </c>
      <c r="G293" s="7"/>
      <c r="J293" s="10">
        <f>PRODUCT(F293,G293)</f>
        <v>2630.37296102153</v>
      </c>
      <c r="L293" s="12">
        <v>24.6313705247054</v>
      </c>
      <c r="M293" s="5"/>
      <c r="N293" s="12">
        <v>1.47783251231527</v>
      </c>
      <c r="O293" s="5"/>
      <c r="P293" s="12">
        <v>24.6313705247054</v>
      </c>
      <c r="Q293" s="12">
        <v>23.148500364960601</v>
      </c>
      <c r="R293" s="12">
        <v>25.0017098971861</v>
      </c>
      <c r="S293" s="12">
        <v>22.695537242044399</v>
      </c>
      <c r="T293" s="12">
        <v>23.300659501939599</v>
      </c>
      <c r="U293" s="12">
        <v>22.693320860562402</v>
      </c>
      <c r="V293" s="12">
        <v>-0.278358698478613</v>
      </c>
      <c r="W293" s="5"/>
      <c r="X293" s="5"/>
      <c r="Y293" s="5"/>
      <c r="Z293" s="8">
        <v>20</v>
      </c>
      <c r="AA293" s="5" t="s">
        <v>11</v>
      </c>
      <c r="AB293" s="5"/>
      <c r="AC293" s="13">
        <v>1.47783251231527</v>
      </c>
    </row>
    <row r="294" spans="1:29" x14ac:dyDescent="0.2">
      <c r="A294" s="7"/>
      <c r="B294" s="7" t="s">
        <v>305</v>
      </c>
      <c r="C294" s="7"/>
      <c r="D294" s="7"/>
      <c r="E294" s="7"/>
      <c r="G294" s="7"/>
      <c r="J294" s="7"/>
      <c r="L294" s="12">
        <v>133.77710000933499</v>
      </c>
      <c r="M294" s="5"/>
      <c r="N294" s="12">
        <v>8.0263559674339806</v>
      </c>
      <c r="O294" s="5"/>
      <c r="P294" s="12">
        <v>133.77710000933499</v>
      </c>
      <c r="Q294" s="12">
        <v>125.72338373471401</v>
      </c>
      <c r="R294" s="12">
        <v>135.788475187182</v>
      </c>
      <c r="S294" s="12">
        <v>123.26326512563701</v>
      </c>
      <c r="T294" s="12">
        <v>126.549785500079</v>
      </c>
      <c r="U294" s="12">
        <v>123.25122758648</v>
      </c>
      <c r="V294" s="12">
        <v>-1.51181272708685</v>
      </c>
      <c r="W294" s="5"/>
      <c r="X294" s="5"/>
      <c r="Y294" s="5"/>
      <c r="Z294" s="8">
        <v>21</v>
      </c>
      <c r="AA294" s="5" t="s">
        <v>11</v>
      </c>
      <c r="AB294" s="5"/>
      <c r="AC294" s="13">
        <v>8.0263559674339806</v>
      </c>
    </row>
    <row r="295" spans="1:29" x14ac:dyDescent="0.2">
      <c r="A295" s="7"/>
      <c r="B295" s="7"/>
      <c r="C295" s="7"/>
      <c r="D295" s="7"/>
      <c r="E295" s="7"/>
      <c r="G295" s="7"/>
      <c r="J295" s="7"/>
      <c r="L295" s="12">
        <v>1666.7227388383999</v>
      </c>
      <c r="M295" s="5"/>
      <c r="N295" s="12">
        <v>100</v>
      </c>
      <c r="O295" s="5"/>
      <c r="P295" s="12">
        <v>1666.7227388383999</v>
      </c>
      <c r="Q295" s="12">
        <v>1566.3818580289999</v>
      </c>
      <c r="R295" s="12">
        <v>1691.7823697095901</v>
      </c>
      <c r="S295" s="12">
        <v>1535.7313533783399</v>
      </c>
      <c r="T295" s="12">
        <v>1576.6779596312499</v>
      </c>
      <c r="U295" s="12">
        <v>1535.5813782313901</v>
      </c>
      <c r="V295" s="12">
        <v>-18.835605263719401</v>
      </c>
      <c r="W295" s="5"/>
      <c r="X295" s="5"/>
      <c r="Y295" s="8">
        <v>-1</v>
      </c>
      <c r="Z295" s="8">
        <v>21</v>
      </c>
      <c r="AA295" s="5" t="s">
        <v>11</v>
      </c>
      <c r="AB295" s="5"/>
      <c r="AC295" s="13">
        <v>100</v>
      </c>
    </row>
    <row r="296" spans="1:29" x14ac:dyDescent="0.2">
      <c r="A296" s="7"/>
      <c r="B296" s="7"/>
      <c r="C296" s="7"/>
      <c r="D296" s="7"/>
      <c r="E296" s="7"/>
      <c r="G296" s="7"/>
      <c r="J296" s="7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2">
      <c r="A297" s="7"/>
      <c r="B297" s="7"/>
      <c r="C297" s="7"/>
      <c r="D297" s="7"/>
      <c r="E297" s="7"/>
      <c r="G297" s="7"/>
      <c r="J297" s="7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8">
        <v>23</v>
      </c>
      <c r="AA297" s="5" t="s">
        <v>11</v>
      </c>
      <c r="AB297" s="5"/>
      <c r="AC297" s="5"/>
    </row>
    <row r="298" spans="1:29" x14ac:dyDescent="0.2">
      <c r="A298" s="7"/>
      <c r="B298" s="7"/>
      <c r="C298" s="7"/>
      <c r="D298" s="7"/>
      <c r="E298" s="7"/>
      <c r="G298" s="7"/>
      <c r="J298" s="7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8">
        <v>23</v>
      </c>
      <c r="AA298" s="5" t="s">
        <v>11</v>
      </c>
      <c r="AB298" s="5"/>
      <c r="AC298" s="5"/>
    </row>
    <row r="299" spans="1:29" x14ac:dyDescent="0.2">
      <c r="A299" s="7"/>
      <c r="B299" s="7"/>
      <c r="C299" s="7"/>
      <c r="D299" s="7"/>
      <c r="E299" s="7"/>
      <c r="G299" s="7"/>
      <c r="J299" s="7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8">
        <v>23</v>
      </c>
      <c r="AA299" s="5" t="s">
        <v>11</v>
      </c>
      <c r="AB299" s="5"/>
      <c r="AC299" s="5"/>
    </row>
    <row r="300" spans="1:29" x14ac:dyDescent="0.2">
      <c r="A300" s="7"/>
      <c r="B300" s="7"/>
      <c r="C300" s="7"/>
      <c r="D300" s="7"/>
      <c r="E300" s="7"/>
      <c r="G300" s="7"/>
      <c r="J300" s="7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8">
        <v>23</v>
      </c>
      <c r="AA300" s="5" t="s">
        <v>11</v>
      </c>
      <c r="AB300" s="5"/>
      <c r="AC300" s="5"/>
    </row>
    <row r="301" spans="1:29" x14ac:dyDescent="0.2">
      <c r="A301" s="7"/>
      <c r="B301" s="7"/>
      <c r="C301" s="7"/>
      <c r="D301" s="7"/>
      <c r="E301" s="7"/>
      <c r="G301" s="7"/>
      <c r="J301" s="7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8">
        <v>10</v>
      </c>
      <c r="AA301" s="5" t="s">
        <v>11</v>
      </c>
      <c r="AB301" s="5"/>
      <c r="AC301" s="5" t="s">
        <v>306</v>
      </c>
    </row>
    <row r="302" spans="1:29" x14ac:dyDescent="0.2">
      <c r="B302" s="5" t="s">
        <v>307</v>
      </c>
      <c r="C302" s="5"/>
      <c r="D302" s="5" t="s">
        <v>308</v>
      </c>
      <c r="E302" s="5"/>
      <c r="F302" s="8">
        <f>SUM(J7:J52,J54:J102,J104:J200,J202:J277,J279:J285,J288:J302)</f>
        <v>177988.57036245661</v>
      </c>
      <c r="G302" s="5"/>
      <c r="K302" s="8">
        <f>PRODUCT(F302,G302)</f>
        <v>177988.57036245661</v>
      </c>
      <c r="L302" s="8">
        <v>1666.7227388383999</v>
      </c>
      <c r="M302" s="5"/>
      <c r="N302" s="5"/>
      <c r="O302" s="5"/>
      <c r="P302" s="12">
        <v>1666.7227388383999</v>
      </c>
      <c r="Q302" s="12">
        <v>1566.3818580289999</v>
      </c>
      <c r="R302" s="12">
        <v>1691.7823697095901</v>
      </c>
      <c r="S302" s="12">
        <v>1535.7313533783399</v>
      </c>
      <c r="T302" s="12">
        <v>1576.6779596312499</v>
      </c>
      <c r="U302" s="12">
        <v>1535.5813782313901</v>
      </c>
      <c r="V302" s="12">
        <v>-18.835605263719401</v>
      </c>
      <c r="W302" s="8">
        <v>-1</v>
      </c>
      <c r="X302" s="5"/>
      <c r="Y302" s="5"/>
      <c r="Z302" s="5" t="s">
        <v>309</v>
      </c>
      <c r="AA302" s="5" t="s">
        <v>310</v>
      </c>
      <c r="AB302" s="5" t="s">
        <v>11</v>
      </c>
    </row>
    <row r="304" spans="1:29" x14ac:dyDescent="0.2">
      <c r="A304" s="7"/>
      <c r="B304" s="7"/>
      <c r="C304" s="7"/>
      <c r="D304" s="7"/>
      <c r="E304" s="7"/>
      <c r="G304" s="7"/>
      <c r="K304" s="7"/>
      <c r="L304" s="5"/>
      <c r="M304" s="5"/>
      <c r="N304" s="5"/>
      <c r="O304" s="5"/>
      <c r="P304" s="5"/>
      <c r="Q304" s="13">
        <v>93.979749692541503</v>
      </c>
      <c r="R304" s="13">
        <v>101.503527268648</v>
      </c>
      <c r="S304" s="13">
        <v>92.140781282473398</v>
      </c>
      <c r="T304" s="13">
        <v>94.597495005683697</v>
      </c>
      <c r="U304" s="13">
        <v>92.131783076385801</v>
      </c>
      <c r="V304" s="13">
        <v>-1.13009829558374</v>
      </c>
      <c r="W304" s="5"/>
      <c r="X304" s="5"/>
      <c r="Y304" s="5"/>
      <c r="Z304" s="5"/>
      <c r="AA304" s="5"/>
      <c r="AB304" s="5"/>
    </row>
    <row r="305" spans="1:28" x14ac:dyDescent="0.2">
      <c r="A305" s="7"/>
      <c r="B305" s="7" t="s">
        <v>311</v>
      </c>
      <c r="C305" s="7"/>
      <c r="D305" s="7"/>
      <c r="E305" s="7"/>
      <c r="G305" s="7"/>
      <c r="K305" s="7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x14ac:dyDescent="0.2">
      <c r="A306" s="7"/>
      <c r="B306" s="7" t="s">
        <v>312</v>
      </c>
      <c r="C306" s="7"/>
      <c r="D306" s="7"/>
      <c r="E306" s="7"/>
      <c r="G306" s="7"/>
      <c r="K306" s="7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9" spans="1:28" x14ac:dyDescent="0.2">
      <c r="B309" s="5" t="s">
        <v>313</v>
      </c>
      <c r="K309" s="8">
        <f>SUM(K5:K306)</f>
        <v>177988.57036245661</v>
      </c>
    </row>
  </sheetData>
  <mergeCells count="2">
    <mergeCell ref="A1:K1"/>
    <mergeCell ref="A2:K2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61</vt:i4>
      </vt:variant>
    </vt:vector>
  </HeadingPairs>
  <TitlesOfParts>
    <vt:vector size="62" baseType="lpstr">
      <vt:lpstr>Breakdown</vt:lpstr>
      <vt:lpstr>EA_E01</vt:lpstr>
      <vt:lpstr>EA_E02</vt:lpstr>
      <vt:lpstr>EA_E03</vt:lpstr>
      <vt:lpstr>EA_E04</vt:lpstr>
      <vt:lpstr>EA_E05</vt:lpstr>
      <vt:lpstr>EA_E06</vt:lpstr>
      <vt:lpstr>EA_E07</vt:lpstr>
      <vt:lpstr>EA_E08</vt:lpstr>
      <vt:lpstr>EA_E09</vt:lpstr>
      <vt:lpstr>EA_E10</vt:lpstr>
      <vt:lpstr>EA_E11</vt:lpstr>
      <vt:lpstr>EA_E12</vt:lpstr>
      <vt:lpstr>EA_E13</vt:lpstr>
      <vt:lpstr>EA_E14</vt:lpstr>
      <vt:lpstr>EA_E15</vt:lpstr>
      <vt:lpstr>EA_E16</vt:lpstr>
      <vt:lpstr>EA_E17</vt:lpstr>
      <vt:lpstr>EA_E18</vt:lpstr>
      <vt:lpstr>EA_E19</vt:lpstr>
      <vt:lpstr>EA_E20</vt:lpstr>
      <vt:lpstr>EA_E21</vt:lpstr>
      <vt:lpstr>EA_E22</vt:lpstr>
      <vt:lpstr>EA_E23</vt:lpstr>
      <vt:lpstr>EA_E24</vt:lpstr>
      <vt:lpstr>EA_E25</vt:lpstr>
      <vt:lpstr>EA_E26</vt:lpstr>
      <vt:lpstr>EA_E27</vt:lpstr>
      <vt:lpstr>GFA__EA_E01</vt:lpstr>
      <vt:lpstr>GFA__EA_E02</vt:lpstr>
      <vt:lpstr>GFA__EA_E03</vt:lpstr>
      <vt:lpstr>GFA__EA_E04</vt:lpstr>
      <vt:lpstr>GFA__EA_E05</vt:lpstr>
      <vt:lpstr>GFA__EA_E06</vt:lpstr>
      <vt:lpstr>GFA__EA_E07</vt:lpstr>
      <vt:lpstr>GFA__EA_E08</vt:lpstr>
      <vt:lpstr>GFA__EA_E09</vt:lpstr>
      <vt:lpstr>GFA__EA_E10</vt:lpstr>
      <vt:lpstr>GFA__EA_E11</vt:lpstr>
      <vt:lpstr>GFA__EA_E12</vt:lpstr>
      <vt:lpstr>GFA__EA_E13</vt:lpstr>
      <vt:lpstr>GFA__EA_E14</vt:lpstr>
      <vt:lpstr>GFA__EA_E15</vt:lpstr>
      <vt:lpstr>GFA__EA_E16</vt:lpstr>
      <vt:lpstr>GFA__EA_E17</vt:lpstr>
      <vt:lpstr>GFA__EA_E18</vt:lpstr>
      <vt:lpstr>GFA__EA_E19</vt:lpstr>
      <vt:lpstr>GFA__EA_E20</vt:lpstr>
      <vt:lpstr>GFA__EA_E21</vt:lpstr>
      <vt:lpstr>GFA__EA_E22</vt:lpstr>
      <vt:lpstr>GFA__EA_E23</vt:lpstr>
      <vt:lpstr>GFA__EA_E24</vt:lpstr>
      <vt:lpstr>GFA__EA_E25</vt:lpstr>
      <vt:lpstr>GFA__EA_E26</vt:lpstr>
      <vt:lpstr>GFA__EA_E27</vt:lpstr>
      <vt:lpstr>M2_Area1</vt:lpstr>
      <vt:lpstr>M2_Area2</vt:lpstr>
      <vt:lpstr>M2_Area3</vt:lpstr>
      <vt:lpstr>M2_Area4</vt:lpstr>
      <vt:lpstr>M2_Area5</vt:lpstr>
      <vt:lpstr>M2_Area6</vt:lpstr>
      <vt:lpstr>M2_Area7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Bisset</cp:lastModifiedBy>
  <dcterms:modified xsi:type="dcterms:W3CDTF">2019-01-15T22:40:05Z</dcterms:modified>
</cp:coreProperties>
</file>