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CostX" sheetId="1" r:id="rId1"/>
  </sheets>
  <definedNames>
    <definedName name="EA_E01">CostX!$N$11:$N$11</definedName>
    <definedName name="EA_E02">CostX!$N$19:$N$19</definedName>
    <definedName name="EA_E03">CostX!$N$25:$N$25</definedName>
    <definedName name="EA_E04">CostX!$N$32:$N$32</definedName>
    <definedName name="EA_E05">CostX!$N$48:$N$48</definedName>
    <definedName name="EA_E06">CostX!$N$72:$N$72</definedName>
    <definedName name="EA_E07">CostX!$N$83:$N$83</definedName>
    <definedName name="EA_E08">CostX!$N$98:$N$98</definedName>
    <definedName name="EA_E09">CostX!$N$110:$N$110</definedName>
    <definedName name="EA_E10">CostX!$N$117:$N$117</definedName>
    <definedName name="EA_E11">CostX!$N$128:$N$128</definedName>
    <definedName name="EA_E12">CostX!$N$144:$N$144</definedName>
    <definedName name="EA_E13">CostX!$N$166:$N$166</definedName>
    <definedName name="EA_E14">CostX!$N$184:$N$184</definedName>
    <definedName name="EA_E15">CostX!$N$196:$N$196</definedName>
    <definedName name="EA_E16">CostX!$N$244:$N$244</definedName>
    <definedName name="EA_E17">CostX!$N$246:$N$246</definedName>
    <definedName name="EA_E18">CostX!$N$247:$N$247</definedName>
    <definedName name="EA_E19">CostX!$N$258:$N$258</definedName>
    <definedName name="EA_E20">CostX!$N$260:$N$260</definedName>
    <definedName name="EA_E21">CostX!$N$261:$N$261</definedName>
    <definedName name="EA_E22">CostX!$N$270:$N$270</definedName>
    <definedName name="EA_E23">CostX!$N$277:$N$277</definedName>
    <definedName name="EA_E24">CostX!$N$279:$N$279</definedName>
    <definedName name="EA_E25">CostX!$N$283:$N$283</definedName>
    <definedName name="EA_E26">CostX!$N$285:$N$285</definedName>
    <definedName name="EA_E27">CostX!$N$287:$N$287</definedName>
    <definedName name="GFA__EA_E01">CostX!$L$11:$L$11</definedName>
    <definedName name="GFA__EA_E02">CostX!$L$19:$L$19</definedName>
    <definedName name="GFA__EA_E03">CostX!$L$25:$L$25</definedName>
    <definedName name="GFA__EA_E04">CostX!$L$32:$L$32</definedName>
    <definedName name="GFA__EA_E05">CostX!$L$48:$L$48</definedName>
    <definedName name="GFA__EA_E06">CostX!$L$72:$L$72</definedName>
    <definedName name="GFA__EA_E07">CostX!$L$83:$L$83</definedName>
    <definedName name="GFA__EA_E08">CostX!$L$98:$L$98</definedName>
    <definedName name="GFA__EA_E09">CostX!$L$110:$L$110</definedName>
    <definedName name="GFA__EA_E10">CostX!$L$117:$L$117</definedName>
    <definedName name="GFA__EA_E11">CostX!$L$128:$L$128</definedName>
    <definedName name="GFA__EA_E12">CostX!$L$144:$L$144</definedName>
    <definedName name="GFA__EA_E13">CostX!$L$166:$L$166</definedName>
    <definedName name="GFA__EA_E14">CostX!$L$184:$L$184</definedName>
    <definedName name="GFA__EA_E15">CostX!$L$196:$L$196</definedName>
    <definedName name="GFA__EA_E16">CostX!$L$244:$L$244</definedName>
    <definedName name="GFA__EA_E17">CostX!$L$246:$L$246</definedName>
    <definedName name="GFA__EA_E18">CostX!$L$247:$L$247</definedName>
    <definedName name="GFA__EA_E19">CostX!$L$258:$L$258</definedName>
    <definedName name="GFA__EA_E20">CostX!$L$260:$L$260</definedName>
    <definedName name="GFA__EA_E21">CostX!$L$261:$L$261</definedName>
    <definedName name="GFA__EA_E22">CostX!$L$270:$L$270</definedName>
    <definedName name="GFA__EA_E23">CostX!$L$277:$L$277</definedName>
    <definedName name="GFA__EA_E24">CostX!$L$279:$L$279</definedName>
    <definedName name="GFA__EA_E25">CostX!$L$283:$L$283</definedName>
    <definedName name="GFA__EA_E26">CostX!$L$285:$L$285</definedName>
    <definedName name="GFA__EA_E27">CostX!$L$287:$L$287</definedName>
    <definedName name="M2_Area1">CostX!$P$296:$P$296</definedName>
    <definedName name="M2_Area2">CostX!$Q$296:$Q$296</definedName>
    <definedName name="M2_Area3">CostX!$R$296:$R$296</definedName>
    <definedName name="M2_Area4">CostX!$S$296:$S$296</definedName>
    <definedName name="M2_Area5">CostX!$T$296:$T$296</definedName>
    <definedName name="M2_Area6">CostX!$U$296:$U$296</definedName>
    <definedName name="M2_Area7">CostX!$V$296:$V$296</definedName>
  </definedNames>
  <calcPr calcId="145621"/>
</workbook>
</file>

<file path=xl/calcChain.xml><?xml version="1.0" encoding="utf-8"?>
<calcChain xmlns="http://schemas.openxmlformats.org/spreadsheetml/2006/main">
  <c r="J287" i="1" l="1"/>
  <c r="J285" i="1"/>
  <c r="J283" i="1"/>
  <c r="J279" i="1"/>
  <c r="F279" i="1"/>
  <c r="I276" i="1"/>
  <c r="F277" i="1" s="1"/>
  <c r="J277" i="1" s="1"/>
  <c r="F276" i="1"/>
  <c r="I269" i="1"/>
  <c r="F269" i="1"/>
  <c r="I266" i="1"/>
  <c r="F270" i="1" s="1"/>
  <c r="J270" i="1" s="1"/>
  <c r="F266" i="1"/>
  <c r="J261" i="1"/>
  <c r="J260" i="1"/>
  <c r="I257" i="1"/>
  <c r="F257" i="1"/>
  <c r="I253" i="1"/>
  <c r="F253" i="1"/>
  <c r="I252" i="1"/>
  <c r="F258" i="1" s="1"/>
  <c r="J258" i="1" s="1"/>
  <c r="F252" i="1"/>
  <c r="J247" i="1"/>
  <c r="J246" i="1"/>
  <c r="I243" i="1"/>
  <c r="F243" i="1"/>
  <c r="I240" i="1"/>
  <c r="F240" i="1"/>
  <c r="I237" i="1"/>
  <c r="F237" i="1"/>
  <c r="I235" i="1"/>
  <c r="F235" i="1"/>
  <c r="I233" i="1"/>
  <c r="F233" i="1"/>
  <c r="I231" i="1"/>
  <c r="F231" i="1"/>
  <c r="I225" i="1"/>
  <c r="F225" i="1"/>
  <c r="I222" i="1"/>
  <c r="F222" i="1"/>
  <c r="I219" i="1"/>
  <c r="F219" i="1"/>
  <c r="I212" i="1"/>
  <c r="F212" i="1"/>
  <c r="I208" i="1"/>
  <c r="F208" i="1"/>
  <c r="I205" i="1"/>
  <c r="F205" i="1"/>
  <c r="I204" i="1"/>
  <c r="F244" i="1" s="1"/>
  <c r="J244" i="1" s="1"/>
  <c r="F204" i="1"/>
  <c r="I195" i="1"/>
  <c r="F195" i="1"/>
  <c r="I192" i="1"/>
  <c r="F192" i="1"/>
  <c r="I188" i="1"/>
  <c r="F188" i="1"/>
  <c r="I187" i="1"/>
  <c r="F196" i="1" s="1"/>
  <c r="J196" i="1" s="1"/>
  <c r="F187" i="1"/>
  <c r="I183" i="1"/>
  <c r="F183" i="1"/>
  <c r="I177" i="1"/>
  <c r="F177" i="1"/>
  <c r="I172" i="1"/>
  <c r="F171" i="1"/>
  <c r="I171" i="1" s="1"/>
  <c r="F184" i="1" s="1"/>
  <c r="J184" i="1" s="1"/>
  <c r="F164" i="1"/>
  <c r="I164" i="1" s="1"/>
  <c r="F159" i="1"/>
  <c r="I159" i="1" s="1"/>
  <c r="F158" i="1"/>
  <c r="I158" i="1" s="1"/>
  <c r="F154" i="1"/>
  <c r="I154" i="1" s="1"/>
  <c r="F152" i="1"/>
  <c r="I152" i="1" s="1"/>
  <c r="F147" i="1"/>
  <c r="I147" i="1" s="1"/>
  <c r="F166" i="1" s="1"/>
  <c r="J166" i="1" s="1"/>
  <c r="F143" i="1"/>
  <c r="I143" i="1" s="1"/>
  <c r="F140" i="1"/>
  <c r="I140" i="1" s="1"/>
  <c r="F136" i="1"/>
  <c r="I136" i="1" s="1"/>
  <c r="F133" i="1"/>
  <c r="I133" i="1" s="1"/>
  <c r="F144" i="1" s="1"/>
  <c r="J144" i="1" s="1"/>
  <c r="F127" i="1"/>
  <c r="I127" i="1" s="1"/>
  <c r="F126" i="1"/>
  <c r="I126" i="1" s="1"/>
  <c r="F124" i="1"/>
  <c r="I124" i="1" s="1"/>
  <c r="F123" i="1"/>
  <c r="I123" i="1" s="1"/>
  <c r="F128" i="1" s="1"/>
  <c r="J128" i="1" s="1"/>
  <c r="F116" i="1"/>
  <c r="I116" i="1" s="1"/>
  <c r="F117" i="1" s="1"/>
  <c r="J117" i="1" s="1"/>
  <c r="F109" i="1"/>
  <c r="I109" i="1" s="1"/>
  <c r="F107" i="1"/>
  <c r="I107" i="1" s="1"/>
  <c r="F104" i="1"/>
  <c r="I104" i="1" s="1"/>
  <c r="F110" i="1" s="1"/>
  <c r="J110" i="1" s="1"/>
  <c r="F97" i="1"/>
  <c r="I97" i="1" s="1"/>
  <c r="F94" i="1"/>
  <c r="I94" i="1" s="1"/>
  <c r="F89" i="1"/>
  <c r="I89" i="1" s="1"/>
  <c r="F88" i="1"/>
  <c r="I88" i="1" s="1"/>
  <c r="F98" i="1" s="1"/>
  <c r="J98" i="1" s="1"/>
  <c r="F82" i="1"/>
  <c r="I82" i="1" s="1"/>
  <c r="F79" i="1"/>
  <c r="I79" i="1" s="1"/>
  <c r="F83" i="1" s="1"/>
  <c r="J83" i="1" s="1"/>
  <c r="F70" i="1"/>
  <c r="I70" i="1" s="1"/>
  <c r="F66" i="1"/>
  <c r="I66" i="1" s="1"/>
  <c r="F64" i="1"/>
  <c r="I64" i="1" s="1"/>
  <c r="F58" i="1"/>
  <c r="I58" i="1" s="1"/>
  <c r="F55" i="1"/>
  <c r="I55" i="1" s="1"/>
  <c r="F47" i="1"/>
  <c r="I47" i="1" s="1"/>
  <c r="F42" i="1"/>
  <c r="I42" i="1" s="1"/>
  <c r="F37" i="1"/>
  <c r="I37" i="1" s="1"/>
  <c r="F48" i="1" s="1"/>
  <c r="J48" i="1" s="1"/>
  <c r="F31" i="1"/>
  <c r="I31" i="1" s="1"/>
  <c r="F30" i="1"/>
  <c r="I30" i="1" s="1"/>
  <c r="F29" i="1"/>
  <c r="I29" i="1" s="1"/>
  <c r="F28" i="1"/>
  <c r="I28" i="1" s="1"/>
  <c r="F32" i="1" s="1"/>
  <c r="J32" i="1" s="1"/>
  <c r="F23" i="1"/>
  <c r="I23" i="1" s="1"/>
  <c r="F25" i="1" s="1"/>
  <c r="J25" i="1" s="1"/>
  <c r="F18" i="1"/>
  <c r="I18" i="1" s="1"/>
  <c r="F16" i="1"/>
  <c r="I16" i="1" s="1"/>
  <c r="F10" i="1"/>
  <c r="I10" i="1" s="1"/>
  <c r="F11" i="1" s="1"/>
  <c r="J11" i="1" s="1"/>
  <c r="F19" i="1" l="1"/>
  <c r="J19" i="1" s="1"/>
  <c r="F72" i="1"/>
  <c r="J72" i="1" s="1"/>
  <c r="F296" i="1" s="1"/>
  <c r="K296" i="1" s="1"/>
  <c r="K301" i="1" s="1"/>
</calcChain>
</file>

<file path=xl/sharedStrings.xml><?xml version="1.0" encoding="utf-8"?>
<sst xmlns="http://schemas.openxmlformats.org/spreadsheetml/2006/main" count="474" uniqueCount="327">
  <si>
    <t>Residential</t>
  </si>
  <si>
    <t>1 House B1</t>
  </si>
  <si>
    <t>Code</t>
  </si>
  <si>
    <t>Description</t>
  </si>
  <si>
    <t>Quantity</t>
  </si>
  <si>
    <t>UOM</t>
  </si>
  <si>
    <t>Rate</t>
  </si>
  <si>
    <t>SubTotal</t>
  </si>
  <si>
    <t>Factor</t>
  </si>
  <si>
    <t>Total</t>
  </si>
  <si>
    <t>Dwg A</t>
  </si>
  <si>
    <t>House, 106m2, modest, single storey, garage</t>
  </si>
  <si>
    <t>P</t>
  </si>
  <si>
    <t>CONCRETE FLOOR SLAB. KITCHEN, BATHROOM, WC. STANDARD QUALITY FITTINGS. 2.4M STUD.</t>
  </si>
  <si>
    <t>E01</t>
  </si>
  <si>
    <t>Site Preparation</t>
  </si>
  <si>
    <t>E01.02.007</t>
  </si>
  <si>
    <t>Site Clearance</t>
  </si>
  <si>
    <t>m2</t>
  </si>
  <si>
    <t>TOTAL Site Preparation</t>
  </si>
  <si>
    <t>E02</t>
  </si>
  <si>
    <t>Substructure</t>
  </si>
  <si>
    <t>Floor Slabs on Grade</t>
  </si>
  <si>
    <t>E02.05.007</t>
  </si>
  <si>
    <t>100mm thick</t>
  </si>
  <si>
    <t>Foundations</t>
  </si>
  <si>
    <t>E02.03.004</t>
  </si>
  <si>
    <t>&lt;b&gt;Strip Footing,&lt;/b&gt; 25MPa concrete, reinforcing 100kg/m3, formwork, shallow excavation</t>
  </si>
  <si>
    <t>m3</t>
  </si>
  <si>
    <t>TOTAL Substructure</t>
  </si>
  <si>
    <t>E03</t>
  </si>
  <si>
    <t>Frame</t>
  </si>
  <si>
    <t>E03.16.025</t>
  </si>
  <si>
    <t>&lt;b&gt;Couple-Close Roof, with Underpurlins and Struts,&lt;/b&gt; timber rafters and timber purlins</t>
  </si>
  <si>
    <t>E03.16.028</t>
  </si>
  <si>
    <t>250mm x 50mm/&lt;i&gt;240mm x 45mm rafter at 900mm centres, 100mm x 50mm struts and ties</t>
  </si>
  <si>
    <t>Timber pitched roof framing. Measured flat overall</t>
  </si>
  <si>
    <t>TOTAL Frame</t>
  </si>
  <si>
    <t>E04</t>
  </si>
  <si>
    <t>Structural Walls</t>
  </si>
  <si>
    <t>Concrete Masonry Walls</t>
  </si>
  <si>
    <t>m</t>
  </si>
  <si>
    <t>Concrete Walls</t>
  </si>
  <si>
    <t>Precast Concrete Walls</t>
  </si>
  <si>
    <t>Timber Framed Walls</t>
  </si>
  <si>
    <t>TOTAL Structural Walls</t>
  </si>
  <si>
    <t>E05</t>
  </si>
  <si>
    <t>Upper Floors</t>
  </si>
  <si>
    <t>Concrete Floors and Roof Slabs</t>
  </si>
  <si>
    <t>E05.03.211</t>
  </si>
  <si>
    <t>&lt;b&gt;Flat Slab System,&lt;/b&gt; 25MPa concrete</t>
  </si>
  <si>
    <t>E05.03.214</t>
  </si>
  <si>
    <t>75mm precast slab, 65mm topping</t>
  </si>
  <si>
    <t>Proprietary Type Floors and Roof Slabs</t>
  </si>
  <si>
    <t>&lt;b&gt;Suspended In Situ Concrete Slab on Galvanised Steel Permanent Formwork,&lt;/b&gt; 25MPa concrete, 0.7m edge formwork/m2, mesh reinforcing, propping for 28 days</t>
  </si>
  <si>
    <t>&lt;b&gt;Hibond&lt;/b&gt;</t>
  </si>
  <si>
    <t>E05.03.013</t>
  </si>
  <si>
    <t>0.75mm thick tray, 110mm thick slab</t>
  </si>
  <si>
    <t>Timber Floors including Flooring</t>
  </si>
  <si>
    <t>&lt;b&gt;20mm Particle Board on SG8 Timber Framing,&lt;/b&gt; lateral supports, nogging to sheet ends and edges</t>
  </si>
  <si>
    <t>E05.01.016</t>
  </si>
  <si>
    <t>250mm x 50mm joists, 4.4m span</t>
  </si>
  <si>
    <t>TOTAL Upper Floors</t>
  </si>
  <si>
    <t>Structure</t>
  </si>
  <si>
    <t>E06</t>
  </si>
  <si>
    <t>Roof</t>
  </si>
  <si>
    <t>Downpipes</t>
  </si>
  <si>
    <t>PVC</t>
  </si>
  <si>
    <t>E06.09.067</t>
  </si>
  <si>
    <t>80mm dia pipe, 1 offset/3m drop</t>
  </si>
  <si>
    <t>Residential soffit, with 75mm x 40mm framing, 150mm x 40mm fascia, and lining as follows</t>
  </si>
  <si>
    <t>E06.07.010</t>
  </si>
  <si>
    <t>4.5mm HardieFlex™, 600mm wide</t>
  </si>
  <si>
    <t>&lt;b&gt;Eaves Gutter or Spouting,&lt;/b&gt; with external and internal angles, and downpipe droppers</t>
  </si>
  <si>
    <t>E06.08.064</t>
  </si>
  <si>
    <t>Marley&lt;s&gt;®&lt;/s&gt; Stormcloud or Classic, 125mm</t>
  </si>
  <si>
    <t>Internal Gutters</t>
  </si>
  <si>
    <t>Roof Covering and Associated Flashings</t>
  </si>
  <si>
    <t>&lt;b&gt;Concrete Tile Roofing,&lt;/b&gt; various profiles, with underlay, hip, ridge and valley flashings</t>
  </si>
  <si>
    <t>E06.01.203</t>
  </si>
  <si>
    <t>Plain colours, single storey, simple roof</t>
  </si>
  <si>
    <t>Flat area multiplied by rafter length factor for 30deg pitch, in next level down, C16</t>
  </si>
  <si>
    <t>TOTAL Roof</t>
  </si>
  <si>
    <t>E07</t>
  </si>
  <si>
    <t>External Walls and External Finish</t>
  </si>
  <si>
    <t>Timber Walls with Cladding</t>
  </si>
  <si>
    <t>&lt;b&gt;Add&lt;/b&gt; for insulation and lining to interior face</t>
  </si>
  <si>
    <t>&lt;b&gt;Timber Framed Wall,&lt;/b&gt; as above, and with cladding as indicated below, to exterior face, external and internal angle moulding, edge finishing to openings.</t>
  </si>
  <si>
    <t>Facing bricks, Monier™ premium range</t>
  </si>
  <si>
    <t>E07.08.058</t>
  </si>
  <si>
    <t>Walls, timber framed</t>
  </si>
  <si>
    <t>150mm Linea™ Weatherboard</t>
  </si>
  <si>
    <t>E07.08.109</t>
  </si>
  <si>
    <t>TOTAL External Walls and External Finish</t>
  </si>
  <si>
    <t>E08</t>
  </si>
  <si>
    <t>Windows and External Doors</t>
  </si>
  <si>
    <t>&lt;b&gt;Aluminium Windows, Commercial,&lt;/b&gt; clear anodised framing</t>
  </si>
  <si>
    <t>Single glazed windows</t>
  </si>
  <si>
    <t>E08.01.016</t>
  </si>
  <si>
    <t>Sliding, 25% opening</t>
  </si>
  <si>
    <t>Entrance Doors</t>
  </si>
  <si>
    <t>&lt;b&gt;Entrance Door, Panelled,&lt;/b&gt; 1980mm x 860mm</t>
  </si>
  <si>
    <t>E08.05.019</t>
  </si>
  <si>
    <t>Cedar</t>
  </si>
  <si>
    <t>no</t>
  </si>
  <si>
    <t>Door to single garage</t>
  </si>
  <si>
    <t>E08.06.097</t>
  </si>
  <si>
    <t>COLORSTEEL&lt;s&gt;®&lt;/s&gt; rib design</t>
  </si>
  <si>
    <t>TOTAL Windows and External Doors</t>
  </si>
  <si>
    <t>External Fabric</t>
  </si>
  <si>
    <t>E09</t>
  </si>
  <si>
    <t>Stairs and Balustrades</t>
  </si>
  <si>
    <t>Stair Flights</t>
  </si>
  <si>
    <t>E09.01.025</t>
  </si>
  <si>
    <t>Flights with one intermediate landing</t>
  </si>
  <si>
    <t>m/rise</t>
  </si>
  <si>
    <t>Balustrades</t>
  </si>
  <si>
    <t>E09.03.025</t>
  </si>
  <si>
    <t>Aluminium, with toughened glass infill</t>
  </si>
  <si>
    <t>Handrails</t>
  </si>
  <si>
    <t>TOTAL Stairs and Balustrades</t>
  </si>
  <si>
    <t>E10</t>
  </si>
  <si>
    <t>Partitions</t>
  </si>
  <si>
    <t>&lt;b&gt;Timber Framed Wall,&lt;/b&gt; SG8, 2.7m high, studs and dwangs at 600mm centres, DPC to bottom plate.</t>
  </si>
  <si>
    <t>Note: this rate taken from Ext Walls</t>
  </si>
  <si>
    <t>E07.08.010</t>
  </si>
  <si>
    <t>100mm x 50mm/&lt;i&gt;90mm x 45mm&lt;/i&gt;</t>
  </si>
  <si>
    <t>TOTAL Partitions</t>
  </si>
  <si>
    <t>E11</t>
  </si>
  <si>
    <t>Interior Doors</t>
  </si>
  <si>
    <t>Timber Doors</t>
  </si>
  <si>
    <t>&lt;b&gt;Flush Timber Doors&lt;/b&gt;</t>
  </si>
  <si>
    <t>Standard hollow core door, hardboard faced</t>
  </si>
  <si>
    <t>E11.01.013</t>
  </si>
  <si>
    <t>1980mm x 760mm single door</t>
  </si>
  <si>
    <t>Deduct for Residential quality hardware</t>
  </si>
  <si>
    <t>E11.01.016</t>
  </si>
  <si>
    <t>1980mm x 1620mm pair of doors, rebated meeting stiles, two flush bolts</t>
  </si>
  <si>
    <t>pr</t>
  </si>
  <si>
    <t>TOTAL Interior Doors</t>
  </si>
  <si>
    <t>No</t>
  </si>
  <si>
    <t>E12</t>
  </si>
  <si>
    <t>Floor Finishes</t>
  </si>
  <si>
    <t>&lt;b&gt;Carpet&lt;/b&gt;</t>
  </si>
  <si>
    <t>Wool, includes smooth edge and underlay</t>
  </si>
  <si>
    <t>E12.01.205</t>
  </si>
  <si>
    <t>100% wool, heavy duty, loop pile</t>
  </si>
  <si>
    <t>&lt;b&gt;Tiles, Non-Resilient&lt;/b&gt;</t>
  </si>
  <si>
    <t>Floor tiling, ceramic, porcelain or stone, adhesive fixed, with allowance for coving, at 0.2m per m2</t>
  </si>
  <si>
    <t>E12.01.091</t>
  </si>
  <si>
    <t>Large format tiles, $60/m2</t>
  </si>
  <si>
    <t>&lt;b&gt;Sheet Flooring, Resilient&lt;/b&gt;</t>
  </si>
  <si>
    <t>Vinyl, residential or light commercial quality</t>
  </si>
  <si>
    <t>E12.01.139</t>
  </si>
  <si>
    <t>Tarkett Wega</t>
  </si>
  <si>
    <t>Flooring to treads and risers of flights with landings</t>
  </si>
  <si>
    <t>E12.02.037</t>
  </si>
  <si>
    <t>Carpet, medium cost, including nosing</t>
  </si>
  <si>
    <t>TOTAL Floor Finishes</t>
  </si>
  <si>
    <t>E13</t>
  </si>
  <si>
    <t>Wall Finishes</t>
  </si>
  <si>
    <t>E13.02.004</t>
  </si>
  <si>
    <t>Strapping behind Linings</t>
  </si>
  <si>
    <t>Gib Board to Walls</t>
  </si>
  <si>
    <t>&lt;b&gt;Plasterboard&lt;/b&gt;</t>
  </si>
  <si>
    <t>Plaster Board, F4 finish, fixed to timber framing, with cornice, skirting, external angles and painting</t>
  </si>
  <si>
    <t>E13.01.013</t>
  </si>
  <si>
    <t>Timber Framed Partition</t>
  </si>
  <si>
    <t>External Walls</t>
  </si>
  <si>
    <t>Extra value for bathroom wet wall treatment</t>
  </si>
  <si>
    <t>Aqualine Gib</t>
  </si>
  <si>
    <t>10mm thick Standard</t>
  </si>
  <si>
    <t>E13.01.016</t>
  </si>
  <si>
    <t>10mm thick Aqualine</t>
  </si>
  <si>
    <t>Insulation Behind Linings</t>
  </si>
  <si>
    <t>&lt;b&gt;Glasswool Insulation&lt;/b&gt; to walls</t>
  </si>
  <si>
    <t>E13.03.028</t>
  </si>
  <si>
    <t>R2.2</t>
  </si>
  <si>
    <t>External wall area minus openings</t>
  </si>
  <si>
    <t>TOTAL Wall Finishes</t>
  </si>
  <si>
    <t>E14</t>
  </si>
  <si>
    <t>Ceiling Finishes</t>
  </si>
  <si>
    <t>GIB&lt;s&gt;®&lt;/s&gt; Standard plasterboard lining:</t>
  </si>
  <si>
    <t>Stopped to F4 finish, painted</t>
  </si>
  <si>
    <t>E14.01.028</t>
  </si>
  <si>
    <t>13mm thick</t>
  </si>
  <si>
    <t>Ceiling Framing</t>
  </si>
  <si>
    <t>E14.03.004</t>
  </si>
  <si>
    <t>&lt;b&gt;Ceiling Joists,&lt;/b&gt; at 480 centres</t>
  </si>
  <si>
    <t>E14.03.013</t>
  </si>
  <si>
    <t>200mm x 50mm/&lt;i&gt;190mm x 45mm&lt;/i&gt;</t>
  </si>
  <si>
    <t>E14.05.001</t>
  </si>
  <si>
    <t>E14.05.025</t>
  </si>
  <si>
    <t>&lt;b&gt;Glasswool Insulation&lt;/b&gt; to ceilings</t>
  </si>
  <si>
    <t>E14.05.031</t>
  </si>
  <si>
    <t>R3.2</t>
  </si>
  <si>
    <t>TOTAL Ceiling Finishes</t>
  </si>
  <si>
    <t>E15</t>
  </si>
  <si>
    <t>Fittings and Fixtures</t>
  </si>
  <si>
    <t>E15.05.013</t>
  </si>
  <si>
    <t>PC Sum for kitchen fitout, budget, low</t>
  </si>
  <si>
    <t>E15.05.016</t>
  </si>
  <si>
    <t>PC Sum for kitchen fitout, budget, high</t>
  </si>
  <si>
    <t>Vanity Units</t>
  </si>
  <si>
    <t>Rates exclude tapware, waste, trap and piping.</t>
  </si>
  <si>
    <t>&lt;b&gt;Athena Vanity Unit,&lt;/b&gt; Studio Panache, floor standing, coloured, with white acrylic top and basin</t>
  </si>
  <si>
    <t>E15.05.004</t>
  </si>
  <si>
    <t>900mm, 2 doors, 3 drawers</t>
  </si>
  <si>
    <t>Wardrobe</t>
  </si>
  <si>
    <t>TOTAL Fittings and Fixtures</t>
  </si>
  <si>
    <t>Interior Finishes</t>
  </si>
  <si>
    <t>E16</t>
  </si>
  <si>
    <t>Sanitary Plumbing</t>
  </si>
  <si>
    <t>Hot and Cold Water Supply to Fittings</t>
  </si>
  <si>
    <t>Rates include 3 fittings per 5m of pipework</t>
  </si>
  <si>
    <t>&lt;b&gt;Buteline&lt;/b&gt;</t>
  </si>
  <si>
    <t>E16.02.034</t>
  </si>
  <si>
    <t>15mm dia</t>
  </si>
  <si>
    <t>Pipe dropper</t>
  </si>
  <si>
    <t>Incoming Water Supply</t>
  </si>
  <si>
    <t>&lt;b&gt;PVC&lt;/b&gt;</t>
  </si>
  <si>
    <t>E16.01.031</t>
  </si>
  <si>
    <t>25mm dia</t>
  </si>
  <si>
    <t>E16.08.001</t>
  </si>
  <si>
    <t>Soil, Waste, Overflow and Vent Piping</t>
  </si>
  <si>
    <t>E16.08.028</t>
  </si>
  <si>
    <t>E16.08.046</t>
  </si>
  <si>
    <t>100mm dia</t>
  </si>
  <si>
    <t>E16.08.034</t>
  </si>
  <si>
    <t>40mm dia</t>
  </si>
  <si>
    <t>&lt;b&gt;Gully Trap&lt;/b&gt;</t>
  </si>
  <si>
    <t>E16.08.081</t>
  </si>
  <si>
    <t>Gully dish and lid, 100mm, with 300mm dish riser</t>
  </si>
  <si>
    <t>Sanitary Fittings</t>
  </si>
  <si>
    <t>&lt;b&gt;Bath,&lt;/b&gt; acrylic, with bath mixer and trap</t>
  </si>
  <si>
    <t>E16.07.123</t>
  </si>
  <si>
    <t>Clearlite Pacific, 740mm wide</t>
  </si>
  <si>
    <t>&lt;b&gt;Kitchen Sink Insert,&lt;/b&gt; SS, double bowl, with sink mixer and trap</t>
  </si>
  <si>
    <t>E16.07.094</t>
  </si>
  <si>
    <t>Franke Compact CP611, budget mixer</t>
  </si>
  <si>
    <t>&lt;b&gt;Vanity Basin, VC,&lt;/b&gt; Caroma</t>
  </si>
  <si>
    <t>E16.07.067</t>
  </si>
  <si>
    <t>Burns and Ferrall, 550mm x 400mm</t>
  </si>
  <si>
    <t>&lt;b&gt;WC Pan, Floor Mounted,&lt;/b&gt; plastic cistern</t>
  </si>
  <si>
    <t>E16.07.010</t>
  </si>
  <si>
    <t>Caroma Concorde Smartflush, Deluxe seat</t>
  </si>
  <si>
    <t>&lt;b&gt;Robinhood Supertub and Cabinet,&lt;/b&gt; ST6000, mains pressure</t>
  </si>
  <si>
    <t>E16.07.113</t>
  </si>
  <si>
    <t>Standard, SS, pressed, 560mm x 450mm</t>
  </si>
  <si>
    <t>&lt;b&gt;Acrylic Shower Enclosure,&lt;/b&gt; including slide shower mixer and easy clean floor waste</t>
  </si>
  <si>
    <t>E16.07.085</t>
  </si>
  <si>
    <t>900mm x 900mm, square or angle</t>
  </si>
  <si>
    <t>TOTAL Sanitary Plumbing</t>
  </si>
  <si>
    <t>E17</t>
  </si>
  <si>
    <t>Mechanical Services</t>
  </si>
  <si>
    <t>E18</t>
  </si>
  <si>
    <t>Fire Services</t>
  </si>
  <si>
    <t>E19</t>
  </si>
  <si>
    <t>Electrical Services</t>
  </si>
  <si>
    <t>Allowance for Electrical Services based on GFA</t>
  </si>
  <si>
    <t>&lt;b&gt;Residential&lt;/b&gt;</t>
  </si>
  <si>
    <t>E19.22.172</t>
  </si>
  <si>
    <t>Individual house, medium standard</t>
  </si>
  <si>
    <t>E19.22.175</t>
  </si>
  <si>
    <t>average of two rates</t>
  </si>
  <si>
    <t>&lt;b&gt;Stove,&lt;/b&gt; free standing, with 4 plates and grill</t>
  </si>
  <si>
    <t>E21.13.004</t>
  </si>
  <si>
    <t>Lower oven</t>
  </si>
  <si>
    <t>TOTAL Electrical Services</t>
  </si>
  <si>
    <t>E20</t>
  </si>
  <si>
    <t>Vertical and Horizontal Transportation</t>
  </si>
  <si>
    <t>E21</t>
  </si>
  <si>
    <t>Special Services</t>
  </si>
  <si>
    <t>E22</t>
  </si>
  <si>
    <t>Drainage</t>
  </si>
  <si>
    <t>&lt;b&gt;uPVC Sewer Pipe,&lt;/b&gt; in complex pipe runs. Includes excavation not exceeding 1500mm deep, with allowance for 12 bends, 5 junctions, 1 stop end and 1 manhole connection per 100m of pipe</t>
  </si>
  <si>
    <t>Sewer</t>
  </si>
  <si>
    <t>E22.02.013</t>
  </si>
  <si>
    <t>100mm dia, SN6</t>
  </si>
  <si>
    <t>Stormwater</t>
  </si>
  <si>
    <t>TOTAL Drainage</t>
  </si>
  <si>
    <t>Services</t>
  </si>
  <si>
    <t>E23</t>
  </si>
  <si>
    <t>External Works</t>
  </si>
  <si>
    <t>E23.03.004</t>
  </si>
  <si>
    <t>&lt;b&gt;Insitu Concrete Paving,&lt;/b&gt; on 50mm compacted sand bed, 150mm basecourse layer, with broomed finish</t>
  </si>
  <si>
    <t>E23.03.010</t>
  </si>
  <si>
    <t>100mm thick, reinforced</t>
  </si>
  <si>
    <t>TOTAL External Works</t>
  </si>
  <si>
    <t>E24</t>
  </si>
  <si>
    <t>Sundries</t>
  </si>
  <si>
    <t>External Works &amp; Sundries</t>
  </si>
  <si>
    <t>Elements Sub-Total</t>
  </si>
  <si>
    <t>E25</t>
  </si>
  <si>
    <t>Preliminaries</t>
  </si>
  <si>
    <t>%</t>
  </si>
  <si>
    <t>E26</t>
  </si>
  <si>
    <t>Margins</t>
  </si>
  <si>
    <t>E27</t>
  </si>
  <si>
    <t>Design/Estimating Contingency</t>
  </si>
  <si>
    <t>Prelim, Margin, Contingency</t>
  </si>
  <si>
    <t>Building Total</t>
  </si>
  <si>
    <t>Chap01.fm</t>
  </si>
  <si>
    <t>TOTAL Concrete floor slab. Kitchen, bathroom, WC. Standard quality fittings. 2.4m stud.</t>
  </si>
  <si>
    <t>$/m2</t>
  </si>
  <si>
    <t>101-011</t>
  </si>
  <si>
    <t>011</t>
  </si>
  <si>
    <t>TOTAL FOR BUILDING</t>
  </si>
  <si>
    <t>GFA Rate</t>
  </si>
  <si>
    <t>Unit</t>
  </si>
  <si>
    <t>EA %</t>
  </si>
  <si>
    <t>Modifier Averages</t>
  </si>
  <si>
    <t>Auckland</t>
  </si>
  <si>
    <t>Wellington</t>
  </si>
  <si>
    <t>Christchurch</t>
  </si>
  <si>
    <t>Dunedin</t>
  </si>
  <si>
    <t>Waikato</t>
  </si>
  <si>
    <t>Rest of NI</t>
  </si>
  <si>
    <t>Tauranga</t>
  </si>
  <si>
    <t>User12</t>
  </si>
  <si>
    <t>User13</t>
  </si>
  <si>
    <t>User14</t>
  </si>
  <si>
    <t>User15</t>
  </si>
  <si>
    <t>User16</t>
  </si>
  <si>
    <t>User17</t>
  </si>
  <si>
    <t>User18</t>
  </si>
  <si>
    <t>User19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</si>
</sst>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0"/>
      <name val="Arial"/>
    </font>
    <font>
      <sz val="8"/>
      <name val="Arial"/>
    </font>
    <font>
      <b/>
      <sz val="12"/>
      <name val="Arial"/>
    </font>
    <font>
      <b/>
      <sz val="11"/>
      <name val="Arial"/>
    </font>
    <font>
      <b/>
      <sz val="8"/>
      <name val="Arial"/>
    </font>
    <font>
      <b/>
      <u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3" fontId="1" fillId="0" borderId="0" xfId="0" applyNumberFormat="1" applyFont="1" applyFill="1" applyAlignment="1">
      <alignment horizontal="right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1"/>
  <sheetViews>
    <sheetView tabSelected="1" workbookViewId="0">
      <selection sqref="A1:XFD1048576"/>
    </sheetView>
  </sheetViews>
  <sheetFormatPr defaultColWidth="9.140625" defaultRowHeight="11.25" x14ac:dyDescent="0.2"/>
  <cols>
    <col min="1" max="1" width="6.7109375" style="3" customWidth="1"/>
    <col min="2" max="2" width="31.7109375" style="3" customWidth="1"/>
    <col min="3" max="3" width="9.7109375" style="3" customWidth="1"/>
    <col min="4" max="4" width="6.7109375" style="3" customWidth="1"/>
    <col min="5" max="5" width="8.7109375" style="3" customWidth="1"/>
    <col min="6" max="6" width="9.7109375" style="3" customWidth="1"/>
    <col min="7" max="7" width="8.7109375" style="3" customWidth="1"/>
    <col min="8" max="8" width="9.7109375" style="3" customWidth="1"/>
    <col min="9" max="9" width="9.140625" style="3" customWidth="1"/>
    <col min="10" max="16384" width="9.140625" style="3"/>
  </cols>
  <sheetData>
    <row r="1" spans="1:30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30" ht="15" x14ac:dyDescent="0.2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4" spans="1:30" x14ac:dyDescent="0.2">
      <c r="A4" s="5" t="s">
        <v>2</v>
      </c>
      <c r="B4" s="5" t="s">
        <v>3</v>
      </c>
      <c r="C4" s="6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9</v>
      </c>
      <c r="J4" s="6" t="s">
        <v>9</v>
      </c>
      <c r="K4" s="6" t="s">
        <v>9</v>
      </c>
      <c r="L4" s="6" t="s">
        <v>308</v>
      </c>
      <c r="M4" s="6" t="s">
        <v>309</v>
      </c>
      <c r="N4" s="6" t="s">
        <v>310</v>
      </c>
      <c r="O4" s="6" t="s">
        <v>311</v>
      </c>
      <c r="P4" s="6" t="s">
        <v>312</v>
      </c>
      <c r="Q4" s="6" t="s">
        <v>313</v>
      </c>
      <c r="R4" s="6" t="s">
        <v>314</v>
      </c>
      <c r="S4" s="6" t="s">
        <v>315</v>
      </c>
      <c r="T4" s="6" t="s">
        <v>316</v>
      </c>
      <c r="U4" s="6" t="s">
        <v>317</v>
      </c>
      <c r="V4" s="6" t="s">
        <v>318</v>
      </c>
      <c r="W4" s="6" t="s">
        <v>319</v>
      </c>
      <c r="X4" s="6" t="s">
        <v>320</v>
      </c>
      <c r="Y4" s="6" t="s">
        <v>321</v>
      </c>
      <c r="Z4" s="6" t="s">
        <v>322</v>
      </c>
      <c r="AA4" s="6" t="s">
        <v>323</v>
      </c>
      <c r="AB4" s="6" t="s">
        <v>324</v>
      </c>
      <c r="AC4" s="6" t="s">
        <v>325</v>
      </c>
      <c r="AD4" s="6" t="s">
        <v>326</v>
      </c>
    </row>
    <row r="6" spans="1:30" x14ac:dyDescent="0.2">
      <c r="A6" s="7" t="s">
        <v>10</v>
      </c>
      <c r="B6" s="7" t="s">
        <v>11</v>
      </c>
      <c r="C6" s="7"/>
      <c r="D6" s="7"/>
      <c r="E6" s="7"/>
      <c r="G6" s="7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8">
        <v>101</v>
      </c>
      <c r="AA6" s="5"/>
      <c r="AB6" s="5" t="s">
        <v>12</v>
      </c>
    </row>
    <row r="8" spans="1:30" x14ac:dyDescent="0.2">
      <c r="A8" s="5"/>
      <c r="B8" s="5" t="s">
        <v>13</v>
      </c>
    </row>
    <row r="9" spans="1:30" x14ac:dyDescent="0.2">
      <c r="A9" s="9" t="s">
        <v>14</v>
      </c>
      <c r="B9" s="9" t="s">
        <v>15</v>
      </c>
    </row>
    <row r="10" spans="1:30" x14ac:dyDescent="0.2">
      <c r="A10" s="7" t="s">
        <v>16</v>
      </c>
      <c r="B10" s="7" t="s">
        <v>17</v>
      </c>
      <c r="C10" s="10">
        <v>197.69</v>
      </c>
      <c r="D10" s="7" t="s">
        <v>18</v>
      </c>
      <c r="E10" s="11">
        <v>13.62</v>
      </c>
      <c r="F10" s="11">
        <f>C10*E10</f>
        <v>2692.5377999999996</v>
      </c>
      <c r="G10" s="11">
        <v>1</v>
      </c>
      <c r="I10" s="11">
        <f>PRODUCT(F10,G10)</f>
        <v>2692.5377999999996</v>
      </c>
      <c r="L10" s="7"/>
      <c r="M10" s="7"/>
      <c r="N10" s="7"/>
      <c r="O10" s="7"/>
      <c r="P10" s="11">
        <v>2692.5378000000001</v>
      </c>
      <c r="Q10" s="11">
        <v>2352.511</v>
      </c>
      <c r="R10" s="11">
        <v>2716.2606000000001</v>
      </c>
      <c r="S10" s="11">
        <v>2330.7651000000001</v>
      </c>
      <c r="T10" s="11">
        <v>2388.0952000000002</v>
      </c>
      <c r="U10" s="11">
        <v>2283.3195000000001</v>
      </c>
      <c r="V10" s="11">
        <v>0</v>
      </c>
    </row>
    <row r="11" spans="1:30" x14ac:dyDescent="0.2">
      <c r="B11" s="5" t="s">
        <v>19</v>
      </c>
      <c r="C11" s="8">
        <v>106.79</v>
      </c>
      <c r="D11" s="5" t="s">
        <v>18</v>
      </c>
      <c r="E11" s="12">
        <v>25.213388894091199</v>
      </c>
      <c r="F11" s="8">
        <f>SUM(I10:I11)</f>
        <v>2692.5377999999996</v>
      </c>
      <c r="G11" s="5"/>
      <c r="J11" s="8">
        <f>PRODUCT(F11,G11)</f>
        <v>2692.5377999999996</v>
      </c>
      <c r="L11" s="12">
        <v>25.213495267157398</v>
      </c>
      <c r="M11" s="5"/>
      <c r="N11" s="12">
        <v>1.3695816048640299</v>
      </c>
      <c r="O11" s="5"/>
      <c r="P11" s="12">
        <v>25.213495267157398</v>
      </c>
      <c r="Q11" s="12">
        <v>22.029412164403301</v>
      </c>
      <c r="R11" s="12">
        <v>25.4356405999077</v>
      </c>
      <c r="S11" s="12">
        <v>21.825778942715601</v>
      </c>
      <c r="T11" s="12">
        <v>22.362630163528699</v>
      </c>
      <c r="U11" s="12">
        <v>21.381488277214999</v>
      </c>
      <c r="V11" s="12">
        <v>0</v>
      </c>
      <c r="W11" s="5"/>
      <c r="X11" s="5"/>
      <c r="Y11" s="5"/>
      <c r="Z11" s="8">
        <v>20</v>
      </c>
      <c r="AA11" s="5" t="s">
        <v>12</v>
      </c>
      <c r="AB11" s="5"/>
      <c r="AC11" s="5"/>
      <c r="AD11" s="12">
        <v>1.3695816048640299</v>
      </c>
    </row>
    <row r="13" spans="1:30" x14ac:dyDescent="0.2">
      <c r="A13" s="9" t="s">
        <v>20</v>
      </c>
      <c r="B13" s="9" t="s">
        <v>21</v>
      </c>
    </row>
    <row r="14" spans="1:30" x14ac:dyDescent="0.2">
      <c r="A14" s="7"/>
      <c r="B14" s="7"/>
      <c r="C14" s="7"/>
      <c r="D14" s="7"/>
      <c r="E14" s="7"/>
      <c r="G14" s="7"/>
      <c r="I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30" x14ac:dyDescent="0.2">
      <c r="A15" s="7"/>
      <c r="B15" s="7" t="s">
        <v>22</v>
      </c>
      <c r="C15" s="7"/>
      <c r="D15" s="7"/>
      <c r="E15" s="7"/>
      <c r="G15" s="7"/>
      <c r="I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30" x14ac:dyDescent="0.2">
      <c r="A16" s="7" t="s">
        <v>23</v>
      </c>
      <c r="B16" s="7" t="s">
        <v>24</v>
      </c>
      <c r="C16" s="10">
        <v>106.79</v>
      </c>
      <c r="D16" s="7" t="s">
        <v>18</v>
      </c>
      <c r="E16" s="11">
        <v>129.1</v>
      </c>
      <c r="F16" s="11">
        <f>C16*E16</f>
        <v>13786.589</v>
      </c>
      <c r="G16" s="11">
        <v>1</v>
      </c>
      <c r="I16" s="11">
        <f>PRODUCT(F16,G16)</f>
        <v>13786.589</v>
      </c>
      <c r="L16" s="7"/>
      <c r="M16" s="7"/>
      <c r="N16" s="7"/>
      <c r="O16" s="7"/>
      <c r="P16" s="11">
        <v>13786.589</v>
      </c>
      <c r="Q16" s="11">
        <v>11812.0419</v>
      </c>
      <c r="R16" s="11">
        <v>12858.5839</v>
      </c>
      <c r="S16" s="11">
        <v>12095.035400000001</v>
      </c>
      <c r="T16" s="11">
        <v>11816.3135</v>
      </c>
      <c r="U16" s="11">
        <v>11401.9683</v>
      </c>
      <c r="V16" s="11">
        <v>0</v>
      </c>
    </row>
    <row r="17" spans="1:30" x14ac:dyDescent="0.2">
      <c r="A17" s="7"/>
      <c r="B17" s="7" t="s">
        <v>25</v>
      </c>
      <c r="C17" s="7"/>
      <c r="D17" s="7"/>
      <c r="E17" s="7"/>
      <c r="G17" s="7"/>
      <c r="I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30" x14ac:dyDescent="0.2">
      <c r="A18" s="7" t="s">
        <v>26</v>
      </c>
      <c r="B18" s="7" t="s">
        <v>27</v>
      </c>
      <c r="C18" s="11">
        <v>2.67</v>
      </c>
      <c r="D18" s="7" t="s">
        <v>28</v>
      </c>
      <c r="E18" s="11">
        <v>1842.33</v>
      </c>
      <c r="F18" s="11">
        <f>C18*E18</f>
        <v>4919.0210999999999</v>
      </c>
      <c r="G18" s="11">
        <v>1</v>
      </c>
      <c r="I18" s="11">
        <f>PRODUCT(F18,G18)</f>
        <v>4919.0210999999999</v>
      </c>
      <c r="L18" s="7"/>
      <c r="M18" s="7"/>
      <c r="N18" s="7"/>
      <c r="O18" s="7"/>
      <c r="P18" s="11">
        <v>4919.0210999999999</v>
      </c>
      <c r="Q18" s="11">
        <v>4313.2781999999997</v>
      </c>
      <c r="R18" s="11">
        <v>4666.0385999999999</v>
      </c>
      <c r="S18" s="11">
        <v>4296.9377999999997</v>
      </c>
      <c r="T18" s="11">
        <v>4285.4567999999999</v>
      </c>
      <c r="U18" s="11">
        <v>4220.9228999999996</v>
      </c>
      <c r="V18" s="11">
        <v>0</v>
      </c>
    </row>
    <row r="19" spans="1:30" x14ac:dyDescent="0.2">
      <c r="B19" s="5" t="s">
        <v>29</v>
      </c>
      <c r="C19" s="8">
        <v>106.79</v>
      </c>
      <c r="D19" s="5" t="s">
        <v>18</v>
      </c>
      <c r="E19" s="12">
        <v>175.16256297406099</v>
      </c>
      <c r="F19" s="8">
        <f>SUM(I14:I19)</f>
        <v>18705.610099999998</v>
      </c>
      <c r="G19" s="5"/>
      <c r="J19" s="8">
        <f>PRODUCT(F19,G19)</f>
        <v>18705.610099999998</v>
      </c>
      <c r="L19" s="12">
        <v>175.16330196948101</v>
      </c>
      <c r="M19" s="5"/>
      <c r="N19" s="12">
        <v>9.3206191164817298</v>
      </c>
      <c r="O19" s="5"/>
      <c r="P19" s="12">
        <v>175.16330196948101</v>
      </c>
      <c r="Q19" s="12">
        <v>151.000918918482</v>
      </c>
      <c r="R19" s="12">
        <v>164.104283498813</v>
      </c>
      <c r="S19" s="12">
        <v>153.49791512586</v>
      </c>
      <c r="T19" s="12">
        <v>150.780393594439</v>
      </c>
      <c r="U19" s="12">
        <v>146.29606809253201</v>
      </c>
      <c r="V19" s="12">
        <v>0</v>
      </c>
      <c r="W19" s="5"/>
      <c r="X19" s="5"/>
      <c r="Y19" s="5"/>
      <c r="Z19" s="8">
        <v>20</v>
      </c>
      <c r="AA19" s="5" t="s">
        <v>12</v>
      </c>
      <c r="AB19" s="5"/>
      <c r="AC19" s="5"/>
      <c r="AD19" s="12">
        <v>9.3206191164817298</v>
      </c>
    </row>
    <row r="21" spans="1:30" x14ac:dyDescent="0.2">
      <c r="A21" s="9" t="s">
        <v>30</v>
      </c>
      <c r="B21" s="9" t="s">
        <v>31</v>
      </c>
    </row>
    <row r="22" spans="1:30" x14ac:dyDescent="0.2">
      <c r="A22" s="7" t="s">
        <v>32</v>
      </c>
      <c r="B22" s="7" t="s">
        <v>33</v>
      </c>
      <c r="C22" s="7"/>
      <c r="D22" s="7"/>
      <c r="E22" s="7"/>
      <c r="G22" s="7"/>
      <c r="I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30" x14ac:dyDescent="0.2">
      <c r="A23" s="7" t="s">
        <v>34</v>
      </c>
      <c r="B23" s="7" t="s">
        <v>35</v>
      </c>
      <c r="C23" s="10">
        <v>127.86</v>
      </c>
      <c r="D23" s="7" t="s">
        <v>18</v>
      </c>
      <c r="E23" s="11">
        <v>75.38</v>
      </c>
      <c r="F23" s="11">
        <f>C23*E23</f>
        <v>9638.0867999999991</v>
      </c>
      <c r="G23" s="11">
        <v>1</v>
      </c>
      <c r="I23" s="10">
        <f>PRODUCT(F23,G23)</f>
        <v>9638.0867999999991</v>
      </c>
      <c r="L23" s="7"/>
      <c r="M23" s="7"/>
      <c r="N23" s="7"/>
      <c r="O23" s="7"/>
      <c r="P23" s="11">
        <v>9638.0867999999991</v>
      </c>
      <c r="Q23" s="11">
        <v>9496.1622000000007</v>
      </c>
      <c r="R23" s="11">
        <v>10213.4568</v>
      </c>
      <c r="S23" s="11">
        <v>9424.5606000000007</v>
      </c>
      <c r="T23" s="11">
        <v>9606.1218000000008</v>
      </c>
      <c r="U23" s="11">
        <v>9172.6764000000003</v>
      </c>
      <c r="V23" s="11">
        <v>0</v>
      </c>
    </row>
    <row r="24" spans="1:30" x14ac:dyDescent="0.2">
      <c r="A24" s="7"/>
      <c r="B24" s="7" t="s">
        <v>36</v>
      </c>
      <c r="C24" s="7"/>
      <c r="D24" s="7"/>
      <c r="E24" s="7"/>
      <c r="G24" s="7"/>
      <c r="I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30" x14ac:dyDescent="0.2">
      <c r="B25" s="5" t="s">
        <v>37</v>
      </c>
      <c r="C25" s="8">
        <v>106.8</v>
      </c>
      <c r="D25" s="5" t="s">
        <v>18</v>
      </c>
      <c r="E25" s="12">
        <v>90.244258426966297</v>
      </c>
      <c r="F25" s="8">
        <f>SUM(I22:I25)</f>
        <v>9638.0867999999991</v>
      </c>
      <c r="G25" s="5"/>
      <c r="J25" s="8">
        <f>PRODUCT(F25,G25)</f>
        <v>9638.0867999999991</v>
      </c>
      <c r="L25" s="12">
        <v>90.253089823382297</v>
      </c>
      <c r="M25" s="5"/>
      <c r="N25" s="12">
        <v>5.3389058879456197</v>
      </c>
      <c r="O25" s="5"/>
      <c r="P25" s="12">
        <v>90.253089823382297</v>
      </c>
      <c r="Q25" s="12">
        <v>88.924077755142093</v>
      </c>
      <c r="R25" s="12">
        <v>95.640976586518704</v>
      </c>
      <c r="S25" s="12">
        <v>88.253585180173999</v>
      </c>
      <c r="T25" s="12">
        <v>89.953762780985898</v>
      </c>
      <c r="U25" s="12">
        <v>85.894888086089793</v>
      </c>
      <c r="V25" s="12">
        <v>0</v>
      </c>
      <c r="W25" s="5"/>
      <c r="X25" s="5"/>
      <c r="Y25" s="5"/>
      <c r="Z25" s="8">
        <v>20</v>
      </c>
      <c r="AA25" s="5" t="s">
        <v>12</v>
      </c>
      <c r="AB25" s="5"/>
      <c r="AC25" s="5"/>
      <c r="AD25" s="12">
        <v>5.3389058879456197</v>
      </c>
    </row>
    <row r="27" spans="1:30" x14ac:dyDescent="0.2">
      <c r="A27" s="9" t="s">
        <v>38</v>
      </c>
      <c r="B27" s="9" t="s">
        <v>39</v>
      </c>
    </row>
    <row r="28" spans="1:30" x14ac:dyDescent="0.2">
      <c r="A28" s="7"/>
      <c r="B28" s="7" t="s">
        <v>40</v>
      </c>
      <c r="C28" s="7"/>
      <c r="D28" s="7" t="s">
        <v>41</v>
      </c>
      <c r="E28" s="11">
        <v>0</v>
      </c>
      <c r="F28" s="11">
        <f>C28*E28</f>
        <v>0</v>
      </c>
      <c r="G28" s="7"/>
      <c r="I28" s="11">
        <f>PRODUCT(F28,G28)</f>
        <v>0</v>
      </c>
    </row>
    <row r="29" spans="1:30" x14ac:dyDescent="0.2">
      <c r="A29" s="7"/>
      <c r="B29" s="7" t="s">
        <v>42</v>
      </c>
      <c r="C29" s="7"/>
      <c r="D29" s="7" t="s">
        <v>41</v>
      </c>
      <c r="E29" s="11">
        <v>0</v>
      </c>
      <c r="F29" s="11">
        <f>C29*E29</f>
        <v>0</v>
      </c>
      <c r="G29" s="7"/>
      <c r="I29" s="11">
        <f>PRODUCT(F29,G29)</f>
        <v>0</v>
      </c>
    </row>
    <row r="30" spans="1:30" x14ac:dyDescent="0.2">
      <c r="A30" s="7"/>
      <c r="B30" s="7" t="s">
        <v>43</v>
      </c>
      <c r="C30" s="7"/>
      <c r="D30" s="7" t="s">
        <v>41</v>
      </c>
      <c r="E30" s="11">
        <v>0</v>
      </c>
      <c r="F30" s="11">
        <f>C30*E30</f>
        <v>0</v>
      </c>
      <c r="G30" s="7"/>
      <c r="I30" s="11">
        <f>PRODUCT(F30,G30)</f>
        <v>0</v>
      </c>
    </row>
    <row r="31" spans="1:30" x14ac:dyDescent="0.2">
      <c r="A31" s="7"/>
      <c r="B31" s="7" t="s">
        <v>44</v>
      </c>
      <c r="C31" s="7"/>
      <c r="D31" s="7" t="s">
        <v>41</v>
      </c>
      <c r="E31" s="11">
        <v>0</v>
      </c>
      <c r="F31" s="11">
        <f>C31*E31</f>
        <v>0</v>
      </c>
      <c r="G31" s="7"/>
      <c r="I31" s="11">
        <f>PRODUCT(F31,G31)</f>
        <v>0</v>
      </c>
    </row>
    <row r="32" spans="1:30" x14ac:dyDescent="0.2">
      <c r="B32" s="5" t="s">
        <v>45</v>
      </c>
      <c r="C32" s="5"/>
      <c r="D32" s="5" t="s">
        <v>18</v>
      </c>
      <c r="E32" s="12">
        <v>0</v>
      </c>
      <c r="F32" s="8">
        <f>SUM(I28:I32)</f>
        <v>0</v>
      </c>
      <c r="G32" s="5"/>
      <c r="J32" s="8">
        <f>PRODUCT(F32,G32)</f>
        <v>0</v>
      </c>
      <c r="L32" s="12">
        <v>0</v>
      </c>
      <c r="M32" s="5"/>
      <c r="N32" s="12">
        <v>0</v>
      </c>
      <c r="O32" s="5"/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5"/>
      <c r="X32" s="5"/>
      <c r="Y32" s="5"/>
      <c r="Z32" s="8">
        <v>20</v>
      </c>
      <c r="AA32" s="5" t="s">
        <v>12</v>
      </c>
      <c r="AB32" s="5"/>
      <c r="AC32" s="5"/>
      <c r="AD32" s="12">
        <v>0</v>
      </c>
    </row>
    <row r="34" spans="1:30" x14ac:dyDescent="0.2">
      <c r="A34" s="9" t="s">
        <v>46</v>
      </c>
      <c r="B34" s="9" t="s">
        <v>47</v>
      </c>
    </row>
    <row r="35" spans="1:30" x14ac:dyDescent="0.2">
      <c r="A35" s="7"/>
      <c r="B35" s="7" t="s">
        <v>48</v>
      </c>
      <c r="C35" s="7"/>
      <c r="D35" s="7"/>
      <c r="E35" s="7"/>
      <c r="G35" s="7"/>
      <c r="I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30" x14ac:dyDescent="0.2">
      <c r="A36" s="7" t="s">
        <v>49</v>
      </c>
      <c r="B36" s="7" t="s">
        <v>50</v>
      </c>
      <c r="C36" s="7"/>
      <c r="D36" s="7"/>
      <c r="E36" s="7"/>
      <c r="G36" s="7"/>
      <c r="I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30" x14ac:dyDescent="0.2">
      <c r="A37" s="7" t="s">
        <v>51</v>
      </c>
      <c r="B37" s="7" t="s">
        <v>52</v>
      </c>
      <c r="C37" s="10">
        <v>106.79</v>
      </c>
      <c r="D37" s="7" t="s">
        <v>18</v>
      </c>
      <c r="E37" s="11">
        <v>190.39</v>
      </c>
      <c r="F37" s="11">
        <f>C37*E37</f>
        <v>20331.748100000001</v>
      </c>
      <c r="G37" s="11">
        <v>0</v>
      </c>
      <c r="I37" s="11">
        <f>PRODUCT(F37,G37)</f>
        <v>0</v>
      </c>
      <c r="L37" s="7"/>
      <c r="M37" s="7"/>
      <c r="N37" s="7"/>
      <c r="O37" s="7"/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</row>
    <row r="38" spans="1:30" x14ac:dyDescent="0.2">
      <c r="A38" s="7"/>
      <c r="B38" s="7"/>
      <c r="C38" s="7"/>
      <c r="D38" s="7"/>
      <c r="E38" s="7"/>
      <c r="G38" s="7"/>
      <c r="I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30" x14ac:dyDescent="0.2">
      <c r="A39" s="7"/>
      <c r="B39" s="7" t="s">
        <v>53</v>
      </c>
      <c r="C39" s="7"/>
      <c r="D39" s="7"/>
      <c r="E39" s="7"/>
      <c r="G39" s="7"/>
      <c r="I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30" x14ac:dyDescent="0.2">
      <c r="A40" s="7"/>
      <c r="B40" s="7" t="s">
        <v>54</v>
      </c>
      <c r="C40" s="7"/>
      <c r="D40" s="7"/>
      <c r="E40" s="7"/>
      <c r="G40" s="7"/>
      <c r="I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30" x14ac:dyDescent="0.2">
      <c r="A41" s="7"/>
      <c r="B41" s="7" t="s">
        <v>55</v>
      </c>
      <c r="C41" s="7"/>
      <c r="D41" s="7"/>
      <c r="E41" s="7"/>
      <c r="G41" s="7"/>
      <c r="I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30" x14ac:dyDescent="0.2">
      <c r="A42" s="7" t="s">
        <v>56</v>
      </c>
      <c r="B42" s="7" t="s">
        <v>57</v>
      </c>
      <c r="C42" s="10">
        <v>106.79</v>
      </c>
      <c r="D42" s="7" t="s">
        <v>18</v>
      </c>
      <c r="E42" s="11">
        <v>175.69</v>
      </c>
      <c r="F42" s="11">
        <f>C42*E42</f>
        <v>18761.935100000002</v>
      </c>
      <c r="G42" s="11">
        <v>0</v>
      </c>
      <c r="I42" s="11">
        <f>PRODUCT(F42,G42)</f>
        <v>0</v>
      </c>
      <c r="L42" s="7"/>
      <c r="M42" s="7"/>
      <c r="N42" s="7"/>
      <c r="O42" s="7"/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</row>
    <row r="43" spans="1:30" x14ac:dyDescent="0.2">
      <c r="A43" s="7"/>
      <c r="B43" s="7"/>
      <c r="C43" s="7"/>
      <c r="D43" s="7"/>
      <c r="E43" s="7"/>
      <c r="G43" s="7"/>
      <c r="I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30" x14ac:dyDescent="0.2">
      <c r="A44" s="7"/>
      <c r="B44" s="7"/>
      <c r="C44" s="7"/>
      <c r="D44" s="7"/>
      <c r="E44" s="7"/>
      <c r="G44" s="7"/>
      <c r="I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30" x14ac:dyDescent="0.2">
      <c r="A45" s="7"/>
      <c r="B45" s="7" t="s">
        <v>58</v>
      </c>
      <c r="C45" s="7"/>
      <c r="D45" s="7"/>
      <c r="E45" s="7"/>
      <c r="G45" s="7"/>
      <c r="I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30" x14ac:dyDescent="0.2">
      <c r="A46" s="7"/>
      <c r="B46" s="7" t="s">
        <v>59</v>
      </c>
      <c r="C46" s="7"/>
      <c r="D46" s="7"/>
      <c r="E46" s="7"/>
      <c r="G46" s="7"/>
      <c r="I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30" x14ac:dyDescent="0.2">
      <c r="A47" s="7" t="s">
        <v>60</v>
      </c>
      <c r="B47" s="7" t="s">
        <v>61</v>
      </c>
      <c r="C47" s="10">
        <v>0</v>
      </c>
      <c r="D47" s="7" t="s">
        <v>18</v>
      </c>
      <c r="E47" s="11">
        <v>160.13999999999999</v>
      </c>
      <c r="F47" s="11">
        <f>C47*E47</f>
        <v>0</v>
      </c>
      <c r="G47" s="11">
        <v>1</v>
      </c>
      <c r="I47" s="11">
        <f>PRODUCT(F47,G47)</f>
        <v>0</v>
      </c>
      <c r="L47" s="7"/>
      <c r="M47" s="7"/>
      <c r="N47" s="7"/>
      <c r="O47" s="7"/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7"/>
    </row>
    <row r="48" spans="1:30" x14ac:dyDescent="0.2">
      <c r="B48" s="5" t="s">
        <v>62</v>
      </c>
      <c r="C48" s="8">
        <v>0</v>
      </c>
      <c r="D48" s="5" t="s">
        <v>18</v>
      </c>
      <c r="E48" s="12">
        <v>0</v>
      </c>
      <c r="F48" s="8">
        <f>SUM(I35:I48)</f>
        <v>0</v>
      </c>
      <c r="G48" s="5"/>
      <c r="J48" s="8">
        <f>PRODUCT(F48,G48)</f>
        <v>0</v>
      </c>
      <c r="L48" s="12">
        <v>0</v>
      </c>
      <c r="M48" s="5"/>
      <c r="N48" s="12">
        <v>0</v>
      </c>
      <c r="O48" s="5"/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5"/>
      <c r="X48" s="5"/>
      <c r="Y48" s="5"/>
      <c r="Z48" s="8">
        <v>20</v>
      </c>
      <c r="AA48" s="5" t="s">
        <v>12</v>
      </c>
      <c r="AB48" s="5"/>
      <c r="AC48" s="5"/>
      <c r="AD48" s="12">
        <v>0</v>
      </c>
    </row>
    <row r="50" spans="1:30" x14ac:dyDescent="0.2">
      <c r="A50" s="7"/>
      <c r="B50" s="7" t="s">
        <v>63</v>
      </c>
      <c r="C50" s="7"/>
      <c r="D50" s="7"/>
      <c r="E50" s="7"/>
      <c r="G50" s="7"/>
      <c r="J50" s="10">
        <v>31036.234700000001</v>
      </c>
      <c r="L50" s="12">
        <v>290.62988706002102</v>
      </c>
      <c r="M50" s="5"/>
      <c r="N50" s="12">
        <v>16.0291066092914</v>
      </c>
      <c r="O50" s="5"/>
      <c r="P50" s="12">
        <v>290.62988706002102</v>
      </c>
      <c r="Q50" s="12">
        <v>261.95440883802701</v>
      </c>
      <c r="R50" s="12">
        <v>285.18090068523901</v>
      </c>
      <c r="S50" s="12">
        <v>263.57727924875002</v>
      </c>
      <c r="T50" s="12">
        <v>263.09678653895401</v>
      </c>
      <c r="U50" s="12">
        <v>253.572444455837</v>
      </c>
      <c r="V50" s="12">
        <v>0</v>
      </c>
      <c r="W50" s="5"/>
      <c r="X50" s="5"/>
      <c r="Y50" s="5"/>
      <c r="Z50" s="8">
        <v>21</v>
      </c>
      <c r="AA50" s="5" t="s">
        <v>12</v>
      </c>
      <c r="AB50" s="5"/>
      <c r="AC50" s="5"/>
      <c r="AD50" s="12">
        <v>16.0291066092914</v>
      </c>
    </row>
    <row r="52" spans="1:30" x14ac:dyDescent="0.2">
      <c r="A52" s="9" t="s">
        <v>64</v>
      </c>
      <c r="B52" s="9" t="s">
        <v>65</v>
      </c>
    </row>
    <row r="53" spans="1:30" x14ac:dyDescent="0.2">
      <c r="A53" s="7"/>
      <c r="B53" s="7" t="s">
        <v>66</v>
      </c>
      <c r="C53" s="7"/>
      <c r="D53" s="7"/>
      <c r="E53" s="7"/>
      <c r="G53" s="7"/>
      <c r="I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30" x14ac:dyDescent="0.2">
      <c r="A54" s="7"/>
      <c r="B54" s="7" t="s">
        <v>67</v>
      </c>
      <c r="C54" s="7"/>
      <c r="D54" s="7"/>
      <c r="E54" s="7"/>
      <c r="G54" s="7"/>
      <c r="I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30" x14ac:dyDescent="0.2">
      <c r="A55" s="7" t="s">
        <v>68</v>
      </c>
      <c r="B55" s="7" t="s">
        <v>69</v>
      </c>
      <c r="C55" s="10">
        <v>10</v>
      </c>
      <c r="D55" s="7" t="s">
        <v>41</v>
      </c>
      <c r="E55" s="11">
        <v>46.95</v>
      </c>
      <c r="F55" s="11">
        <f>C55*E55</f>
        <v>469.5</v>
      </c>
      <c r="G55" s="11">
        <v>1</v>
      </c>
      <c r="I55" s="11">
        <f>PRODUCT(F55,G55)</f>
        <v>469.5</v>
      </c>
      <c r="L55" s="7"/>
      <c r="M55" s="7"/>
      <c r="N55" s="7"/>
      <c r="O55" s="7"/>
      <c r="P55" s="11">
        <v>469.5</v>
      </c>
      <c r="Q55" s="11">
        <v>409.4</v>
      </c>
      <c r="R55" s="11">
        <v>461.6</v>
      </c>
      <c r="S55" s="11">
        <v>396.2</v>
      </c>
      <c r="T55" s="11">
        <v>417.4</v>
      </c>
      <c r="U55" s="11">
        <v>398.3</v>
      </c>
      <c r="V55" s="11">
        <v>0</v>
      </c>
    </row>
    <row r="56" spans="1:30" x14ac:dyDescent="0.2">
      <c r="A56" s="7"/>
      <c r="B56" s="7"/>
      <c r="C56" s="7"/>
      <c r="D56" s="7"/>
      <c r="E56" s="7"/>
      <c r="G56" s="7"/>
      <c r="I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30" x14ac:dyDescent="0.2">
      <c r="A57" s="7"/>
      <c r="B57" s="7" t="s">
        <v>70</v>
      </c>
      <c r="C57" s="7"/>
      <c r="D57" s="7"/>
      <c r="E57" s="7"/>
      <c r="G57" s="7"/>
      <c r="I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30" x14ac:dyDescent="0.2">
      <c r="A58" s="7" t="s">
        <v>71</v>
      </c>
      <c r="B58" s="7" t="s">
        <v>72</v>
      </c>
      <c r="C58" s="10">
        <v>47.57</v>
      </c>
      <c r="D58" s="7" t="s">
        <v>41</v>
      </c>
      <c r="E58" s="11">
        <v>121.03</v>
      </c>
      <c r="F58" s="11">
        <f>C58*E58</f>
        <v>5757.3971000000001</v>
      </c>
      <c r="G58" s="11">
        <v>1</v>
      </c>
      <c r="I58" s="11">
        <f>PRODUCT(F58,G58)</f>
        <v>5757.3971000000001</v>
      </c>
      <c r="L58" s="7"/>
      <c r="M58" s="7"/>
      <c r="N58" s="7"/>
      <c r="O58" s="7"/>
      <c r="P58" s="11">
        <v>5757.3971000000001</v>
      </c>
      <c r="Q58" s="11">
        <v>5061.4480000000003</v>
      </c>
      <c r="R58" s="11">
        <v>6007.1396000000004</v>
      </c>
      <c r="S58" s="11">
        <v>5138.0357000000004</v>
      </c>
      <c r="T58" s="11">
        <v>5064.7779</v>
      </c>
      <c r="U58" s="11">
        <v>4876.4007000000001</v>
      </c>
      <c r="V58" s="11">
        <v>0</v>
      </c>
    </row>
    <row r="59" spans="1:30" x14ac:dyDescent="0.2">
      <c r="A59" s="7"/>
      <c r="B59" s="7"/>
      <c r="C59" s="10">
        <v>6</v>
      </c>
      <c r="D59" s="7"/>
      <c r="E59" s="7"/>
      <c r="G59" s="7"/>
      <c r="I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30" x14ac:dyDescent="0.2">
      <c r="A60" s="7"/>
      <c r="B60" s="7"/>
      <c r="C60" s="7"/>
      <c r="D60" s="7"/>
      <c r="E60" s="7"/>
      <c r="G60" s="7"/>
      <c r="I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30" x14ac:dyDescent="0.2">
      <c r="A61" s="7"/>
      <c r="B61" s="7"/>
      <c r="C61" s="7"/>
      <c r="D61" s="7"/>
      <c r="E61" s="7"/>
      <c r="G61" s="7"/>
      <c r="I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30" x14ac:dyDescent="0.2">
      <c r="A62" s="7"/>
      <c r="B62" s="7" t="s">
        <v>73</v>
      </c>
      <c r="C62" s="7"/>
      <c r="D62" s="7"/>
      <c r="E62" s="7"/>
      <c r="G62" s="7"/>
      <c r="I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30" x14ac:dyDescent="0.2">
      <c r="A63" s="7"/>
      <c r="B63" s="7" t="s">
        <v>67</v>
      </c>
      <c r="C63" s="7"/>
      <c r="D63" s="7"/>
      <c r="E63" s="7"/>
      <c r="G63" s="7"/>
      <c r="I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30" x14ac:dyDescent="0.2">
      <c r="A64" s="7" t="s">
        <v>74</v>
      </c>
      <c r="B64" s="7" t="s">
        <v>75</v>
      </c>
      <c r="C64" s="10">
        <v>47.57</v>
      </c>
      <c r="D64" s="7" t="s">
        <v>41</v>
      </c>
      <c r="E64" s="11">
        <v>41.75</v>
      </c>
      <c r="F64" s="11">
        <f>C64*E64</f>
        <v>1986.0474999999999</v>
      </c>
      <c r="G64" s="11">
        <v>1</v>
      </c>
      <c r="I64" s="11">
        <f>PRODUCT(F64,G64)</f>
        <v>1986.0474999999999</v>
      </c>
      <c r="L64" s="7"/>
      <c r="M64" s="7"/>
      <c r="N64" s="7"/>
      <c r="O64" s="7"/>
      <c r="P64" s="11">
        <v>1986.0474999999999</v>
      </c>
      <c r="Q64" s="11">
        <v>1747.7218</v>
      </c>
      <c r="R64" s="11">
        <v>1954.6513</v>
      </c>
      <c r="S64" s="11">
        <v>1694.4434000000001</v>
      </c>
      <c r="T64" s="11">
        <v>1779.5936999999999</v>
      </c>
      <c r="U64" s="11">
        <v>1703.4817</v>
      </c>
      <c r="V64" s="11">
        <v>0</v>
      </c>
    </row>
    <row r="65" spans="1:30" x14ac:dyDescent="0.2">
      <c r="A65" s="7"/>
      <c r="B65" s="7"/>
      <c r="C65" s="7"/>
      <c r="D65" s="7"/>
      <c r="E65" s="7"/>
      <c r="G65" s="7"/>
      <c r="I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30" x14ac:dyDescent="0.2">
      <c r="A66" s="7"/>
      <c r="B66" s="7" t="s">
        <v>76</v>
      </c>
      <c r="C66" s="7"/>
      <c r="D66" s="7" t="s">
        <v>41</v>
      </c>
      <c r="E66" s="11">
        <v>0</v>
      </c>
      <c r="F66" s="11">
        <f>C66*E66</f>
        <v>0</v>
      </c>
      <c r="G66" s="11">
        <v>1</v>
      </c>
      <c r="I66" s="11">
        <f>PRODUCT(F66,G66)</f>
        <v>0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30" x14ac:dyDescent="0.2">
      <c r="A67" s="7"/>
      <c r="B67" s="7"/>
      <c r="C67" s="7"/>
      <c r="D67" s="7"/>
      <c r="E67" s="7"/>
      <c r="G67" s="7"/>
      <c r="I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30" x14ac:dyDescent="0.2">
      <c r="A68" s="7"/>
      <c r="B68" s="7" t="s">
        <v>77</v>
      </c>
      <c r="C68" s="7"/>
      <c r="D68" s="7"/>
      <c r="E68" s="7"/>
      <c r="G68" s="7"/>
      <c r="I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30" x14ac:dyDescent="0.2">
      <c r="A69" s="7"/>
      <c r="B69" s="7" t="s">
        <v>78</v>
      </c>
      <c r="C69" s="7"/>
      <c r="D69" s="7"/>
      <c r="E69" s="7"/>
      <c r="G69" s="7"/>
      <c r="I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30" x14ac:dyDescent="0.2">
      <c r="A70" s="7" t="s">
        <v>79</v>
      </c>
      <c r="B70" s="7" t="s">
        <v>80</v>
      </c>
      <c r="C70" s="10">
        <v>148</v>
      </c>
      <c r="D70" s="7" t="s">
        <v>18</v>
      </c>
      <c r="E70" s="11">
        <v>60.01</v>
      </c>
      <c r="F70" s="11">
        <f>C70*E70</f>
        <v>8881.48</v>
      </c>
      <c r="G70" s="11">
        <v>1</v>
      </c>
      <c r="I70" s="11">
        <f>PRODUCT(F70,G70)</f>
        <v>8881.48</v>
      </c>
      <c r="L70" s="7"/>
      <c r="M70" s="7"/>
      <c r="N70" s="7"/>
      <c r="O70" s="7"/>
      <c r="P70" s="11">
        <v>8881.48</v>
      </c>
      <c r="Q70" s="11">
        <v>8777.8799999999992</v>
      </c>
      <c r="R70" s="11">
        <v>8884.44</v>
      </c>
      <c r="S70" s="11">
        <v>8760.1200000000008</v>
      </c>
      <c r="T70" s="11">
        <v>8792.68</v>
      </c>
      <c r="U70" s="11">
        <v>8748.2800000000007</v>
      </c>
      <c r="V70" s="11">
        <v>0</v>
      </c>
    </row>
    <row r="71" spans="1:30" x14ac:dyDescent="0.2">
      <c r="A71" s="7"/>
      <c r="B71" s="7" t="s">
        <v>81</v>
      </c>
      <c r="C71" s="7"/>
      <c r="D71" s="7"/>
      <c r="E71" s="7"/>
      <c r="G71" s="7"/>
      <c r="I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30" x14ac:dyDescent="0.2">
      <c r="B72" s="5" t="s">
        <v>82</v>
      </c>
      <c r="C72" s="8">
        <v>127.86</v>
      </c>
      <c r="D72" s="5" t="s">
        <v>18</v>
      </c>
      <c r="E72" s="12">
        <v>133.69642264977301</v>
      </c>
      <c r="F72" s="8">
        <f>SUM(I51:I72)</f>
        <v>17094.424599999998</v>
      </c>
      <c r="G72" s="5"/>
      <c r="J72" s="8">
        <f>PRODUCT(F72,G72)</f>
        <v>17094.424599999998</v>
      </c>
      <c r="L72" s="12">
        <v>160.075819082978</v>
      </c>
      <c r="M72" s="5"/>
      <c r="N72" s="12">
        <v>9.1069027245426302</v>
      </c>
      <c r="O72" s="5"/>
      <c r="P72" s="12">
        <v>160.075819082978</v>
      </c>
      <c r="Q72" s="12">
        <v>149.79415008532899</v>
      </c>
      <c r="R72" s="12">
        <v>162.07420095714599</v>
      </c>
      <c r="S72" s="12">
        <v>149.72250730718801</v>
      </c>
      <c r="T72" s="12">
        <v>150.337291247465</v>
      </c>
      <c r="U72" s="12">
        <v>147.26593078527199</v>
      </c>
      <c r="V72" s="12">
        <v>0</v>
      </c>
      <c r="W72" s="5"/>
      <c r="X72" s="5"/>
      <c r="Y72" s="5"/>
      <c r="Z72" s="8">
        <v>20</v>
      </c>
      <c r="AA72" s="5" t="s">
        <v>12</v>
      </c>
      <c r="AB72" s="5"/>
      <c r="AC72" s="5"/>
      <c r="AD72" s="12">
        <v>9.1069027245426302</v>
      </c>
    </row>
    <row r="74" spans="1:30" x14ac:dyDescent="0.2">
      <c r="A74" s="9" t="s">
        <v>83</v>
      </c>
      <c r="B74" s="9" t="s">
        <v>84</v>
      </c>
    </row>
    <row r="75" spans="1:30" x14ac:dyDescent="0.2">
      <c r="A75" s="7"/>
      <c r="B75" s="7" t="s">
        <v>85</v>
      </c>
      <c r="C75" s="7"/>
      <c r="D75" s="7"/>
      <c r="E75" s="7"/>
      <c r="G75" s="7"/>
      <c r="I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30" x14ac:dyDescent="0.2">
      <c r="A76" s="7"/>
      <c r="B76" s="7" t="s">
        <v>86</v>
      </c>
      <c r="C76" s="7"/>
      <c r="D76" s="7"/>
      <c r="E76" s="7"/>
      <c r="G76" s="7"/>
      <c r="I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30" x14ac:dyDescent="0.2">
      <c r="A77" s="7"/>
      <c r="B77" s="7" t="s">
        <v>87</v>
      </c>
      <c r="C77" s="7"/>
      <c r="D77" s="7"/>
      <c r="E77" s="7"/>
      <c r="G77" s="7"/>
      <c r="I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30" x14ac:dyDescent="0.2">
      <c r="A78" s="7"/>
      <c r="B78" s="7" t="s">
        <v>88</v>
      </c>
      <c r="C78" s="7"/>
      <c r="D78" s="7"/>
      <c r="E78" s="7"/>
      <c r="G78" s="7"/>
      <c r="I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30" x14ac:dyDescent="0.2">
      <c r="A79" s="7" t="s">
        <v>89</v>
      </c>
      <c r="B79" s="7" t="s">
        <v>90</v>
      </c>
      <c r="C79" s="10">
        <v>78</v>
      </c>
      <c r="D79" s="7" t="s">
        <v>18</v>
      </c>
      <c r="E79" s="11">
        <v>312.55</v>
      </c>
      <c r="F79" s="10">
        <f>C79*E79</f>
        <v>24378.9</v>
      </c>
      <c r="G79" s="11">
        <v>1</v>
      </c>
      <c r="I79" s="11">
        <f>PRODUCT(F79,G79)</f>
        <v>24378.9</v>
      </c>
      <c r="L79" s="7"/>
      <c r="M79" s="7"/>
      <c r="N79" s="7"/>
      <c r="O79" s="7"/>
      <c r="P79" s="11">
        <v>24378.9</v>
      </c>
      <c r="Q79" s="11">
        <v>22634.82</v>
      </c>
      <c r="R79" s="11">
        <v>24886.68</v>
      </c>
      <c r="S79" s="11">
        <v>21986.639999999999</v>
      </c>
      <c r="T79" s="11">
        <v>22962.42</v>
      </c>
      <c r="U79" s="11">
        <v>22228.44</v>
      </c>
      <c r="V79" s="11">
        <v>0</v>
      </c>
    </row>
    <row r="80" spans="1:30" x14ac:dyDescent="0.2">
      <c r="A80" s="7"/>
      <c r="B80" s="7"/>
      <c r="C80" s="7"/>
      <c r="D80" s="7"/>
      <c r="E80" s="7"/>
      <c r="G80" s="7"/>
      <c r="I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30" x14ac:dyDescent="0.2">
      <c r="A81" s="7"/>
      <c r="B81" s="7" t="s">
        <v>91</v>
      </c>
      <c r="C81" s="7"/>
      <c r="D81" s="7"/>
      <c r="E81" s="7"/>
      <c r="G81" s="7"/>
      <c r="I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30" x14ac:dyDescent="0.2">
      <c r="A82" s="7" t="s">
        <v>92</v>
      </c>
      <c r="B82" s="7" t="s">
        <v>90</v>
      </c>
      <c r="C82" s="10">
        <v>78</v>
      </c>
      <c r="D82" s="7" t="s">
        <v>18</v>
      </c>
      <c r="E82" s="11">
        <v>307.52999999999997</v>
      </c>
      <c r="F82" s="10">
        <f>C82*E82</f>
        <v>23987.339999999997</v>
      </c>
      <c r="G82" s="11">
        <v>0</v>
      </c>
      <c r="I82" s="11">
        <f>PRODUCT(F82,G82)</f>
        <v>0</v>
      </c>
      <c r="L82" s="7"/>
      <c r="M82" s="7"/>
      <c r="N82" s="7"/>
      <c r="O82" s="7"/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</row>
    <row r="83" spans="1:30" x14ac:dyDescent="0.2">
      <c r="B83" s="5" t="s">
        <v>93</v>
      </c>
      <c r="C83" s="8">
        <v>78</v>
      </c>
      <c r="D83" s="5" t="s">
        <v>18</v>
      </c>
      <c r="E83" s="12">
        <v>312.55</v>
      </c>
      <c r="F83" s="8">
        <f>SUM(I75:I83)</f>
        <v>24378.9</v>
      </c>
      <c r="G83" s="5"/>
      <c r="J83" s="8">
        <f>PRODUCT(F83,G83)</f>
        <v>24378.9</v>
      </c>
      <c r="L83" s="12">
        <v>228.289192362872</v>
      </c>
      <c r="M83" s="5"/>
      <c r="N83" s="12">
        <v>12.9019997171887</v>
      </c>
      <c r="O83" s="5"/>
      <c r="P83" s="12">
        <v>228.289192362872</v>
      </c>
      <c r="Q83" s="12">
        <v>211.957257180553</v>
      </c>
      <c r="R83" s="12">
        <v>233.044152024629</v>
      </c>
      <c r="S83" s="12">
        <v>205.887562128448</v>
      </c>
      <c r="T83" s="12">
        <v>215.02497309136399</v>
      </c>
      <c r="U83" s="12">
        <v>208.15182863404601</v>
      </c>
      <c r="V83" s="12">
        <v>0</v>
      </c>
      <c r="W83" s="5"/>
      <c r="X83" s="5"/>
      <c r="Y83" s="5"/>
      <c r="Z83" s="8">
        <v>20</v>
      </c>
      <c r="AA83" s="5" t="s">
        <v>12</v>
      </c>
      <c r="AB83" s="5"/>
      <c r="AC83" s="5"/>
      <c r="AD83" s="12">
        <v>12.9019997171887</v>
      </c>
    </row>
    <row r="85" spans="1:30" x14ac:dyDescent="0.2">
      <c r="A85" s="9" t="s">
        <v>94</v>
      </c>
      <c r="B85" s="9" t="s">
        <v>95</v>
      </c>
    </row>
    <row r="86" spans="1:30" x14ac:dyDescent="0.2">
      <c r="A86" s="7"/>
      <c r="B86" s="7" t="s">
        <v>96</v>
      </c>
      <c r="C86" s="7"/>
      <c r="D86" s="7"/>
      <c r="E86" s="7"/>
      <c r="G86" s="7"/>
      <c r="I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30" x14ac:dyDescent="0.2">
      <c r="A87" s="7"/>
      <c r="B87" s="7" t="s">
        <v>97</v>
      </c>
      <c r="C87" s="7"/>
      <c r="D87" s="7"/>
      <c r="E87" s="7"/>
      <c r="G87" s="7"/>
      <c r="I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30" x14ac:dyDescent="0.2">
      <c r="A88" s="7" t="s">
        <v>98</v>
      </c>
      <c r="B88" s="7" t="s">
        <v>99</v>
      </c>
      <c r="C88" s="11">
        <v>19.18</v>
      </c>
      <c r="D88" s="7" t="s">
        <v>18</v>
      </c>
      <c r="E88" s="11">
        <v>673.15</v>
      </c>
      <c r="F88" s="11">
        <f>C88*E88</f>
        <v>12911.017</v>
      </c>
      <c r="G88" s="11">
        <v>1</v>
      </c>
      <c r="I88" s="11">
        <f>PRODUCT(F88,G88)</f>
        <v>12911.017</v>
      </c>
      <c r="L88" s="7"/>
      <c r="M88" s="7"/>
      <c r="N88" s="7"/>
      <c r="O88" s="7"/>
      <c r="P88" s="11">
        <v>12911.017</v>
      </c>
      <c r="Q88" s="11">
        <v>12645.757600000001</v>
      </c>
      <c r="R88" s="11">
        <v>12941.8968</v>
      </c>
      <c r="S88" s="11">
        <v>12602.218999999999</v>
      </c>
      <c r="T88" s="11">
        <v>12704.448399999999</v>
      </c>
      <c r="U88" s="11">
        <v>12597.999400000001</v>
      </c>
      <c r="V88" s="11">
        <v>0</v>
      </c>
    </row>
    <row r="89" spans="1:30" x14ac:dyDescent="0.2">
      <c r="A89" s="7" t="s">
        <v>98</v>
      </c>
      <c r="B89" s="7" t="s">
        <v>99</v>
      </c>
      <c r="C89" s="11">
        <v>3.9</v>
      </c>
      <c r="D89" s="7" t="s">
        <v>18</v>
      </c>
      <c r="E89" s="11">
        <v>673.15</v>
      </c>
      <c r="F89" s="11">
        <f>C89*E89</f>
        <v>2625.2849999999999</v>
      </c>
      <c r="G89" s="11">
        <v>1</v>
      </c>
      <c r="I89" s="11">
        <f>PRODUCT(F89,G89)</f>
        <v>2625.2849999999999</v>
      </c>
      <c r="L89" s="7"/>
      <c r="M89" s="7"/>
      <c r="N89" s="7"/>
      <c r="O89" s="7"/>
      <c r="P89" s="11">
        <v>2625.2849999999999</v>
      </c>
      <c r="Q89" s="11">
        <v>2571.348</v>
      </c>
      <c r="R89" s="11">
        <v>2631.5639999999999</v>
      </c>
      <c r="S89" s="11">
        <v>2562.4949999999999</v>
      </c>
      <c r="T89" s="11">
        <v>2583.2820000000002</v>
      </c>
      <c r="U89" s="11">
        <v>2561.6370000000002</v>
      </c>
      <c r="V89" s="11">
        <v>0</v>
      </c>
    </row>
    <row r="90" spans="1:30" x14ac:dyDescent="0.2">
      <c r="A90" s="7"/>
      <c r="B90" s="7"/>
      <c r="C90" s="7"/>
      <c r="D90" s="7"/>
      <c r="E90" s="7"/>
      <c r="G90" s="7"/>
      <c r="I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30" x14ac:dyDescent="0.2">
      <c r="A91" s="7"/>
      <c r="B91" s="7"/>
      <c r="C91" s="7"/>
      <c r="D91" s="7"/>
      <c r="E91" s="7"/>
      <c r="G91" s="7"/>
      <c r="I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30" x14ac:dyDescent="0.2">
      <c r="A92" s="7"/>
      <c r="B92" s="7" t="s">
        <v>100</v>
      </c>
      <c r="C92" s="7"/>
      <c r="D92" s="7"/>
      <c r="E92" s="7"/>
      <c r="G92" s="7"/>
      <c r="I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30" x14ac:dyDescent="0.2">
      <c r="A93" s="7"/>
      <c r="B93" s="7" t="s">
        <v>101</v>
      </c>
      <c r="C93" s="7"/>
      <c r="D93" s="7"/>
      <c r="E93" s="7"/>
      <c r="G93" s="7"/>
      <c r="I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30" x14ac:dyDescent="0.2">
      <c r="A94" s="7" t="s">
        <v>102</v>
      </c>
      <c r="B94" s="7" t="s">
        <v>103</v>
      </c>
      <c r="C94" s="10">
        <v>1</v>
      </c>
      <c r="D94" s="7" t="s">
        <v>104</v>
      </c>
      <c r="E94" s="11">
        <v>2295.9299999999998</v>
      </c>
      <c r="F94" s="11">
        <f>C94*E94</f>
        <v>2295.9299999999998</v>
      </c>
      <c r="G94" s="11">
        <v>1</v>
      </c>
      <c r="I94" s="11">
        <f>PRODUCT(F94,G94)</f>
        <v>2295.9299999999998</v>
      </c>
      <c r="L94" s="7"/>
      <c r="M94" s="7"/>
      <c r="N94" s="7"/>
      <c r="O94" s="7"/>
      <c r="P94" s="11">
        <v>2295.9299999999998</v>
      </c>
      <c r="Q94" s="11">
        <v>2239.64</v>
      </c>
      <c r="R94" s="11">
        <v>2300.9499999999998</v>
      </c>
      <c r="S94" s="11">
        <v>2230.69</v>
      </c>
      <c r="T94" s="11">
        <v>2250.61</v>
      </c>
      <c r="U94" s="11">
        <v>2227.7199999999998</v>
      </c>
      <c r="V94" s="11">
        <v>0</v>
      </c>
    </row>
    <row r="95" spans="1:30" x14ac:dyDescent="0.2">
      <c r="A95" s="7"/>
      <c r="B95" s="7"/>
      <c r="C95" s="7"/>
      <c r="D95" s="7"/>
      <c r="E95" s="7"/>
      <c r="G95" s="7"/>
      <c r="I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30" x14ac:dyDescent="0.2">
      <c r="A96" s="7"/>
      <c r="B96" s="7" t="s">
        <v>105</v>
      </c>
      <c r="C96" s="7"/>
      <c r="D96" s="7"/>
      <c r="E96" s="7"/>
      <c r="G96" s="7"/>
      <c r="I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30" x14ac:dyDescent="0.2">
      <c r="A97" s="7" t="s">
        <v>106</v>
      </c>
      <c r="B97" s="7" t="s">
        <v>107</v>
      </c>
      <c r="C97" s="11">
        <v>4.9000000000000004</v>
      </c>
      <c r="D97" s="7" t="s">
        <v>18</v>
      </c>
      <c r="E97" s="11">
        <v>267.56</v>
      </c>
      <c r="F97" s="10">
        <f>C97*E97</f>
        <v>1311.0440000000001</v>
      </c>
      <c r="G97" s="11">
        <v>1</v>
      </c>
      <c r="I97" s="10">
        <f>PRODUCT(F97,G97)</f>
        <v>1311.0440000000001</v>
      </c>
      <c r="L97" s="7"/>
      <c r="M97" s="7"/>
      <c r="N97" s="7"/>
      <c r="O97" s="7"/>
      <c r="P97" s="11">
        <v>1311.0440000000001</v>
      </c>
      <c r="Q97" s="11">
        <v>1247.0989999999999</v>
      </c>
      <c r="R97" s="11">
        <v>1312.6120000000001</v>
      </c>
      <c r="S97" s="11">
        <v>1236.9559999999999</v>
      </c>
      <c r="T97" s="11">
        <v>1256.3109999999999</v>
      </c>
      <c r="U97" s="11">
        <v>1229.116</v>
      </c>
      <c r="V97" s="11">
        <v>0</v>
      </c>
    </row>
    <row r="98" spans="1:30" x14ac:dyDescent="0.2">
      <c r="B98" s="5" t="s">
        <v>108</v>
      </c>
      <c r="C98" s="8">
        <v>30</v>
      </c>
      <c r="D98" s="5" t="s">
        <v>18</v>
      </c>
      <c r="E98" s="12">
        <v>638.10919999999999</v>
      </c>
      <c r="F98" s="8">
        <f>SUM(I86:I98)</f>
        <v>19143.276000000002</v>
      </c>
      <c r="G98" s="5"/>
      <c r="J98" s="8">
        <f>PRODUCT(F98,G98)</f>
        <v>19143.276000000002</v>
      </c>
      <c r="L98" s="12">
        <v>179.261698321891</v>
      </c>
      <c r="M98" s="5"/>
      <c r="N98" s="12">
        <v>10.4900024673566</v>
      </c>
      <c r="O98" s="5"/>
      <c r="P98" s="12">
        <v>179.261698321891</v>
      </c>
      <c r="Q98" s="12">
        <v>175.146769452874</v>
      </c>
      <c r="R98" s="12">
        <v>179.671352639373</v>
      </c>
      <c r="S98" s="12">
        <v>174.477372490731</v>
      </c>
      <c r="T98" s="12">
        <v>175.997103595639</v>
      </c>
      <c r="U98" s="12">
        <v>174.328597633269</v>
      </c>
      <c r="V98" s="12">
        <v>0</v>
      </c>
      <c r="W98" s="5"/>
      <c r="X98" s="5"/>
      <c r="Y98" s="5"/>
      <c r="Z98" s="8">
        <v>20</v>
      </c>
      <c r="AA98" s="5" t="s">
        <v>12</v>
      </c>
      <c r="AB98" s="5"/>
      <c r="AC98" s="5"/>
      <c r="AD98" s="12">
        <v>10.4900024673566</v>
      </c>
    </row>
    <row r="100" spans="1:30" x14ac:dyDescent="0.2">
      <c r="A100" s="7"/>
      <c r="B100" s="7" t="s">
        <v>109</v>
      </c>
      <c r="C100" s="7"/>
      <c r="D100" s="7"/>
      <c r="E100" s="7"/>
      <c r="G100" s="7"/>
      <c r="J100" s="10">
        <v>60616.600599999998</v>
      </c>
      <c r="L100" s="12">
        <v>567.62670976774098</v>
      </c>
      <c r="M100" s="5"/>
      <c r="N100" s="12">
        <v>32.498904909087997</v>
      </c>
      <c r="O100" s="5"/>
      <c r="P100" s="12">
        <v>567.62670976774098</v>
      </c>
      <c r="Q100" s="12">
        <v>536.89817671875596</v>
      </c>
      <c r="R100" s="12">
        <v>574.78970562114796</v>
      </c>
      <c r="S100" s="12">
        <v>530.08744192636698</v>
      </c>
      <c r="T100" s="12">
        <v>541.35936793446797</v>
      </c>
      <c r="U100" s="12">
        <v>529.74635705258697</v>
      </c>
      <c r="V100" s="12">
        <v>0</v>
      </c>
      <c r="W100" s="5"/>
      <c r="X100" s="5"/>
      <c r="Y100" s="5"/>
      <c r="Z100" s="8">
        <v>21</v>
      </c>
      <c r="AA100" s="5" t="s">
        <v>12</v>
      </c>
      <c r="AB100" s="5"/>
      <c r="AC100" s="5"/>
      <c r="AD100" s="12">
        <v>32.498904909087997</v>
      </c>
    </row>
    <row r="102" spans="1:30" x14ac:dyDescent="0.2">
      <c r="A102" s="9" t="s">
        <v>110</v>
      </c>
      <c r="B102" s="9" t="s">
        <v>111</v>
      </c>
    </row>
    <row r="103" spans="1:30" x14ac:dyDescent="0.2">
      <c r="A103" s="7"/>
      <c r="B103" s="7" t="s">
        <v>112</v>
      </c>
      <c r="C103" s="7"/>
      <c r="D103" s="7"/>
      <c r="E103" s="7"/>
      <c r="G103" s="7"/>
      <c r="I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30" x14ac:dyDescent="0.2">
      <c r="A104" s="7" t="s">
        <v>113</v>
      </c>
      <c r="B104" s="7" t="s">
        <v>114</v>
      </c>
      <c r="C104" s="10">
        <v>0</v>
      </c>
      <c r="D104" s="7" t="s">
        <v>115</v>
      </c>
      <c r="E104" s="11">
        <v>3267.09</v>
      </c>
      <c r="F104" s="11">
        <f>C104*E104</f>
        <v>0</v>
      </c>
      <c r="G104" s="11">
        <v>1</v>
      </c>
      <c r="I104" s="11">
        <f>PRODUCT(F104,G104)</f>
        <v>0</v>
      </c>
      <c r="L104" s="7"/>
      <c r="M104" s="7"/>
      <c r="N104" s="7"/>
      <c r="O104" s="7"/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</row>
    <row r="105" spans="1:30" x14ac:dyDescent="0.2">
      <c r="A105" s="7"/>
      <c r="B105" s="7"/>
      <c r="C105" s="7"/>
      <c r="D105" s="7"/>
      <c r="E105" s="7"/>
      <c r="G105" s="7"/>
      <c r="I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30" x14ac:dyDescent="0.2">
      <c r="A106" s="7"/>
      <c r="B106" s="7" t="s">
        <v>116</v>
      </c>
      <c r="C106" s="7"/>
      <c r="D106" s="7"/>
      <c r="E106" s="7"/>
      <c r="G106" s="7"/>
      <c r="I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30" x14ac:dyDescent="0.2">
      <c r="A107" s="7" t="s">
        <v>117</v>
      </c>
      <c r="B107" s="7" t="s">
        <v>118</v>
      </c>
      <c r="C107" s="7"/>
      <c r="D107" s="7" t="s">
        <v>41</v>
      </c>
      <c r="E107" s="11">
        <v>315</v>
      </c>
      <c r="F107" s="10">
        <f>C107*E107</f>
        <v>0</v>
      </c>
      <c r="G107" s="11">
        <v>1</v>
      </c>
      <c r="I107" s="10">
        <f>PRODUCT(F107,G107)</f>
        <v>0</v>
      </c>
      <c r="L107" s="7"/>
      <c r="M107" s="7"/>
      <c r="N107" s="7"/>
      <c r="O107" s="7"/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</row>
    <row r="108" spans="1:30" x14ac:dyDescent="0.2">
      <c r="A108" s="7"/>
      <c r="B108" s="7"/>
      <c r="C108" s="7"/>
      <c r="D108" s="7"/>
      <c r="E108" s="7"/>
      <c r="G108" s="7"/>
      <c r="I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30" x14ac:dyDescent="0.2">
      <c r="A109" s="7"/>
      <c r="B109" s="7" t="s">
        <v>119</v>
      </c>
      <c r="C109" s="10">
        <v>0</v>
      </c>
      <c r="D109" s="7" t="s">
        <v>41</v>
      </c>
      <c r="E109" s="11">
        <v>1.22</v>
      </c>
      <c r="F109" s="11">
        <f>C109*E109</f>
        <v>0</v>
      </c>
      <c r="G109" s="11">
        <v>1</v>
      </c>
      <c r="I109" s="11">
        <f>PRODUCT(F109,G109)</f>
        <v>0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30" x14ac:dyDescent="0.2">
      <c r="B110" s="5" t="s">
        <v>120</v>
      </c>
      <c r="C110" s="8">
        <v>106.8</v>
      </c>
      <c r="D110" s="5" t="s">
        <v>18</v>
      </c>
      <c r="E110" s="12">
        <v>0</v>
      </c>
      <c r="F110" s="8">
        <f>SUM(I101:I110)</f>
        <v>0</v>
      </c>
      <c r="G110" s="5"/>
      <c r="J110" s="8">
        <f>PRODUCT(F110,G110)</f>
        <v>0</v>
      </c>
      <c r="L110" s="12">
        <v>0</v>
      </c>
      <c r="M110" s="5"/>
      <c r="N110" s="12">
        <v>0</v>
      </c>
      <c r="O110" s="5"/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5"/>
      <c r="X110" s="5"/>
      <c r="Y110" s="5"/>
      <c r="Z110" s="8">
        <v>20</v>
      </c>
      <c r="AA110" s="5" t="s">
        <v>12</v>
      </c>
      <c r="AB110" s="5"/>
      <c r="AC110" s="5"/>
      <c r="AD110" s="12">
        <v>0</v>
      </c>
    </row>
    <row r="112" spans="1:30" x14ac:dyDescent="0.2">
      <c r="A112" s="9" t="s">
        <v>121</v>
      </c>
      <c r="B112" s="9" t="s">
        <v>122</v>
      </c>
    </row>
    <row r="113" spans="1:30" x14ac:dyDescent="0.2">
      <c r="A113" s="7"/>
      <c r="B113" s="7" t="s">
        <v>44</v>
      </c>
      <c r="C113" s="7"/>
      <c r="D113" s="7"/>
      <c r="E113" s="7"/>
      <c r="G113" s="7"/>
      <c r="I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30" x14ac:dyDescent="0.2">
      <c r="A114" s="7"/>
      <c r="B114" s="7" t="s">
        <v>123</v>
      </c>
      <c r="C114" s="7"/>
      <c r="D114" s="7"/>
      <c r="E114" s="7"/>
      <c r="G114" s="7"/>
      <c r="I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30" x14ac:dyDescent="0.2">
      <c r="A115" s="7"/>
      <c r="B115" s="7" t="s">
        <v>124</v>
      </c>
      <c r="C115" s="7"/>
      <c r="D115" s="7"/>
      <c r="E115" s="7"/>
      <c r="G115" s="7"/>
      <c r="I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30" x14ac:dyDescent="0.2">
      <c r="A116" s="7" t="s">
        <v>125</v>
      </c>
      <c r="B116" s="7" t="s">
        <v>126</v>
      </c>
      <c r="C116" s="10">
        <v>76</v>
      </c>
      <c r="D116" s="7" t="s">
        <v>18</v>
      </c>
      <c r="E116" s="11">
        <v>59.06</v>
      </c>
      <c r="F116" s="11">
        <f>C116*E116</f>
        <v>4488.5600000000004</v>
      </c>
      <c r="G116" s="11">
        <v>1</v>
      </c>
      <c r="I116" s="11">
        <f>PRODUCT(F116,G116)</f>
        <v>4488.5600000000004</v>
      </c>
      <c r="L116" s="7"/>
      <c r="M116" s="7"/>
      <c r="N116" s="7"/>
      <c r="O116" s="7"/>
      <c r="P116" s="11">
        <v>4488.5600000000004</v>
      </c>
      <c r="Q116" s="11">
        <v>4328.96</v>
      </c>
      <c r="R116" s="11">
        <v>4657.28</v>
      </c>
      <c r="S116" s="11">
        <v>4001.4</v>
      </c>
      <c r="T116" s="11">
        <v>4235.4799999999996</v>
      </c>
      <c r="U116" s="11">
        <v>4151.12</v>
      </c>
      <c r="V116" s="11">
        <v>0</v>
      </c>
    </row>
    <row r="117" spans="1:30" x14ac:dyDescent="0.2">
      <c r="B117" s="5" t="s">
        <v>127</v>
      </c>
      <c r="C117" s="8">
        <v>76</v>
      </c>
      <c r="D117" s="5" t="s">
        <v>18</v>
      </c>
      <c r="E117" s="12">
        <v>59.06</v>
      </c>
      <c r="F117" s="8">
        <f>SUM(I113:I117)</f>
        <v>4488.5600000000004</v>
      </c>
      <c r="G117" s="5"/>
      <c r="J117" s="8">
        <f>PRODUCT(F117,G117)</f>
        <v>4488.5600000000004</v>
      </c>
      <c r="L117" s="12">
        <v>42.0318282314744</v>
      </c>
      <c r="M117" s="5"/>
      <c r="N117" s="12">
        <v>2.39924415227516</v>
      </c>
      <c r="O117" s="5"/>
      <c r="P117" s="12">
        <v>42.0318282314744</v>
      </c>
      <c r="Q117" s="12">
        <v>40.537299967232997</v>
      </c>
      <c r="R117" s="12">
        <v>43.611758110815302</v>
      </c>
      <c r="S117" s="12">
        <v>37.469958624909097</v>
      </c>
      <c r="T117" s="12">
        <v>39.6619334124631</v>
      </c>
      <c r="U117" s="12">
        <v>38.871968472792602</v>
      </c>
      <c r="V117" s="12">
        <v>0</v>
      </c>
      <c r="W117" s="5"/>
      <c r="X117" s="5"/>
      <c r="Y117" s="5"/>
      <c r="Z117" s="8">
        <v>20</v>
      </c>
      <c r="AA117" s="5" t="s">
        <v>12</v>
      </c>
      <c r="AB117" s="5"/>
      <c r="AC117" s="5"/>
      <c r="AD117" s="12">
        <v>2.39924415227516</v>
      </c>
    </row>
    <row r="119" spans="1:30" x14ac:dyDescent="0.2">
      <c r="A119" s="9" t="s">
        <v>128</v>
      </c>
      <c r="B119" s="9" t="s">
        <v>129</v>
      </c>
    </row>
    <row r="120" spans="1:30" x14ac:dyDescent="0.2">
      <c r="A120" s="7"/>
      <c r="B120" s="7" t="s">
        <v>130</v>
      </c>
      <c r="C120" s="7"/>
      <c r="D120" s="7"/>
      <c r="E120" s="7"/>
      <c r="G120" s="7"/>
      <c r="I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30" x14ac:dyDescent="0.2">
      <c r="A121" s="7"/>
      <c r="B121" s="7" t="s">
        <v>131</v>
      </c>
      <c r="C121" s="7"/>
      <c r="D121" s="7"/>
      <c r="E121" s="7"/>
      <c r="G121" s="7"/>
      <c r="I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30" x14ac:dyDescent="0.2">
      <c r="A122" s="7"/>
      <c r="B122" s="7" t="s">
        <v>132</v>
      </c>
      <c r="C122" s="7"/>
      <c r="D122" s="7"/>
      <c r="E122" s="7"/>
      <c r="G122" s="7"/>
      <c r="I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30" x14ac:dyDescent="0.2">
      <c r="A123" s="7" t="s">
        <v>133</v>
      </c>
      <c r="B123" s="7" t="s">
        <v>134</v>
      </c>
      <c r="C123" s="10">
        <v>11</v>
      </c>
      <c r="D123" s="7" t="s">
        <v>104</v>
      </c>
      <c r="E123" s="11">
        <v>1225.97</v>
      </c>
      <c r="F123" s="11">
        <f>C123*E123</f>
        <v>13485.67</v>
      </c>
      <c r="G123" s="11">
        <v>1</v>
      </c>
      <c r="I123" s="11">
        <f>PRODUCT(F123,G123)</f>
        <v>13485.67</v>
      </c>
      <c r="L123" s="7"/>
      <c r="M123" s="7"/>
      <c r="N123" s="7"/>
      <c r="O123" s="7"/>
      <c r="P123" s="11">
        <v>13485.67</v>
      </c>
      <c r="Q123" s="11">
        <v>12710.61</v>
      </c>
      <c r="R123" s="11">
        <v>13575.87</v>
      </c>
      <c r="S123" s="11">
        <v>12583.12</v>
      </c>
      <c r="T123" s="11">
        <v>12888.59</v>
      </c>
      <c r="U123" s="11">
        <v>12573.11</v>
      </c>
      <c r="V123" s="11">
        <v>0</v>
      </c>
    </row>
    <row r="124" spans="1:30" x14ac:dyDescent="0.2">
      <c r="A124" s="7" t="s">
        <v>133</v>
      </c>
      <c r="B124" s="7" t="s">
        <v>135</v>
      </c>
      <c r="C124" s="10">
        <v>11</v>
      </c>
      <c r="D124" s="7" t="s">
        <v>104</v>
      </c>
      <c r="E124" s="11">
        <v>-150</v>
      </c>
      <c r="F124" s="11">
        <f>C124*E124</f>
        <v>-1650</v>
      </c>
      <c r="G124" s="11">
        <v>1</v>
      </c>
      <c r="I124" s="11">
        <f>PRODUCT(F124,G124)</f>
        <v>-1650</v>
      </c>
      <c r="L124" s="7"/>
      <c r="M124" s="7"/>
      <c r="N124" s="7"/>
      <c r="O124" s="7"/>
      <c r="P124" s="11">
        <v>-1650</v>
      </c>
      <c r="Q124" s="11">
        <v>-1650</v>
      </c>
      <c r="R124" s="11">
        <v>-1650</v>
      </c>
      <c r="S124" s="11">
        <v>-1650</v>
      </c>
      <c r="T124" s="11">
        <v>-1650</v>
      </c>
      <c r="U124" s="11">
        <v>-1650</v>
      </c>
      <c r="V124" s="11">
        <v>-1650</v>
      </c>
    </row>
    <row r="125" spans="1:30" x14ac:dyDescent="0.2">
      <c r="A125" s="7"/>
      <c r="B125" s="7"/>
      <c r="C125" s="7"/>
      <c r="D125" s="7"/>
      <c r="E125" s="7"/>
      <c r="G125" s="7"/>
      <c r="I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30" x14ac:dyDescent="0.2">
      <c r="A126" s="7" t="s">
        <v>136</v>
      </c>
      <c r="B126" s="7" t="s">
        <v>137</v>
      </c>
      <c r="C126" s="10">
        <v>1</v>
      </c>
      <c r="D126" s="7" t="s">
        <v>138</v>
      </c>
      <c r="E126" s="11">
        <v>1911.39</v>
      </c>
      <c r="F126" s="11">
        <f>C126*E126</f>
        <v>1911.39</v>
      </c>
      <c r="G126" s="11">
        <v>1</v>
      </c>
      <c r="I126" s="11">
        <f>PRODUCT(F126,G126)</f>
        <v>1911.39</v>
      </c>
      <c r="L126" s="7"/>
      <c r="M126" s="7"/>
      <c r="N126" s="7"/>
      <c r="O126" s="7"/>
      <c r="P126" s="11">
        <v>1911.39</v>
      </c>
      <c r="Q126" s="11">
        <v>1776.26</v>
      </c>
      <c r="R126" s="11">
        <v>1927.77</v>
      </c>
      <c r="S126" s="11">
        <v>1753.48</v>
      </c>
      <c r="T126" s="11">
        <v>1808.98</v>
      </c>
      <c r="U126" s="11">
        <v>1753.37</v>
      </c>
      <c r="V126" s="11">
        <v>0</v>
      </c>
    </row>
    <row r="127" spans="1:30" x14ac:dyDescent="0.2">
      <c r="A127" s="7" t="s">
        <v>133</v>
      </c>
      <c r="B127" s="7" t="s">
        <v>135</v>
      </c>
      <c r="C127" s="10">
        <v>1</v>
      </c>
      <c r="D127" s="7" t="s">
        <v>138</v>
      </c>
      <c r="E127" s="11">
        <v>-200</v>
      </c>
      <c r="F127" s="11">
        <f>C127*E127</f>
        <v>-200</v>
      </c>
      <c r="G127" s="11">
        <v>1</v>
      </c>
      <c r="I127" s="11">
        <f>PRODUCT(F127,G127)</f>
        <v>-200</v>
      </c>
      <c r="L127" s="7"/>
      <c r="M127" s="7"/>
      <c r="N127" s="7"/>
      <c r="O127" s="7"/>
      <c r="P127" s="11">
        <v>-200</v>
      </c>
      <c r="Q127" s="11">
        <v>-200</v>
      </c>
      <c r="R127" s="11">
        <v>-200</v>
      </c>
      <c r="S127" s="11">
        <v>-200</v>
      </c>
      <c r="T127" s="11">
        <v>-200</v>
      </c>
      <c r="U127" s="11">
        <v>-200</v>
      </c>
      <c r="V127" s="11">
        <v>-200</v>
      </c>
    </row>
    <row r="128" spans="1:30" x14ac:dyDescent="0.2">
      <c r="B128" s="5" t="s">
        <v>139</v>
      </c>
      <c r="C128" s="8">
        <v>12</v>
      </c>
      <c r="D128" s="5" t="s">
        <v>140</v>
      </c>
      <c r="E128" s="12">
        <v>1128.92166666667</v>
      </c>
      <c r="F128" s="8">
        <f>SUM(I120:I128)</f>
        <v>13547.06</v>
      </c>
      <c r="G128" s="5"/>
      <c r="J128" s="8">
        <f>PRODUCT(F128,G128)</f>
        <v>13547.06</v>
      </c>
      <c r="L128" s="12">
        <v>126.85754428179099</v>
      </c>
      <c r="M128" s="5"/>
      <c r="N128" s="12">
        <v>7.20328184765666</v>
      </c>
      <c r="O128" s="5"/>
      <c r="P128" s="12">
        <v>126.85754428179099</v>
      </c>
      <c r="Q128" s="12">
        <v>118.33433199589</v>
      </c>
      <c r="R128" s="12">
        <v>127.85558201614499</v>
      </c>
      <c r="S128" s="12">
        <v>116.927171831306</v>
      </c>
      <c r="T128" s="12">
        <v>120.30737150263001</v>
      </c>
      <c r="U128" s="12">
        <v>116.832406004025</v>
      </c>
      <c r="V128" s="12">
        <v>-17.323792536632599</v>
      </c>
      <c r="W128" s="5"/>
      <c r="X128" s="5"/>
      <c r="Y128" s="5"/>
      <c r="Z128" s="8">
        <v>20</v>
      </c>
      <c r="AA128" s="5" t="s">
        <v>12</v>
      </c>
      <c r="AB128" s="5"/>
      <c r="AC128" s="5"/>
      <c r="AD128" s="12">
        <v>7.20328184765666</v>
      </c>
    </row>
    <row r="130" spans="1:30" x14ac:dyDescent="0.2">
      <c r="A130" s="9" t="s">
        <v>141</v>
      </c>
      <c r="B130" s="9" t="s">
        <v>142</v>
      </c>
    </row>
    <row r="131" spans="1:30" x14ac:dyDescent="0.2">
      <c r="A131" s="7"/>
      <c r="B131" s="7" t="s">
        <v>143</v>
      </c>
      <c r="C131" s="7"/>
      <c r="D131" s="7"/>
      <c r="E131" s="7"/>
      <c r="G131" s="7"/>
      <c r="I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30" x14ac:dyDescent="0.2">
      <c r="A132" s="7"/>
      <c r="B132" s="7" t="s">
        <v>144</v>
      </c>
      <c r="C132" s="7"/>
      <c r="D132" s="7"/>
      <c r="E132" s="7"/>
      <c r="G132" s="7"/>
      <c r="I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30" x14ac:dyDescent="0.2">
      <c r="A133" s="7" t="s">
        <v>145</v>
      </c>
      <c r="B133" s="7" t="s">
        <v>146</v>
      </c>
      <c r="C133" s="10">
        <v>66</v>
      </c>
      <c r="D133" s="7" t="s">
        <v>18</v>
      </c>
      <c r="E133" s="11">
        <v>57.72</v>
      </c>
      <c r="F133" s="11">
        <f>C133*E133</f>
        <v>3809.52</v>
      </c>
      <c r="G133" s="11">
        <v>1</v>
      </c>
      <c r="I133" s="11">
        <f>PRODUCT(F133,G133)</f>
        <v>3809.52</v>
      </c>
      <c r="L133" s="7"/>
      <c r="M133" s="7"/>
      <c r="N133" s="7"/>
      <c r="O133" s="7"/>
      <c r="P133" s="11">
        <v>3809.52</v>
      </c>
      <c r="Q133" s="11">
        <v>3809.52</v>
      </c>
      <c r="R133" s="11">
        <v>3809.52</v>
      </c>
      <c r="S133" s="11">
        <v>3809.52</v>
      </c>
      <c r="T133" s="11">
        <v>3809.52</v>
      </c>
      <c r="U133" s="11">
        <v>3809.52</v>
      </c>
      <c r="V133" s="11">
        <v>0</v>
      </c>
    </row>
    <row r="134" spans="1:30" x14ac:dyDescent="0.2">
      <c r="A134" s="7"/>
      <c r="B134" s="7" t="s">
        <v>147</v>
      </c>
      <c r="C134" s="7"/>
      <c r="D134" s="7"/>
      <c r="E134" s="7"/>
      <c r="G134" s="7"/>
      <c r="I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30" x14ac:dyDescent="0.2">
      <c r="A135" s="7"/>
      <c r="B135" s="7" t="s">
        <v>148</v>
      </c>
      <c r="C135" s="7"/>
      <c r="D135" s="7"/>
      <c r="E135" s="7"/>
      <c r="G135" s="7"/>
      <c r="I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30" x14ac:dyDescent="0.2">
      <c r="A136" s="7" t="s">
        <v>149</v>
      </c>
      <c r="B136" s="7" t="s">
        <v>150</v>
      </c>
      <c r="C136" s="10">
        <v>14</v>
      </c>
      <c r="D136" s="7" t="s">
        <v>18</v>
      </c>
      <c r="E136" s="11">
        <v>164.14</v>
      </c>
      <c r="F136" s="11">
        <f>C136*E136</f>
        <v>2297.96</v>
      </c>
      <c r="G136" s="11">
        <v>0</v>
      </c>
      <c r="I136" s="11">
        <f>PRODUCT(F136,G136)</f>
        <v>0</v>
      </c>
      <c r="L136" s="7"/>
      <c r="M136" s="7"/>
      <c r="N136" s="7"/>
      <c r="O136" s="7"/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</row>
    <row r="137" spans="1:30" x14ac:dyDescent="0.2">
      <c r="A137" s="7"/>
      <c r="B137" s="7"/>
      <c r="C137" s="7"/>
      <c r="D137" s="7"/>
      <c r="E137" s="7"/>
      <c r="G137" s="7"/>
      <c r="I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30" x14ac:dyDescent="0.2">
      <c r="A138" s="7"/>
      <c r="B138" s="7" t="s">
        <v>151</v>
      </c>
      <c r="C138" s="7"/>
      <c r="D138" s="7"/>
      <c r="E138" s="7"/>
      <c r="G138" s="7"/>
      <c r="I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30" x14ac:dyDescent="0.2">
      <c r="A139" s="7"/>
      <c r="B139" s="7" t="s">
        <v>152</v>
      </c>
      <c r="C139" s="7"/>
      <c r="D139" s="7"/>
      <c r="E139" s="7"/>
      <c r="G139" s="7"/>
      <c r="I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30" x14ac:dyDescent="0.2">
      <c r="A140" s="7" t="s">
        <v>153</v>
      </c>
      <c r="B140" s="7" t="s">
        <v>154</v>
      </c>
      <c r="C140" s="10">
        <v>14</v>
      </c>
      <c r="D140" s="7" t="s">
        <v>18</v>
      </c>
      <c r="E140" s="11">
        <v>42.05</v>
      </c>
      <c r="F140" s="11">
        <f>C140*E140</f>
        <v>588.69999999999993</v>
      </c>
      <c r="G140" s="11">
        <v>1</v>
      </c>
      <c r="I140" s="11">
        <f>PRODUCT(F140,G140)</f>
        <v>588.69999999999993</v>
      </c>
      <c r="L140" s="7"/>
      <c r="M140" s="7"/>
      <c r="N140" s="7"/>
      <c r="O140" s="7"/>
      <c r="P140" s="11">
        <v>588.70000000000005</v>
      </c>
      <c r="Q140" s="11">
        <v>588.70000000000005</v>
      </c>
      <c r="R140" s="11">
        <v>588.70000000000005</v>
      </c>
      <c r="S140" s="11">
        <v>588.70000000000005</v>
      </c>
      <c r="T140" s="11">
        <v>588.70000000000005</v>
      </c>
      <c r="U140" s="11">
        <v>588.70000000000005</v>
      </c>
      <c r="V140" s="11">
        <v>0</v>
      </c>
    </row>
    <row r="141" spans="1:30" x14ac:dyDescent="0.2">
      <c r="A141" s="7"/>
      <c r="B141" s="7"/>
      <c r="C141" s="7"/>
      <c r="D141" s="7"/>
      <c r="E141" s="7"/>
      <c r="G141" s="7"/>
      <c r="I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30" x14ac:dyDescent="0.2">
      <c r="A142" s="7"/>
      <c r="B142" s="7" t="s">
        <v>155</v>
      </c>
      <c r="C142" s="7"/>
      <c r="D142" s="7"/>
      <c r="E142" s="7"/>
      <c r="G142" s="7"/>
      <c r="I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30" x14ac:dyDescent="0.2">
      <c r="A143" s="7" t="s">
        <v>156</v>
      </c>
      <c r="B143" s="7" t="s">
        <v>157</v>
      </c>
      <c r="C143" s="10">
        <v>0</v>
      </c>
      <c r="D143" s="7" t="s">
        <v>115</v>
      </c>
      <c r="E143" s="11">
        <v>565.87</v>
      </c>
      <c r="F143" s="10">
        <f>C143*E143</f>
        <v>0</v>
      </c>
      <c r="G143" s="11">
        <v>1</v>
      </c>
      <c r="I143" s="10">
        <f>PRODUCT(F143,G143)</f>
        <v>0</v>
      </c>
      <c r="L143" s="7"/>
      <c r="M143" s="7"/>
      <c r="N143" s="7"/>
      <c r="O143" s="7"/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</row>
    <row r="144" spans="1:30" x14ac:dyDescent="0.2">
      <c r="B144" s="5" t="s">
        <v>158</v>
      </c>
      <c r="C144" s="8">
        <v>79</v>
      </c>
      <c r="D144" s="5" t="s">
        <v>18</v>
      </c>
      <c r="E144" s="12">
        <v>55.673670886076003</v>
      </c>
      <c r="F144" s="8">
        <f>SUM(I131:I144)</f>
        <v>4398.22</v>
      </c>
      <c r="G144" s="5"/>
      <c r="J144" s="8">
        <f>PRODUCT(F144,G144)</f>
        <v>4398.22</v>
      </c>
      <c r="L144" s="12">
        <v>41.185865302955797</v>
      </c>
      <c r="M144" s="5"/>
      <c r="N144" s="12">
        <v>2.4480884394774698</v>
      </c>
      <c r="O144" s="5"/>
      <c r="P144" s="12">
        <v>41.185865302955797</v>
      </c>
      <c r="Q144" s="12">
        <v>41.185865302955797</v>
      </c>
      <c r="R144" s="12">
        <v>41.185865302955797</v>
      </c>
      <c r="S144" s="12">
        <v>41.185865302955797</v>
      </c>
      <c r="T144" s="12">
        <v>41.185865302955797</v>
      </c>
      <c r="U144" s="12">
        <v>41.185865302955797</v>
      </c>
      <c r="V144" s="12">
        <v>0</v>
      </c>
      <c r="W144" s="5"/>
      <c r="X144" s="5"/>
      <c r="Y144" s="5"/>
      <c r="Z144" s="8">
        <v>20</v>
      </c>
      <c r="AA144" s="5" t="s">
        <v>12</v>
      </c>
      <c r="AB144" s="5"/>
      <c r="AC144" s="5"/>
      <c r="AD144" s="12">
        <v>2.4480884394774698</v>
      </c>
    </row>
    <row r="146" spans="1:22" x14ac:dyDescent="0.2">
      <c r="A146" s="9" t="s">
        <v>159</v>
      </c>
      <c r="B146" s="9" t="s">
        <v>160</v>
      </c>
    </row>
    <row r="147" spans="1:22" x14ac:dyDescent="0.2">
      <c r="A147" s="7" t="s">
        <v>161</v>
      </c>
      <c r="B147" s="7" t="s">
        <v>162</v>
      </c>
      <c r="C147" s="10">
        <v>77</v>
      </c>
      <c r="D147" s="7" t="s">
        <v>18</v>
      </c>
      <c r="E147" s="11">
        <v>52.26</v>
      </c>
      <c r="F147" s="10">
        <f>C147*E147</f>
        <v>4024.02</v>
      </c>
      <c r="G147" s="11">
        <v>0</v>
      </c>
      <c r="I147" s="11">
        <f>PRODUCT(F147,G147)</f>
        <v>0</v>
      </c>
      <c r="L147" s="7"/>
      <c r="M147" s="7"/>
      <c r="N147" s="7"/>
      <c r="O147" s="7"/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</row>
    <row r="148" spans="1:22" x14ac:dyDescent="0.2">
      <c r="A148" s="7"/>
      <c r="B148" s="7"/>
      <c r="C148" s="7"/>
      <c r="D148" s="7"/>
      <c r="E148" s="7"/>
      <c r="G148" s="7"/>
      <c r="I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x14ac:dyDescent="0.2">
      <c r="A149" s="7"/>
      <c r="B149" s="7" t="s">
        <v>163</v>
      </c>
      <c r="C149" s="7"/>
      <c r="D149" s="7"/>
      <c r="E149" s="7"/>
      <c r="G149" s="7"/>
      <c r="I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x14ac:dyDescent="0.2">
      <c r="A150" s="7"/>
      <c r="B150" s="7" t="s">
        <v>164</v>
      </c>
      <c r="C150" s="7"/>
      <c r="D150" s="7"/>
      <c r="E150" s="7"/>
      <c r="G150" s="7"/>
      <c r="I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x14ac:dyDescent="0.2">
      <c r="A151" s="7"/>
      <c r="B151" s="7" t="s">
        <v>165</v>
      </c>
      <c r="C151" s="7"/>
      <c r="D151" s="7"/>
      <c r="E151" s="7"/>
      <c r="G151" s="7"/>
      <c r="I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x14ac:dyDescent="0.2">
      <c r="A152" s="7" t="s">
        <v>166</v>
      </c>
      <c r="B152" s="7" t="s">
        <v>167</v>
      </c>
      <c r="C152" s="10">
        <v>76</v>
      </c>
      <c r="D152" s="7" t="s">
        <v>18</v>
      </c>
      <c r="E152" s="11">
        <v>68.45</v>
      </c>
      <c r="F152" s="10">
        <f>C152*E152</f>
        <v>5202.2</v>
      </c>
      <c r="G152" s="11">
        <v>2</v>
      </c>
      <c r="I152" s="10">
        <f>PRODUCT(F152,G152)</f>
        <v>10404.4</v>
      </c>
      <c r="L152" s="7"/>
      <c r="M152" s="7"/>
      <c r="N152" s="7"/>
      <c r="O152" s="7"/>
      <c r="P152" s="11">
        <v>10404.4</v>
      </c>
      <c r="Q152" s="11">
        <v>9171.68</v>
      </c>
      <c r="R152" s="11">
        <v>10509.28</v>
      </c>
      <c r="S152" s="11">
        <v>8958.8799999999992</v>
      </c>
      <c r="T152" s="11">
        <v>9354.08</v>
      </c>
      <c r="U152" s="11">
        <v>8946.7199999999993</v>
      </c>
      <c r="V152" s="11">
        <v>0</v>
      </c>
    </row>
    <row r="153" spans="1:22" x14ac:dyDescent="0.2">
      <c r="A153" s="7"/>
      <c r="B153" s="7"/>
      <c r="C153" s="7"/>
      <c r="D153" s="7"/>
      <c r="E153" s="7"/>
      <c r="G153" s="7"/>
      <c r="I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x14ac:dyDescent="0.2">
      <c r="A154" s="7" t="s">
        <v>166</v>
      </c>
      <c r="B154" s="7" t="s">
        <v>168</v>
      </c>
      <c r="C154" s="10">
        <v>77</v>
      </c>
      <c r="D154" s="7" t="s">
        <v>18</v>
      </c>
      <c r="E154" s="11">
        <v>68.45</v>
      </c>
      <c r="F154" s="10">
        <f>C154*E154</f>
        <v>5270.6500000000005</v>
      </c>
      <c r="G154" s="11">
        <v>1</v>
      </c>
      <c r="I154" s="10">
        <f>PRODUCT(F154,G154)</f>
        <v>5270.6500000000005</v>
      </c>
      <c r="L154" s="7"/>
      <c r="M154" s="7"/>
      <c r="N154" s="7"/>
      <c r="O154" s="7"/>
      <c r="P154" s="11">
        <v>5270.65</v>
      </c>
      <c r="Q154" s="11">
        <v>4646.18</v>
      </c>
      <c r="R154" s="11">
        <v>5323.78</v>
      </c>
      <c r="S154" s="11">
        <v>4538.38</v>
      </c>
      <c r="T154" s="11">
        <v>4738.58</v>
      </c>
      <c r="U154" s="11">
        <v>4532.22</v>
      </c>
      <c r="V154" s="11">
        <v>0</v>
      </c>
    </row>
    <row r="155" spans="1:22" x14ac:dyDescent="0.2">
      <c r="A155" s="7"/>
      <c r="B155" s="7"/>
      <c r="C155" s="7"/>
      <c r="D155" s="7"/>
      <c r="E155" s="7"/>
      <c r="G155" s="7"/>
      <c r="I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x14ac:dyDescent="0.2">
      <c r="A156" s="7"/>
      <c r="B156" s="7" t="s">
        <v>169</v>
      </c>
      <c r="C156" s="7"/>
      <c r="D156" s="7"/>
      <c r="E156" s="7"/>
      <c r="G156" s="7"/>
      <c r="I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x14ac:dyDescent="0.2">
      <c r="A157" s="7"/>
      <c r="B157" s="7" t="s">
        <v>170</v>
      </c>
      <c r="C157" s="7"/>
      <c r="D157" s="7"/>
      <c r="E157" s="7"/>
      <c r="G157" s="7"/>
      <c r="I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x14ac:dyDescent="0.2">
      <c r="A158" s="7" t="s">
        <v>166</v>
      </c>
      <c r="B158" s="7" t="s">
        <v>171</v>
      </c>
      <c r="C158" s="10">
        <v>23</v>
      </c>
      <c r="D158" s="7" t="s">
        <v>18</v>
      </c>
      <c r="E158" s="11">
        <v>68.45</v>
      </c>
      <c r="F158" s="10">
        <f>C158*E158</f>
        <v>1574.3500000000001</v>
      </c>
      <c r="G158" s="11">
        <v>-1</v>
      </c>
      <c r="I158" s="10">
        <f>PRODUCT(F158,G158)</f>
        <v>-1574.3500000000001</v>
      </c>
      <c r="L158" s="7"/>
      <c r="M158" s="7"/>
      <c r="N158" s="7"/>
      <c r="O158" s="7"/>
      <c r="P158" s="11">
        <v>-1574.35</v>
      </c>
      <c r="Q158" s="11">
        <v>-1387.82</v>
      </c>
      <c r="R158" s="11">
        <v>-1590.22</v>
      </c>
      <c r="S158" s="11">
        <v>-1355.62</v>
      </c>
      <c r="T158" s="11">
        <v>-1415.42</v>
      </c>
      <c r="U158" s="11">
        <v>-1353.78</v>
      </c>
      <c r="V158" s="11">
        <v>0</v>
      </c>
    </row>
    <row r="159" spans="1:22" x14ac:dyDescent="0.2">
      <c r="A159" s="7" t="s">
        <v>172</v>
      </c>
      <c r="B159" s="7" t="s">
        <v>173</v>
      </c>
      <c r="C159" s="10">
        <v>23</v>
      </c>
      <c r="D159" s="7" t="s">
        <v>18</v>
      </c>
      <c r="E159" s="11">
        <v>77.16</v>
      </c>
      <c r="F159" s="10">
        <f>C159*E159</f>
        <v>1774.6799999999998</v>
      </c>
      <c r="G159" s="11">
        <v>1</v>
      </c>
      <c r="I159" s="10">
        <f>PRODUCT(F159,G159)</f>
        <v>1774.6799999999998</v>
      </c>
      <c r="L159" s="7"/>
      <c r="M159" s="7"/>
      <c r="N159" s="7"/>
      <c r="O159" s="7"/>
      <c r="P159" s="11">
        <v>1774.68</v>
      </c>
      <c r="Q159" s="11">
        <v>1594.36</v>
      </c>
      <c r="R159" s="11">
        <v>1857.71</v>
      </c>
      <c r="S159" s="11">
        <v>1628.4</v>
      </c>
      <c r="T159" s="11">
        <v>1618.51</v>
      </c>
      <c r="U159" s="11">
        <v>1560.09</v>
      </c>
      <c r="V159" s="11">
        <v>0</v>
      </c>
    </row>
    <row r="160" spans="1:22" x14ac:dyDescent="0.2">
      <c r="A160" s="7"/>
      <c r="B160" s="7"/>
      <c r="C160" s="7"/>
      <c r="D160" s="7"/>
      <c r="E160" s="7"/>
      <c r="G160" s="7"/>
      <c r="I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30" x14ac:dyDescent="0.2">
      <c r="A161" s="7"/>
      <c r="B161" s="7"/>
      <c r="C161" s="7"/>
      <c r="D161" s="7"/>
      <c r="E161" s="7"/>
      <c r="G161" s="7"/>
      <c r="I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30" x14ac:dyDescent="0.2">
      <c r="A162" s="7"/>
      <c r="B162" s="7" t="s">
        <v>174</v>
      </c>
      <c r="C162" s="7"/>
      <c r="D162" s="7"/>
      <c r="E162" s="7"/>
      <c r="G162" s="7"/>
      <c r="I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30" x14ac:dyDescent="0.2">
      <c r="A163" s="7"/>
      <c r="B163" s="7" t="s">
        <v>175</v>
      </c>
      <c r="C163" s="7"/>
      <c r="D163" s="7"/>
      <c r="E163" s="7"/>
      <c r="G163" s="7"/>
      <c r="I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30" x14ac:dyDescent="0.2">
      <c r="A164" s="7" t="s">
        <v>176</v>
      </c>
      <c r="B164" s="7" t="s">
        <v>177</v>
      </c>
      <c r="C164" s="10">
        <v>77</v>
      </c>
      <c r="D164" s="7"/>
      <c r="E164" s="11">
        <v>9.9</v>
      </c>
      <c r="F164" s="10">
        <f>C164*E164</f>
        <v>762.30000000000007</v>
      </c>
      <c r="G164" s="11">
        <v>1</v>
      </c>
      <c r="I164" s="11">
        <f>PRODUCT(F164,G164)</f>
        <v>762.30000000000007</v>
      </c>
      <c r="L164" s="7"/>
      <c r="M164" s="7"/>
      <c r="N164" s="7"/>
      <c r="O164" s="7"/>
      <c r="P164" s="11">
        <v>762.3</v>
      </c>
      <c r="Q164" s="11">
        <v>696.85</v>
      </c>
      <c r="R164" s="11">
        <v>763.84</v>
      </c>
      <c r="S164" s="11">
        <v>686.07</v>
      </c>
      <c r="T164" s="11">
        <v>706.09</v>
      </c>
      <c r="U164" s="11">
        <v>677.6</v>
      </c>
      <c r="V164" s="11">
        <v>0</v>
      </c>
    </row>
    <row r="165" spans="1:30" x14ac:dyDescent="0.2">
      <c r="A165" s="7"/>
      <c r="B165" s="7" t="s">
        <v>178</v>
      </c>
      <c r="C165" s="7"/>
      <c r="D165" s="7"/>
      <c r="E165" s="7"/>
      <c r="G165" s="7"/>
      <c r="I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30" x14ac:dyDescent="0.2">
      <c r="B166" s="5" t="s">
        <v>179</v>
      </c>
      <c r="C166" s="8">
        <v>231</v>
      </c>
      <c r="D166" s="5" t="s">
        <v>18</v>
      </c>
      <c r="E166" s="12">
        <v>72.024588744588698</v>
      </c>
      <c r="F166" s="8">
        <f>SUM(I147:I166)</f>
        <v>16637.68</v>
      </c>
      <c r="G166" s="5"/>
      <c r="J166" s="8">
        <f>PRODUCT(F166,G166)</f>
        <v>16637.68</v>
      </c>
      <c r="L166" s="12">
        <v>155.79876573561199</v>
      </c>
      <c r="M166" s="5"/>
      <c r="N166" s="12">
        <v>8.5387628818733106</v>
      </c>
      <c r="O166" s="5"/>
      <c r="P166" s="12">
        <v>155.79876573561199</v>
      </c>
      <c r="Q166" s="12">
        <v>137.85290858373099</v>
      </c>
      <c r="R166" s="12">
        <v>157.92172627938501</v>
      </c>
      <c r="S166" s="12">
        <v>135.37008136580599</v>
      </c>
      <c r="T166" s="12">
        <v>140.480412879868</v>
      </c>
      <c r="U166" s="12">
        <v>134.496774937716</v>
      </c>
      <c r="V166" s="12">
        <v>0</v>
      </c>
      <c r="W166" s="5"/>
      <c r="X166" s="5"/>
      <c r="Y166" s="5"/>
      <c r="Z166" s="8">
        <v>20</v>
      </c>
      <c r="AA166" s="5" t="s">
        <v>12</v>
      </c>
      <c r="AB166" s="5"/>
      <c r="AC166" s="5"/>
      <c r="AD166" s="12">
        <v>8.5387628818733106</v>
      </c>
    </row>
    <row r="168" spans="1:30" x14ac:dyDescent="0.2">
      <c r="A168" s="9" t="s">
        <v>180</v>
      </c>
      <c r="B168" s="9" t="s">
        <v>181</v>
      </c>
    </row>
    <row r="169" spans="1:30" x14ac:dyDescent="0.2">
      <c r="A169" s="7"/>
      <c r="B169" s="7" t="s">
        <v>182</v>
      </c>
      <c r="C169" s="7"/>
      <c r="D169" s="7"/>
      <c r="E169" s="7"/>
      <c r="G169" s="7"/>
      <c r="I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30" x14ac:dyDescent="0.2">
      <c r="A170" s="7"/>
      <c r="B170" s="7" t="s">
        <v>183</v>
      </c>
      <c r="C170" s="7"/>
      <c r="D170" s="7"/>
      <c r="E170" s="7"/>
      <c r="G170" s="7"/>
      <c r="I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30" x14ac:dyDescent="0.2">
      <c r="A171" s="7" t="s">
        <v>184</v>
      </c>
      <c r="B171" s="7" t="s">
        <v>185</v>
      </c>
      <c r="C171" s="10">
        <v>106.78954946429999</v>
      </c>
      <c r="D171" s="7" t="s">
        <v>18</v>
      </c>
      <c r="E171" s="11">
        <v>59.32</v>
      </c>
      <c r="F171" s="11">
        <f>C171*E171</f>
        <v>6334.7560742222759</v>
      </c>
      <c r="G171" s="11">
        <v>1</v>
      </c>
      <c r="I171" s="11">
        <f>PRODUCT(F171,G171)</f>
        <v>6334.7560742222759</v>
      </c>
      <c r="L171" s="7"/>
      <c r="M171" s="7"/>
      <c r="N171" s="7"/>
      <c r="O171" s="7"/>
      <c r="P171" s="11">
        <v>6334.7560742222804</v>
      </c>
      <c r="Q171" s="11">
        <v>5683.3398224900502</v>
      </c>
      <c r="R171" s="11">
        <v>6434.0703552240702</v>
      </c>
      <c r="S171" s="11">
        <v>5608.5871378650399</v>
      </c>
      <c r="T171" s="11">
        <v>5767.70356656684</v>
      </c>
      <c r="U171" s="11">
        <v>5556.2602586275298</v>
      </c>
      <c r="V171" s="11">
        <v>0</v>
      </c>
    </row>
    <row r="172" spans="1:30" x14ac:dyDescent="0.2">
      <c r="A172" s="7"/>
      <c r="B172" s="7"/>
      <c r="C172" s="7"/>
      <c r="D172" s="7"/>
      <c r="E172" s="7"/>
      <c r="G172" s="7"/>
      <c r="I172" s="10">
        <f>PRODUCT(F172,G172)</f>
        <v>0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30" x14ac:dyDescent="0.2">
      <c r="A173" s="7"/>
      <c r="B173" s="7"/>
      <c r="C173" s="7"/>
      <c r="D173" s="7"/>
      <c r="E173" s="7"/>
      <c r="G173" s="7"/>
      <c r="I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30" x14ac:dyDescent="0.2">
      <c r="A174" s="7"/>
      <c r="B174" s="7"/>
      <c r="C174" s="7"/>
      <c r="D174" s="7"/>
      <c r="E174" s="7"/>
      <c r="G174" s="7"/>
      <c r="I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30" x14ac:dyDescent="0.2">
      <c r="A175" s="7"/>
      <c r="B175" s="7" t="s">
        <v>186</v>
      </c>
      <c r="C175" s="7"/>
      <c r="D175" s="7"/>
      <c r="E175" s="7"/>
      <c r="G175" s="7"/>
      <c r="I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30" x14ac:dyDescent="0.2">
      <c r="A176" s="7" t="s">
        <v>187</v>
      </c>
      <c r="B176" s="7" t="s">
        <v>188</v>
      </c>
      <c r="C176" s="7"/>
      <c r="D176" s="7"/>
      <c r="E176" s="7"/>
      <c r="G176" s="7"/>
      <c r="I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30" x14ac:dyDescent="0.2">
      <c r="A177" s="7" t="s">
        <v>189</v>
      </c>
      <c r="B177" s="7" t="s">
        <v>190</v>
      </c>
      <c r="C177" s="10">
        <v>106.78954946429999</v>
      </c>
      <c r="D177" s="7" t="s">
        <v>18</v>
      </c>
      <c r="E177" s="11">
        <v>51.33</v>
      </c>
      <c r="F177" s="10">
        <f>C177*E177</f>
        <v>5481.5075740025186</v>
      </c>
      <c r="G177" s="11">
        <v>1</v>
      </c>
      <c r="I177" s="10">
        <f>PRODUCT(F177,G177)</f>
        <v>5481.5075740025186</v>
      </c>
      <c r="L177" s="7"/>
      <c r="M177" s="7"/>
      <c r="N177" s="7"/>
      <c r="O177" s="7"/>
      <c r="P177" s="11">
        <v>5481.5075740025204</v>
      </c>
      <c r="Q177" s="11">
        <v>5554.1244676382403</v>
      </c>
      <c r="R177" s="11">
        <v>5327.73062277393</v>
      </c>
      <c r="S177" s="11">
        <v>4852.5171276577903</v>
      </c>
      <c r="T177" s="11">
        <v>5628.8771522632496</v>
      </c>
      <c r="U177" s="11">
        <v>5389.6685614632197</v>
      </c>
      <c r="V177" s="11">
        <v>0</v>
      </c>
    </row>
    <row r="178" spans="1:30" x14ac:dyDescent="0.2">
      <c r="A178" s="7"/>
      <c r="B178" s="7"/>
      <c r="C178" s="7"/>
      <c r="D178" s="7"/>
      <c r="E178" s="7"/>
      <c r="G178" s="7"/>
      <c r="I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30" x14ac:dyDescent="0.2">
      <c r="A179" s="7"/>
      <c r="B179" s="7"/>
      <c r="C179" s="7"/>
      <c r="D179" s="7"/>
      <c r="E179" s="7"/>
      <c r="G179" s="7"/>
      <c r="I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30" x14ac:dyDescent="0.2">
      <c r="A180" s="7"/>
      <c r="B180" s="7"/>
      <c r="C180" s="7"/>
      <c r="D180" s="7"/>
      <c r="E180" s="7"/>
      <c r="G180" s="7"/>
      <c r="I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30" x14ac:dyDescent="0.2">
      <c r="A181" s="7" t="s">
        <v>191</v>
      </c>
      <c r="B181" s="7" t="s">
        <v>174</v>
      </c>
      <c r="C181" s="7"/>
      <c r="D181" s="7"/>
      <c r="E181" s="7"/>
      <c r="G181" s="7"/>
      <c r="I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30" x14ac:dyDescent="0.2">
      <c r="A182" s="7" t="s">
        <v>192</v>
      </c>
      <c r="B182" s="7" t="s">
        <v>193</v>
      </c>
      <c r="C182" s="7"/>
      <c r="D182" s="7"/>
      <c r="E182" s="7"/>
      <c r="G182" s="7"/>
      <c r="I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30" x14ac:dyDescent="0.2">
      <c r="A183" s="7" t="s">
        <v>194</v>
      </c>
      <c r="B183" s="7" t="s">
        <v>195</v>
      </c>
      <c r="C183" s="10">
        <v>106.79</v>
      </c>
      <c r="D183" s="7"/>
      <c r="E183" s="11">
        <v>12.83</v>
      </c>
      <c r="F183" s="10">
        <f>C183*E183</f>
        <v>1370.1157000000001</v>
      </c>
      <c r="G183" s="11">
        <v>1</v>
      </c>
      <c r="I183" s="10">
        <f>PRODUCT(F183,G183)</f>
        <v>1370.1157000000001</v>
      </c>
      <c r="L183" s="7"/>
      <c r="M183" s="7"/>
      <c r="N183" s="7"/>
      <c r="O183" s="7"/>
      <c r="P183" s="11">
        <v>1370.1157000000001</v>
      </c>
      <c r="Q183" s="11">
        <v>1233.4245000000001</v>
      </c>
      <c r="R183" s="11">
        <v>1373.3194000000001</v>
      </c>
      <c r="S183" s="11">
        <v>1210.9985999999999</v>
      </c>
      <c r="T183" s="11">
        <v>1252.6467</v>
      </c>
      <c r="U183" s="11">
        <v>1196.048</v>
      </c>
      <c r="V183" s="11">
        <v>0</v>
      </c>
    </row>
    <row r="184" spans="1:30" x14ac:dyDescent="0.2">
      <c r="B184" s="5" t="s">
        <v>196</v>
      </c>
      <c r="C184" s="8">
        <v>107</v>
      </c>
      <c r="D184" s="5" t="s">
        <v>18</v>
      </c>
      <c r="E184" s="12">
        <v>123.23719017032499</v>
      </c>
      <c r="F184" s="8">
        <f>SUM(I169:I184)</f>
        <v>13186.379348224795</v>
      </c>
      <c r="G184" s="5"/>
      <c r="J184" s="8">
        <f>PRODUCT(F184,G184)</f>
        <v>13186.379348224795</v>
      </c>
      <c r="L184" s="12">
        <v>123.48005412864001</v>
      </c>
      <c r="M184" s="5"/>
      <c r="N184" s="12">
        <v>6.98133178324046</v>
      </c>
      <c r="O184" s="5"/>
      <c r="P184" s="12">
        <v>123.48005412864001</v>
      </c>
      <c r="Q184" s="12">
        <v>116.78004872843201</v>
      </c>
      <c r="R184" s="12">
        <v>123.000054255207</v>
      </c>
      <c r="S184" s="12">
        <v>109.300047842461</v>
      </c>
      <c r="T184" s="12">
        <v>118.45004948783701</v>
      </c>
      <c r="U184" s="12">
        <v>113.700047251814</v>
      </c>
      <c r="V184" s="12">
        <v>0</v>
      </c>
      <c r="W184" s="5"/>
      <c r="X184" s="5"/>
      <c r="Y184" s="5"/>
      <c r="Z184" s="8">
        <v>20</v>
      </c>
      <c r="AA184" s="5" t="s">
        <v>12</v>
      </c>
      <c r="AB184" s="5"/>
      <c r="AC184" s="5"/>
      <c r="AD184" s="12">
        <v>6.98133178324046</v>
      </c>
    </row>
    <row r="186" spans="1:30" x14ac:dyDescent="0.2">
      <c r="A186" s="9" t="s">
        <v>197</v>
      </c>
      <c r="B186" s="9" t="s">
        <v>198</v>
      </c>
    </row>
    <row r="187" spans="1:30" x14ac:dyDescent="0.2">
      <c r="A187" s="7" t="s">
        <v>199</v>
      </c>
      <c r="B187" s="7" t="s">
        <v>200</v>
      </c>
      <c r="C187" s="10">
        <v>1</v>
      </c>
      <c r="D187" s="7" t="s">
        <v>104</v>
      </c>
      <c r="E187" s="11">
        <v>8400</v>
      </c>
      <c r="F187" s="10">
        <f>C187*E187</f>
        <v>8400</v>
      </c>
      <c r="G187" s="11">
        <v>1</v>
      </c>
      <c r="I187" s="10">
        <f>PRODUCT(F187,G187)</f>
        <v>8400</v>
      </c>
      <c r="L187" s="7"/>
      <c r="M187" s="7"/>
      <c r="N187" s="7"/>
      <c r="O187" s="7"/>
      <c r="P187" s="11">
        <v>8400</v>
      </c>
      <c r="Q187" s="11">
        <v>8400</v>
      </c>
      <c r="R187" s="11">
        <v>8400</v>
      </c>
      <c r="S187" s="11">
        <v>8400</v>
      </c>
      <c r="T187" s="11">
        <v>8400</v>
      </c>
      <c r="U187" s="11">
        <v>8400</v>
      </c>
      <c r="V187" s="11">
        <v>0</v>
      </c>
    </row>
    <row r="188" spans="1:30" x14ac:dyDescent="0.2">
      <c r="A188" s="7" t="s">
        <v>201</v>
      </c>
      <c r="B188" s="7" t="s">
        <v>202</v>
      </c>
      <c r="C188" s="10">
        <v>1</v>
      </c>
      <c r="D188" s="7" t="s">
        <v>104</v>
      </c>
      <c r="E188" s="11">
        <v>10500</v>
      </c>
      <c r="F188" s="10">
        <f>C188*E188</f>
        <v>10500</v>
      </c>
      <c r="G188" s="11">
        <v>0</v>
      </c>
      <c r="I188" s="10">
        <f>PRODUCT(F188,G188)</f>
        <v>0</v>
      </c>
      <c r="L188" s="7"/>
      <c r="M188" s="7"/>
      <c r="N188" s="7"/>
      <c r="O188" s="7"/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</row>
    <row r="189" spans="1:30" x14ac:dyDescent="0.2">
      <c r="A189" s="7"/>
      <c r="B189" s="7" t="s">
        <v>203</v>
      </c>
      <c r="C189" s="7"/>
      <c r="D189" s="7"/>
      <c r="E189" s="7"/>
      <c r="G189" s="7"/>
      <c r="I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30" x14ac:dyDescent="0.2">
      <c r="A190" s="7"/>
      <c r="B190" s="7" t="s">
        <v>204</v>
      </c>
      <c r="C190" s="7"/>
      <c r="D190" s="7"/>
      <c r="E190" s="7"/>
      <c r="G190" s="7"/>
      <c r="I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30" x14ac:dyDescent="0.2">
      <c r="A191" s="7"/>
      <c r="B191" s="7" t="s">
        <v>205</v>
      </c>
      <c r="C191" s="7"/>
      <c r="D191" s="7"/>
      <c r="E191" s="7"/>
      <c r="G191" s="7"/>
      <c r="I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30" x14ac:dyDescent="0.2">
      <c r="A192" s="7" t="s">
        <v>206</v>
      </c>
      <c r="B192" s="7" t="s">
        <v>207</v>
      </c>
      <c r="C192" s="10">
        <v>1</v>
      </c>
      <c r="D192" s="7" t="s">
        <v>104</v>
      </c>
      <c r="E192" s="11">
        <v>2057.5700000000002</v>
      </c>
      <c r="F192" s="10">
        <f>C192*E192</f>
        <v>2057.5700000000002</v>
      </c>
      <c r="G192" s="11">
        <v>1</v>
      </c>
      <c r="I192" s="10">
        <f>PRODUCT(F192,G192)</f>
        <v>2057.5700000000002</v>
      </c>
      <c r="L192" s="7"/>
      <c r="M192" s="7"/>
      <c r="N192" s="7"/>
      <c r="O192" s="7"/>
      <c r="P192" s="11">
        <v>2057.5700000000002</v>
      </c>
      <c r="Q192" s="11">
        <v>2035.35</v>
      </c>
      <c r="R192" s="11">
        <v>2058.11</v>
      </c>
      <c r="S192" s="11">
        <v>2031.83</v>
      </c>
      <c r="T192" s="11">
        <v>2038.55</v>
      </c>
      <c r="U192" s="11">
        <v>2029.09</v>
      </c>
      <c r="V192" s="11">
        <v>0</v>
      </c>
    </row>
    <row r="193" spans="1:30" x14ac:dyDescent="0.2">
      <c r="A193" s="7"/>
      <c r="B193" s="7"/>
      <c r="C193" s="7"/>
      <c r="D193" s="7"/>
      <c r="E193" s="7"/>
      <c r="G193" s="7"/>
      <c r="I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30" x14ac:dyDescent="0.2">
      <c r="A194" s="7"/>
      <c r="B194" s="7"/>
      <c r="C194" s="7"/>
      <c r="D194" s="7"/>
      <c r="E194" s="7"/>
      <c r="G194" s="7"/>
      <c r="I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30" x14ac:dyDescent="0.2">
      <c r="A195" s="7"/>
      <c r="B195" s="7" t="s">
        <v>208</v>
      </c>
      <c r="C195" s="10">
        <v>5</v>
      </c>
      <c r="D195" s="7" t="s">
        <v>140</v>
      </c>
      <c r="E195" s="11">
        <v>0</v>
      </c>
      <c r="F195" s="10">
        <f>C195*E195</f>
        <v>0</v>
      </c>
      <c r="G195" s="11">
        <v>1</v>
      </c>
      <c r="I195" s="10">
        <f>PRODUCT(F195,G195)</f>
        <v>0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30" x14ac:dyDescent="0.2">
      <c r="B196" s="5" t="s">
        <v>209</v>
      </c>
      <c r="C196" s="8">
        <v>106.8</v>
      </c>
      <c r="D196" s="5" t="s">
        <v>18</v>
      </c>
      <c r="E196" s="12">
        <v>97.917322097378303</v>
      </c>
      <c r="F196" s="8">
        <f>SUM(I187:I196)</f>
        <v>10457.57</v>
      </c>
      <c r="G196" s="5"/>
      <c r="J196" s="8">
        <f>PRODUCT(F196,G196)</f>
        <v>10457.57</v>
      </c>
      <c r="L196" s="12">
        <v>97.926904387736798</v>
      </c>
      <c r="M196" s="5"/>
      <c r="N196" s="12">
        <v>5.8119710844191204</v>
      </c>
      <c r="O196" s="5"/>
      <c r="P196" s="12">
        <v>97.926904387736798</v>
      </c>
      <c r="Q196" s="12">
        <v>97.718831593053594</v>
      </c>
      <c r="R196" s="12">
        <v>97.931961062315096</v>
      </c>
      <c r="S196" s="12">
        <v>97.685869566173096</v>
      </c>
      <c r="T196" s="12">
        <v>97.748797072035899</v>
      </c>
      <c r="U196" s="12">
        <v>97.660211624794499</v>
      </c>
      <c r="V196" s="12">
        <v>0</v>
      </c>
      <c r="W196" s="5"/>
      <c r="X196" s="5"/>
      <c r="Y196" s="5"/>
      <c r="Z196" s="8">
        <v>20</v>
      </c>
      <c r="AA196" s="5" t="s">
        <v>12</v>
      </c>
      <c r="AB196" s="5"/>
      <c r="AC196" s="5"/>
      <c r="AD196" s="12">
        <v>5.8119710844191204</v>
      </c>
    </row>
    <row r="198" spans="1:30" x14ac:dyDescent="0.2">
      <c r="A198" s="7"/>
      <c r="B198" s="7" t="s">
        <v>210</v>
      </c>
      <c r="C198" s="7"/>
      <c r="D198" s="7"/>
      <c r="E198" s="7"/>
      <c r="G198" s="7"/>
      <c r="J198" s="10">
        <v>62715.469348224797</v>
      </c>
      <c r="L198" s="12">
        <v>587.28096206820999</v>
      </c>
      <c r="M198" s="5"/>
      <c r="N198" s="12">
        <v>33.382680188942203</v>
      </c>
      <c r="O198" s="5"/>
      <c r="P198" s="12">
        <v>587.28096206820999</v>
      </c>
      <c r="Q198" s="12">
        <v>552.40928617129498</v>
      </c>
      <c r="R198" s="12">
        <v>591.50694702682301</v>
      </c>
      <c r="S198" s="12">
        <v>537.93899453361098</v>
      </c>
      <c r="T198" s="12">
        <v>557.83442965779</v>
      </c>
      <c r="U198" s="12">
        <v>542.74727359409803</v>
      </c>
      <c r="V198" s="12">
        <v>-17.323792536632599</v>
      </c>
      <c r="W198" s="5"/>
      <c r="X198" s="5"/>
      <c r="Y198" s="5"/>
      <c r="Z198" s="8">
        <v>21</v>
      </c>
      <c r="AA198" s="5" t="s">
        <v>12</v>
      </c>
      <c r="AB198" s="5"/>
      <c r="AC198" s="5"/>
      <c r="AD198" s="12">
        <v>33.382680188942203</v>
      </c>
    </row>
    <row r="200" spans="1:30" x14ac:dyDescent="0.2">
      <c r="A200" s="9" t="s">
        <v>211</v>
      </c>
      <c r="B200" s="9" t="s">
        <v>212</v>
      </c>
    </row>
    <row r="201" spans="1:30" x14ac:dyDescent="0.2">
      <c r="A201" s="7"/>
      <c r="B201" s="7" t="s">
        <v>213</v>
      </c>
      <c r="C201" s="7"/>
      <c r="D201" s="7"/>
      <c r="E201" s="7"/>
      <c r="G201" s="7"/>
      <c r="I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30" x14ac:dyDescent="0.2">
      <c r="A202" s="7"/>
      <c r="B202" s="7" t="s">
        <v>214</v>
      </c>
      <c r="C202" s="7"/>
      <c r="D202" s="7"/>
      <c r="E202" s="7"/>
      <c r="G202" s="7"/>
      <c r="I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30" x14ac:dyDescent="0.2">
      <c r="A203" s="7"/>
      <c r="B203" s="7" t="s">
        <v>215</v>
      </c>
      <c r="C203" s="7"/>
      <c r="D203" s="7"/>
      <c r="E203" s="7"/>
      <c r="G203" s="7"/>
      <c r="I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30" x14ac:dyDescent="0.2">
      <c r="A204" s="7" t="s">
        <v>216</v>
      </c>
      <c r="B204" s="7" t="s">
        <v>217</v>
      </c>
      <c r="C204" s="10">
        <v>29.32</v>
      </c>
      <c r="D204" s="7" t="s">
        <v>41</v>
      </c>
      <c r="E204" s="11">
        <v>23</v>
      </c>
      <c r="F204" s="11">
        <f>C204*E204</f>
        <v>674.36</v>
      </c>
      <c r="G204" s="11">
        <v>1</v>
      </c>
      <c r="I204" s="11">
        <f>PRODUCT(F204,G204)</f>
        <v>674.36</v>
      </c>
      <c r="L204" s="7"/>
      <c r="M204" s="7"/>
      <c r="N204" s="7"/>
      <c r="O204" s="7"/>
      <c r="P204" s="11">
        <v>674.36</v>
      </c>
      <c r="Q204" s="11">
        <v>617.77239999999995</v>
      </c>
      <c r="R204" s="11">
        <v>674.65319999999997</v>
      </c>
      <c r="S204" s="11">
        <v>608.68320000000006</v>
      </c>
      <c r="T204" s="11">
        <v>635.07119999999998</v>
      </c>
      <c r="U204" s="11">
        <v>615.42679999999996</v>
      </c>
      <c r="V204" s="11">
        <v>0</v>
      </c>
    </row>
    <row r="205" spans="1:30" x14ac:dyDescent="0.2">
      <c r="A205" s="7" t="s">
        <v>216</v>
      </c>
      <c r="B205" s="7" t="s">
        <v>218</v>
      </c>
      <c r="C205" s="10">
        <v>24</v>
      </c>
      <c r="D205" s="7" t="s">
        <v>41</v>
      </c>
      <c r="E205" s="11">
        <v>23</v>
      </c>
      <c r="F205" s="11">
        <f>C205*E205</f>
        <v>552</v>
      </c>
      <c r="G205" s="11">
        <v>1</v>
      </c>
      <c r="I205" s="11">
        <f>PRODUCT(F205,G205)</f>
        <v>552</v>
      </c>
      <c r="L205" s="7"/>
      <c r="M205" s="7"/>
      <c r="N205" s="7"/>
      <c r="O205" s="7"/>
      <c r="P205" s="11">
        <v>552</v>
      </c>
      <c r="Q205" s="11">
        <v>505.68</v>
      </c>
      <c r="R205" s="11">
        <v>552.24</v>
      </c>
      <c r="S205" s="11">
        <v>498.24</v>
      </c>
      <c r="T205" s="11">
        <v>519.84</v>
      </c>
      <c r="U205" s="11">
        <v>503.76</v>
      </c>
      <c r="V205" s="11">
        <v>0</v>
      </c>
    </row>
    <row r="206" spans="1:30" x14ac:dyDescent="0.2">
      <c r="A206" s="7"/>
      <c r="B206" s="7"/>
      <c r="C206" s="7"/>
      <c r="D206" s="7"/>
      <c r="E206" s="7"/>
      <c r="G206" s="7"/>
      <c r="I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30" x14ac:dyDescent="0.2">
      <c r="A207" s="7"/>
      <c r="B207" s="7"/>
      <c r="C207" s="7"/>
      <c r="D207" s="7"/>
      <c r="E207" s="7"/>
      <c r="G207" s="7"/>
      <c r="I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30" x14ac:dyDescent="0.2">
      <c r="A208" s="7" t="s">
        <v>216</v>
      </c>
      <c r="B208" s="7" t="s">
        <v>217</v>
      </c>
      <c r="C208" s="10">
        <v>12.76</v>
      </c>
      <c r="D208" s="7" t="s">
        <v>41</v>
      </c>
      <c r="E208" s="11">
        <v>23</v>
      </c>
      <c r="F208" s="11">
        <f>C208*E208</f>
        <v>293.48</v>
      </c>
      <c r="G208" s="11">
        <v>1</v>
      </c>
      <c r="I208" s="11">
        <f>PRODUCT(F208,G208)</f>
        <v>293.48</v>
      </c>
      <c r="L208" s="7"/>
      <c r="M208" s="7"/>
      <c r="N208" s="7"/>
      <c r="O208" s="7"/>
      <c r="P208" s="11">
        <v>293.48</v>
      </c>
      <c r="Q208" s="11">
        <v>268.85320000000002</v>
      </c>
      <c r="R208" s="11">
        <v>293.60759999999999</v>
      </c>
      <c r="S208" s="11">
        <v>264.89760000000001</v>
      </c>
      <c r="T208" s="11">
        <v>276.38159999999999</v>
      </c>
      <c r="U208" s="11">
        <v>267.83240000000001</v>
      </c>
      <c r="V208" s="11">
        <v>0</v>
      </c>
    </row>
    <row r="209" spans="1:22" x14ac:dyDescent="0.2">
      <c r="A209" s="7"/>
      <c r="B209" s="7" t="s">
        <v>219</v>
      </c>
      <c r="C209" s="7"/>
      <c r="D209" s="7"/>
      <c r="E209" s="7"/>
      <c r="G209" s="7"/>
      <c r="I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x14ac:dyDescent="0.2">
      <c r="A210" s="7"/>
      <c r="B210" s="7" t="s">
        <v>214</v>
      </c>
      <c r="C210" s="7"/>
      <c r="D210" s="7"/>
      <c r="E210" s="7"/>
      <c r="G210" s="7"/>
      <c r="I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x14ac:dyDescent="0.2">
      <c r="A211" s="7"/>
      <c r="B211" s="7" t="s">
        <v>220</v>
      </c>
      <c r="C211" s="7"/>
      <c r="D211" s="7"/>
      <c r="E211" s="7"/>
      <c r="G211" s="7"/>
      <c r="I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x14ac:dyDescent="0.2">
      <c r="A212" s="7" t="s">
        <v>221</v>
      </c>
      <c r="B212" s="7" t="s">
        <v>222</v>
      </c>
      <c r="C212" s="10">
        <v>4.17</v>
      </c>
      <c r="D212" s="7" t="s">
        <v>41</v>
      </c>
      <c r="E212" s="11">
        <v>43.09</v>
      </c>
      <c r="F212" s="11">
        <f>C212*E212</f>
        <v>179.68530000000001</v>
      </c>
      <c r="G212" s="11">
        <v>1</v>
      </c>
      <c r="I212" s="11">
        <f>PRODUCT(F212,G212)</f>
        <v>179.68530000000001</v>
      </c>
      <c r="L212" s="7"/>
      <c r="M212" s="7"/>
      <c r="N212" s="7"/>
      <c r="O212" s="7"/>
      <c r="P212" s="11">
        <v>179.68530000000001</v>
      </c>
      <c r="Q212" s="11">
        <v>165.46559999999999</v>
      </c>
      <c r="R212" s="11">
        <v>179.68530000000001</v>
      </c>
      <c r="S212" s="11">
        <v>163.25550000000001</v>
      </c>
      <c r="T212" s="11">
        <v>169.8441</v>
      </c>
      <c r="U212" s="11">
        <v>164.96520000000001</v>
      </c>
      <c r="V212" s="11">
        <v>0</v>
      </c>
    </row>
    <row r="213" spans="1:22" x14ac:dyDescent="0.2">
      <c r="A213" s="7"/>
      <c r="B213" s="7"/>
      <c r="C213" s="7"/>
      <c r="D213" s="7"/>
      <c r="E213" s="7"/>
      <c r="G213" s="7"/>
      <c r="I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x14ac:dyDescent="0.2">
      <c r="A214" s="7"/>
      <c r="B214" s="7"/>
      <c r="C214" s="7"/>
      <c r="D214" s="7"/>
      <c r="E214" s="7"/>
      <c r="G214" s="7"/>
      <c r="I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x14ac:dyDescent="0.2">
      <c r="A215" s="7"/>
      <c r="B215" s="7"/>
      <c r="C215" s="7"/>
      <c r="D215" s="7"/>
      <c r="E215" s="7"/>
      <c r="G215" s="7"/>
      <c r="I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x14ac:dyDescent="0.2">
      <c r="A216" s="7"/>
      <c r="B216" s="7"/>
      <c r="C216" s="7"/>
      <c r="D216" s="7"/>
      <c r="E216" s="7"/>
      <c r="G216" s="7"/>
      <c r="I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x14ac:dyDescent="0.2">
      <c r="A217" s="7" t="s">
        <v>223</v>
      </c>
      <c r="B217" s="7" t="s">
        <v>224</v>
      </c>
      <c r="C217" s="7"/>
      <c r="D217" s="7"/>
      <c r="E217" s="7"/>
      <c r="G217" s="7"/>
      <c r="I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x14ac:dyDescent="0.2">
      <c r="A218" s="7" t="s">
        <v>225</v>
      </c>
      <c r="B218" s="7" t="s">
        <v>220</v>
      </c>
      <c r="C218" s="7"/>
      <c r="D218" s="7"/>
      <c r="E218" s="7"/>
      <c r="G218" s="7"/>
      <c r="I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x14ac:dyDescent="0.2">
      <c r="A219" s="7" t="s">
        <v>226</v>
      </c>
      <c r="B219" s="7" t="s">
        <v>227</v>
      </c>
      <c r="C219" s="10">
        <v>0.85</v>
      </c>
      <c r="D219" s="7" t="s">
        <v>41</v>
      </c>
      <c r="E219" s="11">
        <v>97.88</v>
      </c>
      <c r="F219" s="11">
        <f>C219*E219</f>
        <v>83.197999999999993</v>
      </c>
      <c r="G219" s="11">
        <v>1</v>
      </c>
      <c r="I219" s="11">
        <f>PRODUCT(F219,G219)</f>
        <v>83.197999999999993</v>
      </c>
      <c r="L219" s="7"/>
      <c r="M219" s="7"/>
      <c r="N219" s="7"/>
      <c r="O219" s="7"/>
      <c r="P219" s="11">
        <v>83.197999999999993</v>
      </c>
      <c r="Q219" s="11">
        <v>74.850999999999999</v>
      </c>
      <c r="R219" s="11">
        <v>83.206500000000005</v>
      </c>
      <c r="S219" s="11">
        <v>73.525000000000006</v>
      </c>
      <c r="T219" s="11">
        <v>77.392499999999998</v>
      </c>
      <c r="U219" s="11">
        <v>74.5535</v>
      </c>
      <c r="V219" s="11">
        <v>0</v>
      </c>
    </row>
    <row r="220" spans="1:22" x14ac:dyDescent="0.2">
      <c r="A220" s="7"/>
      <c r="B220" s="7"/>
      <c r="C220" s="7"/>
      <c r="D220" s="7"/>
      <c r="E220" s="7"/>
      <c r="G220" s="7"/>
      <c r="I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x14ac:dyDescent="0.2">
      <c r="A221" s="7"/>
      <c r="B221" s="7"/>
      <c r="C221" s="7"/>
      <c r="D221" s="7"/>
      <c r="E221" s="7"/>
      <c r="G221" s="7"/>
      <c r="I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x14ac:dyDescent="0.2">
      <c r="A222" s="7" t="s">
        <v>228</v>
      </c>
      <c r="B222" s="7" t="s">
        <v>229</v>
      </c>
      <c r="C222" s="10">
        <v>10.85</v>
      </c>
      <c r="D222" s="7" t="s">
        <v>41</v>
      </c>
      <c r="E222" s="11">
        <v>62.56</v>
      </c>
      <c r="F222" s="11">
        <f>C222*E222</f>
        <v>678.77599999999995</v>
      </c>
      <c r="G222" s="11">
        <v>1</v>
      </c>
      <c r="I222" s="10">
        <f>PRODUCT(F222,G222)</f>
        <v>678.77599999999995</v>
      </c>
      <c r="L222" s="7"/>
      <c r="M222" s="7"/>
      <c r="N222" s="7"/>
      <c r="O222" s="7"/>
      <c r="P222" s="11">
        <v>678.77599999999995</v>
      </c>
      <c r="Q222" s="11">
        <v>615.19500000000005</v>
      </c>
      <c r="R222" s="11">
        <v>678.8845</v>
      </c>
      <c r="S222" s="11">
        <v>605.32150000000001</v>
      </c>
      <c r="T222" s="11">
        <v>634.72500000000002</v>
      </c>
      <c r="U222" s="11">
        <v>613.13350000000003</v>
      </c>
      <c r="V222" s="11">
        <v>0</v>
      </c>
    </row>
    <row r="223" spans="1:22" x14ac:dyDescent="0.2">
      <c r="A223" s="7"/>
      <c r="B223" s="7"/>
      <c r="C223" s="7"/>
      <c r="D223" s="7"/>
      <c r="E223" s="7"/>
      <c r="G223" s="7"/>
      <c r="I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x14ac:dyDescent="0.2">
      <c r="A224" s="7"/>
      <c r="B224" s="7" t="s">
        <v>230</v>
      </c>
      <c r="C224" s="7"/>
      <c r="D224" s="7"/>
      <c r="E224" s="7"/>
      <c r="G224" s="7"/>
      <c r="I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x14ac:dyDescent="0.2">
      <c r="A225" s="7" t="s">
        <v>231</v>
      </c>
      <c r="B225" s="7" t="s">
        <v>232</v>
      </c>
      <c r="C225" s="10">
        <v>2</v>
      </c>
      <c r="D225" s="7" t="s">
        <v>104</v>
      </c>
      <c r="E225" s="11">
        <v>217.06</v>
      </c>
      <c r="F225" s="10">
        <f>C225*E225</f>
        <v>434.12</v>
      </c>
      <c r="G225" s="11">
        <v>1</v>
      </c>
      <c r="I225" s="10">
        <f>PRODUCT(F225,G225)</f>
        <v>434.12</v>
      </c>
      <c r="L225" s="7"/>
      <c r="M225" s="7"/>
      <c r="N225" s="7"/>
      <c r="O225" s="7"/>
      <c r="P225" s="11">
        <v>434.12</v>
      </c>
      <c r="Q225" s="11">
        <v>411.54</v>
      </c>
      <c r="R225" s="11">
        <v>439</v>
      </c>
      <c r="S225" s="11">
        <v>407.18</v>
      </c>
      <c r="T225" s="11">
        <v>419.5</v>
      </c>
      <c r="U225" s="11">
        <v>410.12</v>
      </c>
      <c r="V225" s="11">
        <v>0</v>
      </c>
    </row>
    <row r="226" spans="1:22" x14ac:dyDescent="0.2">
      <c r="A226" s="7"/>
      <c r="B226" s="7"/>
      <c r="C226" s="7"/>
      <c r="D226" s="7"/>
      <c r="E226" s="7"/>
      <c r="G226" s="7"/>
      <c r="I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x14ac:dyDescent="0.2">
      <c r="A227" s="7"/>
      <c r="B227" s="7"/>
      <c r="C227" s="7"/>
      <c r="D227" s="7"/>
      <c r="E227" s="7"/>
      <c r="G227" s="7"/>
      <c r="I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x14ac:dyDescent="0.2">
      <c r="A228" s="7"/>
      <c r="B228" s="7" t="s">
        <v>233</v>
      </c>
      <c r="C228" s="7"/>
      <c r="D228" s="7"/>
      <c r="E228" s="7"/>
      <c r="G228" s="7"/>
      <c r="I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x14ac:dyDescent="0.2">
      <c r="A229" s="7"/>
      <c r="B229" s="7"/>
      <c r="C229" s="7"/>
      <c r="D229" s="7"/>
      <c r="E229" s="7"/>
      <c r="G229" s="7"/>
      <c r="I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x14ac:dyDescent="0.2">
      <c r="A230" s="7"/>
      <c r="B230" s="7" t="s">
        <v>234</v>
      </c>
      <c r="C230" s="7"/>
      <c r="D230" s="7"/>
      <c r="E230" s="7"/>
      <c r="G230" s="7"/>
      <c r="I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x14ac:dyDescent="0.2">
      <c r="A231" s="7" t="s">
        <v>235</v>
      </c>
      <c r="B231" s="7" t="s">
        <v>236</v>
      </c>
      <c r="C231" s="10">
        <v>1</v>
      </c>
      <c r="D231" s="7" t="s">
        <v>104</v>
      </c>
      <c r="E231" s="11">
        <v>793</v>
      </c>
      <c r="F231" s="10">
        <f>C231*E231</f>
        <v>793</v>
      </c>
      <c r="G231" s="11">
        <v>1</v>
      </c>
      <c r="I231" s="10">
        <f>PRODUCT(F231,G231)</f>
        <v>793</v>
      </c>
      <c r="L231" s="7"/>
      <c r="M231" s="7"/>
      <c r="N231" s="7"/>
      <c r="O231" s="7"/>
      <c r="P231" s="11">
        <v>793</v>
      </c>
      <c r="Q231" s="11">
        <v>739.23</v>
      </c>
      <c r="R231" s="11">
        <v>793.07</v>
      </c>
      <c r="S231" s="11">
        <v>730.79</v>
      </c>
      <c r="T231" s="11">
        <v>755.65</v>
      </c>
      <c r="U231" s="11">
        <v>737.4</v>
      </c>
      <c r="V231" s="11">
        <v>0</v>
      </c>
    </row>
    <row r="232" spans="1:22" x14ac:dyDescent="0.2">
      <c r="A232" s="7"/>
      <c r="B232" s="7" t="s">
        <v>237</v>
      </c>
      <c r="C232" s="7"/>
      <c r="D232" s="7"/>
      <c r="E232" s="7"/>
      <c r="G232" s="7"/>
      <c r="I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x14ac:dyDescent="0.2">
      <c r="A233" s="7" t="s">
        <v>238</v>
      </c>
      <c r="B233" s="7" t="s">
        <v>239</v>
      </c>
      <c r="C233" s="10">
        <v>1</v>
      </c>
      <c r="D233" s="7" t="s">
        <v>104</v>
      </c>
      <c r="E233" s="11">
        <v>922.78</v>
      </c>
      <c r="F233" s="10">
        <f>C233*E233</f>
        <v>922.78</v>
      </c>
      <c r="G233" s="11">
        <v>1</v>
      </c>
      <c r="I233" s="10">
        <f>PRODUCT(F233,G233)</f>
        <v>922.78</v>
      </c>
      <c r="L233" s="7"/>
      <c r="M233" s="7"/>
      <c r="N233" s="7"/>
      <c r="O233" s="7"/>
      <c r="P233" s="11">
        <v>922.78</v>
      </c>
      <c r="Q233" s="11">
        <v>878.72</v>
      </c>
      <c r="R233" s="11">
        <v>922.84</v>
      </c>
      <c r="S233" s="11">
        <v>871.81</v>
      </c>
      <c r="T233" s="11">
        <v>892.18</v>
      </c>
      <c r="U233" s="11">
        <v>877.22</v>
      </c>
      <c r="V233" s="11">
        <v>0</v>
      </c>
    </row>
    <row r="234" spans="1:22" x14ac:dyDescent="0.2">
      <c r="A234" s="7"/>
      <c r="B234" s="7" t="s">
        <v>240</v>
      </c>
      <c r="C234" s="7"/>
      <c r="D234" s="7"/>
      <c r="E234" s="7"/>
      <c r="G234" s="7"/>
      <c r="I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x14ac:dyDescent="0.2">
      <c r="A235" s="7" t="s">
        <v>241</v>
      </c>
      <c r="B235" s="7" t="s">
        <v>242</v>
      </c>
      <c r="C235" s="10">
        <v>1</v>
      </c>
      <c r="D235" s="7" t="s">
        <v>104</v>
      </c>
      <c r="E235" s="11">
        <v>832.84</v>
      </c>
      <c r="F235" s="10">
        <f>C235*E235</f>
        <v>832.84</v>
      </c>
      <c r="G235" s="11">
        <v>1</v>
      </c>
      <c r="I235" s="10">
        <f>PRODUCT(F235,G235)</f>
        <v>832.84</v>
      </c>
      <c r="L235" s="7"/>
      <c r="M235" s="7"/>
      <c r="N235" s="7"/>
      <c r="O235" s="7"/>
      <c r="P235" s="11">
        <v>832.84</v>
      </c>
      <c r="Q235" s="11">
        <v>785.05</v>
      </c>
      <c r="R235" s="11">
        <v>832.92</v>
      </c>
      <c r="S235" s="11">
        <v>777.55</v>
      </c>
      <c r="T235" s="11">
        <v>799.64</v>
      </c>
      <c r="U235" s="11">
        <v>783.43</v>
      </c>
      <c r="V235" s="11">
        <v>0</v>
      </c>
    </row>
    <row r="236" spans="1:22" x14ac:dyDescent="0.2">
      <c r="A236" s="7"/>
      <c r="B236" s="7" t="s">
        <v>243</v>
      </c>
      <c r="C236" s="7"/>
      <c r="D236" s="7"/>
      <c r="E236" s="7"/>
      <c r="G236" s="7"/>
      <c r="I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x14ac:dyDescent="0.2">
      <c r="A237" s="7" t="s">
        <v>244</v>
      </c>
      <c r="B237" s="7" t="s">
        <v>245</v>
      </c>
      <c r="C237" s="10">
        <v>1</v>
      </c>
      <c r="D237" s="7" t="s">
        <v>104</v>
      </c>
      <c r="E237" s="11">
        <v>1070.6099999999999</v>
      </c>
      <c r="F237" s="10">
        <f>C237*E237</f>
        <v>1070.6099999999999</v>
      </c>
      <c r="G237" s="11">
        <v>1</v>
      </c>
      <c r="I237" s="10">
        <f>PRODUCT(F237,G237)</f>
        <v>1070.6099999999999</v>
      </c>
      <c r="L237" s="7"/>
      <c r="M237" s="7"/>
      <c r="N237" s="7"/>
      <c r="O237" s="7"/>
      <c r="P237" s="11">
        <v>1070.6099999999999</v>
      </c>
      <c r="Q237" s="11">
        <v>1040.73</v>
      </c>
      <c r="R237" s="11">
        <v>1070.6500000000001</v>
      </c>
      <c r="S237" s="11">
        <v>1036.04</v>
      </c>
      <c r="T237" s="11">
        <v>1049.8599999999999</v>
      </c>
      <c r="U237" s="11">
        <v>1039.71</v>
      </c>
      <c r="V237" s="11">
        <v>0</v>
      </c>
    </row>
    <row r="238" spans="1:22" x14ac:dyDescent="0.2">
      <c r="A238" s="7"/>
      <c r="B238" s="7"/>
      <c r="C238" s="7"/>
      <c r="D238" s="7"/>
      <c r="E238" s="7"/>
      <c r="G238" s="7"/>
      <c r="I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x14ac:dyDescent="0.2">
      <c r="A239" s="7"/>
      <c r="B239" s="7" t="s">
        <v>246</v>
      </c>
      <c r="C239" s="7"/>
      <c r="D239" s="7"/>
      <c r="E239" s="7"/>
      <c r="G239" s="7"/>
      <c r="I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x14ac:dyDescent="0.2">
      <c r="A240" s="7" t="s">
        <v>247</v>
      </c>
      <c r="B240" s="7" t="s">
        <v>248</v>
      </c>
      <c r="C240" s="10">
        <v>1</v>
      </c>
      <c r="D240" s="7" t="s">
        <v>104</v>
      </c>
      <c r="E240" s="11">
        <v>774.67</v>
      </c>
      <c r="F240" s="10">
        <f>C240*E240</f>
        <v>774.67</v>
      </c>
      <c r="G240" s="11">
        <v>1</v>
      </c>
      <c r="I240" s="10">
        <f>PRODUCT(F240,G240)</f>
        <v>774.67</v>
      </c>
      <c r="L240" s="7"/>
      <c r="M240" s="7"/>
      <c r="N240" s="7"/>
      <c r="O240" s="7"/>
      <c r="P240" s="11">
        <v>774.67</v>
      </c>
      <c r="Q240" s="11">
        <v>728.48</v>
      </c>
      <c r="R240" s="11">
        <v>775.07</v>
      </c>
      <c r="S240" s="11">
        <v>721.22</v>
      </c>
      <c r="T240" s="11">
        <v>740.2</v>
      </c>
      <c r="U240" s="11">
        <v>723.26</v>
      </c>
      <c r="V240" s="11">
        <v>0</v>
      </c>
    </row>
    <row r="241" spans="1:30" x14ac:dyDescent="0.2">
      <c r="A241" s="7"/>
      <c r="B241" s="7"/>
      <c r="C241" s="7"/>
      <c r="D241" s="7"/>
      <c r="E241" s="7"/>
      <c r="G241" s="7"/>
      <c r="I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30" x14ac:dyDescent="0.2">
      <c r="A242" s="7"/>
      <c r="B242" s="7" t="s">
        <v>249</v>
      </c>
      <c r="C242" s="7"/>
      <c r="D242" s="7"/>
      <c r="E242" s="7"/>
      <c r="G242" s="7"/>
      <c r="I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30" x14ac:dyDescent="0.2">
      <c r="A243" s="7" t="s">
        <v>250</v>
      </c>
      <c r="B243" s="7" t="s">
        <v>251</v>
      </c>
      <c r="C243" s="10">
        <v>1</v>
      </c>
      <c r="D243" s="7" t="s">
        <v>104</v>
      </c>
      <c r="E243" s="11">
        <v>2869.86</v>
      </c>
      <c r="F243" s="10">
        <f>C243*E243</f>
        <v>2869.86</v>
      </c>
      <c r="G243" s="11">
        <v>1</v>
      </c>
      <c r="I243" s="10">
        <f>PRODUCT(F243,G243)</f>
        <v>2869.86</v>
      </c>
      <c r="L243" s="7"/>
      <c r="M243" s="7"/>
      <c r="N243" s="7"/>
      <c r="O243" s="7"/>
      <c r="P243" s="11">
        <v>2869.86</v>
      </c>
      <c r="Q243" s="11">
        <v>2790.73</v>
      </c>
      <c r="R243" s="11">
        <v>2869.99</v>
      </c>
      <c r="S243" s="11">
        <v>2778.3</v>
      </c>
      <c r="T243" s="11">
        <v>2814.9</v>
      </c>
      <c r="U243" s="11">
        <v>2788.03</v>
      </c>
      <c r="V243" s="11">
        <v>0</v>
      </c>
    </row>
    <row r="244" spans="1:30" x14ac:dyDescent="0.2">
      <c r="B244" s="5" t="s">
        <v>252</v>
      </c>
      <c r="C244" s="8">
        <v>6</v>
      </c>
      <c r="D244" s="5" t="s">
        <v>140</v>
      </c>
      <c r="E244" s="12">
        <v>1693.22988333333</v>
      </c>
      <c r="F244" s="8">
        <f>SUM(I199:I244)</f>
        <v>10159.379300000001</v>
      </c>
      <c r="G244" s="5"/>
      <c r="J244" s="8">
        <f>PRODUCT(F244,G244)</f>
        <v>10159.379300000001</v>
      </c>
      <c r="L244" s="12">
        <v>95.134583402248595</v>
      </c>
      <c r="M244" s="5"/>
      <c r="N244" s="12">
        <v>5.4611063684149199</v>
      </c>
      <c r="O244" s="5"/>
      <c r="P244" s="12">
        <v>95.134583402248595</v>
      </c>
      <c r="Q244" s="12">
        <v>90.105232658714002</v>
      </c>
      <c r="R244" s="12">
        <v>95.194868327433596</v>
      </c>
      <c r="S244" s="12">
        <v>89.304738598866194</v>
      </c>
      <c r="T244" s="12">
        <v>91.630542961239897</v>
      </c>
      <c r="U244" s="12">
        <v>89.885587570616295</v>
      </c>
      <c r="V244" s="12">
        <v>0</v>
      </c>
      <c r="W244" s="5"/>
      <c r="X244" s="5"/>
      <c r="Y244" s="5"/>
      <c r="Z244" s="8">
        <v>20</v>
      </c>
      <c r="AA244" s="5" t="s">
        <v>12</v>
      </c>
      <c r="AB244" s="5"/>
      <c r="AC244" s="5"/>
      <c r="AD244" s="12">
        <v>5.4611063684149199</v>
      </c>
    </row>
    <row r="246" spans="1:30" x14ac:dyDescent="0.2">
      <c r="A246" s="7" t="s">
        <v>253</v>
      </c>
      <c r="B246" s="7" t="s">
        <v>254</v>
      </c>
      <c r="C246" s="10">
        <v>106.8</v>
      </c>
      <c r="D246" s="7" t="s">
        <v>18</v>
      </c>
      <c r="E246" s="11">
        <v>0</v>
      </c>
      <c r="F246" s="10">
        <v>0</v>
      </c>
      <c r="G246" s="7"/>
      <c r="J246" s="10">
        <f>PRODUCT(F246,G246)</f>
        <v>0</v>
      </c>
      <c r="L246" s="12">
        <v>0</v>
      </c>
      <c r="M246" s="5"/>
      <c r="N246" s="12">
        <v>0</v>
      </c>
      <c r="O246" s="5"/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5"/>
      <c r="X246" s="5"/>
      <c r="Y246" s="5"/>
      <c r="Z246" s="8">
        <v>20</v>
      </c>
      <c r="AA246" s="5" t="s">
        <v>12</v>
      </c>
      <c r="AB246" s="5"/>
      <c r="AC246" s="5"/>
      <c r="AD246" s="12">
        <v>0</v>
      </c>
    </row>
    <row r="247" spans="1:30" x14ac:dyDescent="0.2">
      <c r="A247" s="7" t="s">
        <v>255</v>
      </c>
      <c r="B247" s="7" t="s">
        <v>256</v>
      </c>
      <c r="C247" s="10">
        <v>106.8</v>
      </c>
      <c r="D247" s="7" t="s">
        <v>18</v>
      </c>
      <c r="E247" s="11">
        <v>0</v>
      </c>
      <c r="F247" s="10">
        <v>0</v>
      </c>
      <c r="G247" s="7"/>
      <c r="J247" s="10">
        <f>PRODUCT(F247,G247)</f>
        <v>0</v>
      </c>
      <c r="L247" s="12">
        <v>0</v>
      </c>
      <c r="M247" s="5"/>
      <c r="N247" s="12">
        <v>0</v>
      </c>
      <c r="O247" s="5"/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5"/>
      <c r="X247" s="5"/>
      <c r="Y247" s="5"/>
      <c r="Z247" s="8">
        <v>20</v>
      </c>
      <c r="AA247" s="5" t="s">
        <v>12</v>
      </c>
      <c r="AB247" s="5"/>
      <c r="AC247" s="5"/>
      <c r="AD247" s="12">
        <v>0</v>
      </c>
    </row>
    <row r="249" spans="1:30" x14ac:dyDescent="0.2">
      <c r="A249" s="9" t="s">
        <v>257</v>
      </c>
      <c r="B249" s="9" t="s">
        <v>258</v>
      </c>
    </row>
    <row r="250" spans="1:30" x14ac:dyDescent="0.2">
      <c r="A250" s="7"/>
      <c r="B250" s="7" t="s">
        <v>259</v>
      </c>
      <c r="C250" s="7"/>
      <c r="D250" s="7"/>
      <c r="E250" s="7"/>
      <c r="G250" s="7"/>
      <c r="I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30" x14ac:dyDescent="0.2">
      <c r="A251" s="7"/>
      <c r="B251" s="7" t="s">
        <v>260</v>
      </c>
      <c r="C251" s="7"/>
      <c r="D251" s="7"/>
      <c r="E251" s="7"/>
      <c r="G251" s="7"/>
      <c r="I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30" x14ac:dyDescent="0.2">
      <c r="A252" s="7" t="s">
        <v>261</v>
      </c>
      <c r="B252" s="7" t="s">
        <v>262</v>
      </c>
      <c r="C252" s="10">
        <v>106.78954946429999</v>
      </c>
      <c r="D252" s="7" t="s">
        <v>18</v>
      </c>
      <c r="E252" s="11">
        <v>30.43</v>
      </c>
      <c r="F252" s="10">
        <f>C252*E252</f>
        <v>3249.6059901986487</v>
      </c>
      <c r="G252" s="11">
        <v>0.5</v>
      </c>
      <c r="I252" s="11">
        <f>PRODUCT(F252,G252)</f>
        <v>1624.8029950993243</v>
      </c>
      <c r="L252" s="7"/>
      <c r="M252" s="7"/>
      <c r="N252" s="7"/>
      <c r="O252" s="7"/>
      <c r="P252" s="11">
        <v>1624.80299509932</v>
      </c>
      <c r="Q252" s="11">
        <v>1600.7753464698601</v>
      </c>
      <c r="R252" s="11">
        <v>1648.8306437287899</v>
      </c>
      <c r="S252" s="11">
        <v>1600.7753464698601</v>
      </c>
      <c r="T252" s="11">
        <v>1605.04692844843</v>
      </c>
      <c r="U252" s="11">
        <v>1605.04692844843</v>
      </c>
      <c r="V252" s="11">
        <v>0</v>
      </c>
    </row>
    <row r="253" spans="1:30" x14ac:dyDescent="0.2">
      <c r="A253" s="7" t="s">
        <v>263</v>
      </c>
      <c r="B253" s="7" t="s">
        <v>262</v>
      </c>
      <c r="C253" s="10">
        <v>106.78954946429999</v>
      </c>
      <c r="D253" s="7" t="s">
        <v>18</v>
      </c>
      <c r="E253" s="11">
        <v>56.02</v>
      </c>
      <c r="F253" s="10">
        <f>C253*E253</f>
        <v>5982.3505609900858</v>
      </c>
      <c r="G253" s="11">
        <v>0.5</v>
      </c>
      <c r="I253" s="11">
        <f>PRODUCT(F253,G253)</f>
        <v>2991.1752804950429</v>
      </c>
      <c r="L253" s="7"/>
      <c r="M253" s="7"/>
      <c r="N253" s="7"/>
      <c r="O253" s="7"/>
      <c r="P253" s="11">
        <v>2991.1752804950402</v>
      </c>
      <c r="Q253" s="11">
        <v>2947.3915652146802</v>
      </c>
      <c r="R253" s="11">
        <v>3035.49294352273</v>
      </c>
      <c r="S253" s="11">
        <v>2947.3915652146802</v>
      </c>
      <c r="T253" s="11">
        <v>2954.8668336771798</v>
      </c>
      <c r="U253" s="11">
        <v>2954.8668336771798</v>
      </c>
      <c r="V253" s="11">
        <v>0</v>
      </c>
    </row>
    <row r="254" spans="1:30" x14ac:dyDescent="0.2">
      <c r="A254" s="7"/>
      <c r="B254" s="7" t="s">
        <v>264</v>
      </c>
      <c r="C254" s="7"/>
      <c r="D254" s="7"/>
      <c r="E254" s="7"/>
      <c r="G254" s="7"/>
      <c r="I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30" x14ac:dyDescent="0.2">
      <c r="A255" s="7"/>
      <c r="B255" s="7"/>
      <c r="C255" s="7"/>
      <c r="D255" s="7"/>
      <c r="E255" s="7"/>
      <c r="G255" s="7"/>
      <c r="I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30" x14ac:dyDescent="0.2">
      <c r="A256" s="7"/>
      <c r="B256" s="7" t="s">
        <v>265</v>
      </c>
      <c r="C256" s="7"/>
      <c r="D256" s="7"/>
      <c r="E256" s="7"/>
      <c r="G256" s="7"/>
      <c r="I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30" x14ac:dyDescent="0.2">
      <c r="A257" s="7" t="s">
        <v>266</v>
      </c>
      <c r="B257" s="7" t="s">
        <v>267</v>
      </c>
      <c r="C257" s="10">
        <v>1</v>
      </c>
      <c r="D257" s="7" t="s">
        <v>104</v>
      </c>
      <c r="E257" s="11">
        <v>1783.95</v>
      </c>
      <c r="F257" s="10">
        <f>C257*E257</f>
        <v>1783.95</v>
      </c>
      <c r="G257" s="11">
        <v>1</v>
      </c>
      <c r="I257" s="10">
        <f>PRODUCT(F257,G257)</f>
        <v>1783.95</v>
      </c>
      <c r="L257" s="7"/>
      <c r="M257" s="7"/>
      <c r="N257" s="7"/>
      <c r="O257" s="7"/>
      <c r="P257" s="11">
        <v>1783.95</v>
      </c>
      <c r="Q257" s="11">
        <v>1783.95</v>
      </c>
      <c r="R257" s="11">
        <v>1783.95</v>
      </c>
      <c r="S257" s="11">
        <v>1783.95</v>
      </c>
      <c r="T257" s="11">
        <v>1783.95</v>
      </c>
      <c r="U257" s="11">
        <v>1783.95</v>
      </c>
      <c r="V257" s="11">
        <v>0</v>
      </c>
    </row>
    <row r="258" spans="1:30" x14ac:dyDescent="0.2">
      <c r="B258" s="5" t="s">
        <v>268</v>
      </c>
      <c r="C258" s="8">
        <v>106.8</v>
      </c>
      <c r="D258" s="5" t="s">
        <v>18</v>
      </c>
      <c r="E258" s="12">
        <v>59.924422056127199</v>
      </c>
      <c r="F258" s="8">
        <f>SUM(I247:I258)</f>
        <v>6399.9282755943668</v>
      </c>
      <c r="G258" s="5"/>
      <c r="J258" s="8">
        <f>PRODUCT(F258,G258)</f>
        <v>6399.9282755943668</v>
      </c>
      <c r="L258" s="12">
        <v>59.930286322013998</v>
      </c>
      <c r="M258" s="5"/>
      <c r="N258" s="12">
        <v>3.5456138964734301</v>
      </c>
      <c r="O258" s="5"/>
      <c r="P258" s="12">
        <v>59.930286322013799</v>
      </c>
      <c r="Q258" s="12">
        <v>59.295286322014</v>
      </c>
      <c r="R258" s="12">
        <v>60.570286322013899</v>
      </c>
      <c r="S258" s="12">
        <v>59.295286322014</v>
      </c>
      <c r="T258" s="12">
        <v>59.4052863220139</v>
      </c>
      <c r="U258" s="12">
        <v>59.4052863220139</v>
      </c>
      <c r="V258" s="12">
        <v>0</v>
      </c>
      <c r="W258" s="5"/>
      <c r="X258" s="5"/>
      <c r="Y258" s="5"/>
      <c r="Z258" s="8">
        <v>20</v>
      </c>
      <c r="AA258" s="5" t="s">
        <v>12</v>
      </c>
      <c r="AB258" s="5"/>
      <c r="AC258" s="5"/>
      <c r="AD258" s="12">
        <v>3.5456138964734301</v>
      </c>
    </row>
    <row r="260" spans="1:30" x14ac:dyDescent="0.2">
      <c r="A260" s="7" t="s">
        <v>269</v>
      </c>
      <c r="B260" s="7" t="s">
        <v>270</v>
      </c>
      <c r="C260" s="10">
        <v>106.8</v>
      </c>
      <c r="D260" s="7" t="s">
        <v>18</v>
      </c>
      <c r="E260" s="11">
        <v>0</v>
      </c>
      <c r="F260" s="10">
        <v>0</v>
      </c>
      <c r="G260" s="7"/>
      <c r="J260" s="10">
        <f>PRODUCT(F260,G260)</f>
        <v>0</v>
      </c>
      <c r="L260" s="12">
        <v>0</v>
      </c>
      <c r="M260" s="5"/>
      <c r="N260" s="12">
        <v>0</v>
      </c>
      <c r="O260" s="5"/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5"/>
      <c r="X260" s="5"/>
      <c r="Y260" s="5"/>
      <c r="Z260" s="8">
        <v>20</v>
      </c>
      <c r="AA260" s="5" t="s">
        <v>12</v>
      </c>
      <c r="AB260" s="5"/>
      <c r="AC260" s="5"/>
      <c r="AD260" s="12">
        <v>0</v>
      </c>
    </row>
    <row r="261" spans="1:30" x14ac:dyDescent="0.2">
      <c r="A261" s="7" t="s">
        <v>271</v>
      </c>
      <c r="B261" s="7" t="s">
        <v>272</v>
      </c>
      <c r="C261" s="10">
        <v>106.8</v>
      </c>
      <c r="D261" s="7" t="s">
        <v>18</v>
      </c>
      <c r="E261" s="11">
        <v>0</v>
      </c>
      <c r="F261" s="10">
        <v>0</v>
      </c>
      <c r="G261" s="7"/>
      <c r="J261" s="10">
        <f>PRODUCT(F261,G261)</f>
        <v>0</v>
      </c>
      <c r="L261" s="12">
        <v>0</v>
      </c>
      <c r="M261" s="5"/>
      <c r="N261" s="12">
        <v>0</v>
      </c>
      <c r="O261" s="5"/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5"/>
      <c r="X261" s="5"/>
      <c r="Y261" s="5"/>
      <c r="Z261" s="8">
        <v>20</v>
      </c>
      <c r="AA261" s="5" t="s">
        <v>12</v>
      </c>
      <c r="AB261" s="5"/>
      <c r="AC261" s="5"/>
      <c r="AD261" s="12">
        <v>0</v>
      </c>
    </row>
    <row r="263" spans="1:30" x14ac:dyDescent="0.2">
      <c r="A263" s="9" t="s">
        <v>273</v>
      </c>
      <c r="B263" s="9" t="s">
        <v>274</v>
      </c>
    </row>
    <row r="264" spans="1:30" x14ac:dyDescent="0.2">
      <c r="A264" s="7"/>
      <c r="B264" s="7" t="s">
        <v>275</v>
      </c>
      <c r="C264" s="7"/>
      <c r="D264" s="7"/>
      <c r="E264" s="7"/>
      <c r="G264" s="7"/>
      <c r="I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30" x14ac:dyDescent="0.2">
      <c r="A265" s="7"/>
      <c r="B265" s="7" t="s">
        <v>276</v>
      </c>
      <c r="C265" s="7"/>
      <c r="D265" s="7"/>
      <c r="E265" s="7"/>
      <c r="G265" s="7"/>
      <c r="I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30" x14ac:dyDescent="0.2">
      <c r="A266" s="7" t="s">
        <v>277</v>
      </c>
      <c r="B266" s="7" t="s">
        <v>278</v>
      </c>
      <c r="C266" s="10">
        <v>11.67</v>
      </c>
      <c r="D266" s="7" t="s">
        <v>41</v>
      </c>
      <c r="E266" s="11">
        <v>83.7</v>
      </c>
      <c r="F266" s="10">
        <f>PRODUCT(C266,E266)</f>
        <v>976.779</v>
      </c>
      <c r="G266" s="11">
        <v>1</v>
      </c>
      <c r="I266" s="10">
        <f>PRODUCT(F266,G266)</f>
        <v>976.779</v>
      </c>
      <c r="L266" s="7"/>
      <c r="M266" s="7"/>
      <c r="N266" s="7"/>
      <c r="O266" s="7"/>
      <c r="P266" s="11">
        <v>976.779</v>
      </c>
      <c r="Q266" s="11">
        <v>908.62620000000004</v>
      </c>
      <c r="R266" s="11">
        <v>976.4289</v>
      </c>
      <c r="S266" s="11">
        <v>902.44110000000001</v>
      </c>
      <c r="T266" s="11">
        <v>945.15329999999994</v>
      </c>
      <c r="U266" s="11">
        <v>932.66639999999995</v>
      </c>
      <c r="V266" s="11">
        <v>0</v>
      </c>
    </row>
    <row r="267" spans="1:30" x14ac:dyDescent="0.2">
      <c r="A267" s="7"/>
      <c r="B267" s="7"/>
      <c r="C267" s="7"/>
      <c r="D267" s="7"/>
      <c r="E267" s="7"/>
      <c r="G267" s="7"/>
      <c r="I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30" x14ac:dyDescent="0.2">
      <c r="A268" s="7"/>
      <c r="B268" s="7" t="s">
        <v>279</v>
      </c>
      <c r="C268" s="7"/>
      <c r="D268" s="7"/>
      <c r="E268" s="7"/>
      <c r="G268" s="7"/>
      <c r="I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30" x14ac:dyDescent="0.2">
      <c r="A269" s="7" t="s">
        <v>277</v>
      </c>
      <c r="B269" s="7" t="s">
        <v>278</v>
      </c>
      <c r="C269" s="10">
        <v>11.88</v>
      </c>
      <c r="D269" s="7" t="s">
        <v>41</v>
      </c>
      <c r="E269" s="11">
        <v>83.7</v>
      </c>
      <c r="F269" s="11">
        <f>C269*E269</f>
        <v>994.35600000000011</v>
      </c>
      <c r="G269" s="11">
        <v>1</v>
      </c>
      <c r="I269" s="11">
        <f>PRODUCT(F269,G269)</f>
        <v>994.35600000000011</v>
      </c>
      <c r="L269" s="7"/>
      <c r="M269" s="7"/>
      <c r="N269" s="7"/>
      <c r="O269" s="7"/>
      <c r="P269" s="11">
        <v>994.35599999999999</v>
      </c>
      <c r="Q269" s="11">
        <v>924.97680000000003</v>
      </c>
      <c r="R269" s="11">
        <v>993.99959999999999</v>
      </c>
      <c r="S269" s="11">
        <v>918.68039999999996</v>
      </c>
      <c r="T269" s="11">
        <v>962.16120000000001</v>
      </c>
      <c r="U269" s="11">
        <v>949.44960000000003</v>
      </c>
      <c r="V269" s="11">
        <v>0</v>
      </c>
    </row>
    <row r="270" spans="1:30" x14ac:dyDescent="0.2">
      <c r="B270" s="5" t="s">
        <v>280</v>
      </c>
      <c r="C270" s="8">
        <v>106.8</v>
      </c>
      <c r="D270" s="5" t="s">
        <v>18</v>
      </c>
      <c r="E270" s="12">
        <v>18.4563202247191</v>
      </c>
      <c r="F270" s="8">
        <f>SUM(I261:I270)</f>
        <v>1971.1350000000002</v>
      </c>
      <c r="G270" s="5"/>
      <c r="J270" s="8">
        <f>PRODUCT(F270,G270)</f>
        <v>1971.1350000000002</v>
      </c>
      <c r="L270" s="12">
        <v>18.4581263792948</v>
      </c>
      <c r="M270" s="5"/>
      <c r="N270" s="12">
        <v>1.05623206035604</v>
      </c>
      <c r="O270" s="5"/>
      <c r="P270" s="12">
        <v>18.4581263792948</v>
      </c>
      <c r="Q270" s="12">
        <v>17.170247549485001</v>
      </c>
      <c r="R270" s="12">
        <v>18.451510563388201</v>
      </c>
      <c r="S270" s="12">
        <v>17.053368135135798</v>
      </c>
      <c r="T270" s="12">
        <v>17.8604976757358</v>
      </c>
      <c r="U270" s="12">
        <v>17.6245335750686</v>
      </c>
      <c r="V270" s="12">
        <v>0</v>
      </c>
      <c r="W270" s="5"/>
      <c r="X270" s="5"/>
      <c r="Y270" s="5"/>
      <c r="Z270" s="8">
        <v>20</v>
      </c>
      <c r="AA270" s="5" t="s">
        <v>12</v>
      </c>
      <c r="AB270" s="5"/>
      <c r="AC270" s="5"/>
      <c r="AD270" s="12">
        <v>1.05623206035604</v>
      </c>
    </row>
    <row r="272" spans="1:30" x14ac:dyDescent="0.2">
      <c r="A272" s="7"/>
      <c r="B272" s="7" t="s">
        <v>281</v>
      </c>
      <c r="C272" s="7"/>
      <c r="D272" s="7"/>
      <c r="E272" s="7"/>
      <c r="G272" s="7"/>
      <c r="J272" s="10">
        <v>18530.442575594399</v>
      </c>
      <c r="L272" s="12">
        <v>173.52299610355701</v>
      </c>
      <c r="M272" s="5"/>
      <c r="N272" s="12">
        <v>10.0629523252444</v>
      </c>
      <c r="O272" s="5"/>
      <c r="P272" s="12">
        <v>173.52299610355701</v>
      </c>
      <c r="Q272" s="12">
        <v>166.57076653021301</v>
      </c>
      <c r="R272" s="12">
        <v>174.21666521283601</v>
      </c>
      <c r="S272" s="12">
        <v>165.653393056016</v>
      </c>
      <c r="T272" s="12">
        <v>168.89632695898999</v>
      </c>
      <c r="U272" s="12">
        <v>166.915407467699</v>
      </c>
      <c r="V272" s="12">
        <v>0</v>
      </c>
      <c r="W272" s="5"/>
      <c r="X272" s="5"/>
      <c r="Y272" s="5"/>
      <c r="Z272" s="8">
        <v>21</v>
      </c>
      <c r="AA272" s="5" t="s">
        <v>12</v>
      </c>
      <c r="AB272" s="5"/>
      <c r="AC272" s="5"/>
      <c r="AD272" s="12">
        <v>10.0629523252444</v>
      </c>
    </row>
    <row r="274" spans="1:30" x14ac:dyDescent="0.2">
      <c r="A274" s="9" t="s">
        <v>282</v>
      </c>
      <c r="B274" s="9" t="s">
        <v>283</v>
      </c>
    </row>
    <row r="275" spans="1:30" x14ac:dyDescent="0.2">
      <c r="A275" s="7" t="s">
        <v>284</v>
      </c>
      <c r="B275" s="7" t="s">
        <v>285</v>
      </c>
      <c r="C275" s="7"/>
      <c r="D275" s="7"/>
      <c r="E275" s="7"/>
      <c r="G275" s="7"/>
      <c r="I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30" x14ac:dyDescent="0.2">
      <c r="A276" s="7" t="s">
        <v>286</v>
      </c>
      <c r="B276" s="7" t="s">
        <v>287</v>
      </c>
      <c r="C276" s="10">
        <v>10.69</v>
      </c>
      <c r="D276" s="7" t="s">
        <v>18</v>
      </c>
      <c r="E276" s="11">
        <v>135.05000000000001</v>
      </c>
      <c r="F276" s="10">
        <f>C276*E276</f>
        <v>1443.6845000000001</v>
      </c>
      <c r="G276" s="11">
        <v>0</v>
      </c>
      <c r="I276" s="10">
        <f>PRODUCT(F276,G276)</f>
        <v>0</v>
      </c>
      <c r="L276" s="7"/>
      <c r="M276" s="7"/>
      <c r="N276" s="7"/>
      <c r="O276" s="7"/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</row>
    <row r="277" spans="1:30" x14ac:dyDescent="0.2">
      <c r="B277" s="5" t="s">
        <v>288</v>
      </c>
      <c r="C277" s="8">
        <v>241</v>
      </c>
      <c r="D277" s="5" t="s">
        <v>18</v>
      </c>
      <c r="E277" s="12">
        <v>0</v>
      </c>
      <c r="F277" s="8">
        <f>SUM(I273:I277)</f>
        <v>0</v>
      </c>
      <c r="G277" s="5"/>
      <c r="J277" s="8">
        <f>PRODUCT(F277,G277)</f>
        <v>0</v>
      </c>
      <c r="L277" s="12">
        <v>0</v>
      </c>
      <c r="M277" s="5"/>
      <c r="N277" s="12">
        <v>0</v>
      </c>
      <c r="O277" s="5"/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5"/>
      <c r="X277" s="5"/>
      <c r="Y277" s="5"/>
      <c r="Z277" s="8">
        <v>20</v>
      </c>
      <c r="AA277" s="5" t="s">
        <v>12</v>
      </c>
      <c r="AB277" s="5"/>
      <c r="AC277" s="5"/>
      <c r="AD277" s="12">
        <v>0</v>
      </c>
    </row>
    <row r="279" spans="1:30" x14ac:dyDescent="0.2">
      <c r="A279" s="7" t="s">
        <v>289</v>
      </c>
      <c r="B279" s="7" t="s">
        <v>290</v>
      </c>
      <c r="C279" s="10">
        <v>106.8</v>
      </c>
      <c r="D279" s="7" t="s">
        <v>18</v>
      </c>
      <c r="E279" s="7"/>
      <c r="F279" s="10">
        <f>C279*E279</f>
        <v>0</v>
      </c>
      <c r="G279" s="7"/>
      <c r="J279" s="10">
        <f>PRODUCT(F279,G279)</f>
        <v>0</v>
      </c>
      <c r="L279" s="12">
        <v>0</v>
      </c>
      <c r="M279" s="5"/>
      <c r="N279" s="12">
        <v>0</v>
      </c>
      <c r="O279" s="5"/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5"/>
      <c r="X279" s="5"/>
      <c r="Y279" s="5"/>
      <c r="Z279" s="8">
        <v>20</v>
      </c>
      <c r="AA279" s="5" t="s">
        <v>12</v>
      </c>
      <c r="AB279" s="5"/>
      <c r="AC279" s="5"/>
      <c r="AD279" s="12">
        <v>0</v>
      </c>
    </row>
    <row r="280" spans="1:30" x14ac:dyDescent="0.2">
      <c r="A280" s="7"/>
      <c r="B280" s="7" t="s">
        <v>291</v>
      </c>
      <c r="C280" s="7"/>
      <c r="D280" s="7"/>
      <c r="E280" s="7"/>
      <c r="G280" s="7"/>
      <c r="J280" s="10">
        <v>0</v>
      </c>
      <c r="L280" s="12">
        <v>0</v>
      </c>
      <c r="M280" s="5"/>
      <c r="N280" s="12">
        <v>0</v>
      </c>
      <c r="O280" s="5"/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5"/>
      <c r="X280" s="5"/>
      <c r="Y280" s="5"/>
      <c r="Z280" s="8">
        <v>21</v>
      </c>
      <c r="AA280" s="5" t="s">
        <v>12</v>
      </c>
      <c r="AB280" s="5"/>
      <c r="AC280" s="5"/>
      <c r="AD280" s="12">
        <v>0</v>
      </c>
    </row>
    <row r="281" spans="1:30" x14ac:dyDescent="0.2">
      <c r="A281" s="7"/>
      <c r="B281" s="7" t="s">
        <v>292</v>
      </c>
      <c r="C281" s="7"/>
      <c r="D281" s="7" t="s">
        <v>18</v>
      </c>
      <c r="E281" s="7"/>
      <c r="G281" s="7"/>
      <c r="J281" s="10">
        <v>172898.74722381899</v>
      </c>
      <c r="L281" s="12">
        <v>1619.06055499953</v>
      </c>
      <c r="M281" s="5"/>
      <c r="N281" s="12">
        <v>91.9736440325659</v>
      </c>
      <c r="O281" s="5"/>
      <c r="P281" s="12">
        <v>1619.06055499953</v>
      </c>
      <c r="Q281" s="12">
        <v>1517.83263825829</v>
      </c>
      <c r="R281" s="12">
        <v>1625.69421854605</v>
      </c>
      <c r="S281" s="12">
        <v>1497.25710876474</v>
      </c>
      <c r="T281" s="12">
        <v>1531.1869110902001</v>
      </c>
      <c r="U281" s="12">
        <v>1492.9814825702199</v>
      </c>
      <c r="V281" s="12">
        <v>-17.323792536632599</v>
      </c>
      <c r="W281" s="5"/>
      <c r="X281" s="5"/>
      <c r="Y281" s="5"/>
      <c r="Z281" s="5"/>
      <c r="AA281" s="5"/>
      <c r="AB281" s="5"/>
      <c r="AC281" s="5"/>
      <c r="AD281" s="12">
        <v>91.9736440325659</v>
      </c>
    </row>
    <row r="282" spans="1:30" x14ac:dyDescent="0.2">
      <c r="A282" s="7"/>
      <c r="B282" s="7"/>
      <c r="C282" s="7"/>
      <c r="D282" s="7"/>
      <c r="E282" s="7"/>
      <c r="G282" s="7"/>
      <c r="J282" s="7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x14ac:dyDescent="0.2">
      <c r="A283" s="7" t="s">
        <v>293</v>
      </c>
      <c r="B283" s="7" t="s">
        <v>294</v>
      </c>
      <c r="C283" s="10">
        <v>172898.74722381899</v>
      </c>
      <c r="D283" s="7" t="s">
        <v>295</v>
      </c>
      <c r="E283" s="11">
        <v>4</v>
      </c>
      <c r="F283" s="10">
        <v>6915.9498889527604</v>
      </c>
      <c r="G283" s="7"/>
      <c r="J283" s="10">
        <f>PRODUCT(F283,G283)</f>
        <v>6915.9498889527604</v>
      </c>
      <c r="L283" s="12">
        <v>64.762422199981103</v>
      </c>
      <c r="M283" s="5"/>
      <c r="N283" s="12">
        <v>3.6789457613026402</v>
      </c>
      <c r="O283" s="5"/>
      <c r="P283" s="12">
        <v>64.762422199981202</v>
      </c>
      <c r="Q283" s="12">
        <v>60.713305530331702</v>
      </c>
      <c r="R283" s="12">
        <v>65.027768741841896</v>
      </c>
      <c r="S283" s="12">
        <v>59.890284350589702</v>
      </c>
      <c r="T283" s="12">
        <v>61.247476443608001</v>
      </c>
      <c r="U283" s="12">
        <v>59.719259302808801</v>
      </c>
      <c r="V283" s="12">
        <v>-0.69295170146530405</v>
      </c>
      <c r="W283" s="5"/>
      <c r="X283" s="5"/>
      <c r="Y283" s="5"/>
      <c r="Z283" s="8">
        <v>20</v>
      </c>
      <c r="AA283" s="5" t="s">
        <v>12</v>
      </c>
      <c r="AB283" s="5"/>
      <c r="AC283" s="5"/>
      <c r="AD283" s="12">
        <v>3.6789457613026402</v>
      </c>
    </row>
    <row r="284" spans="1:30" x14ac:dyDescent="0.2">
      <c r="A284" s="7"/>
      <c r="B284" s="7"/>
      <c r="C284" s="7"/>
      <c r="D284" s="7"/>
      <c r="E284" s="7"/>
      <c r="G284" s="7"/>
      <c r="J284" s="7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x14ac:dyDescent="0.2">
      <c r="A285" s="7" t="s">
        <v>296</v>
      </c>
      <c r="B285" s="7" t="s">
        <v>297</v>
      </c>
      <c r="C285" s="10">
        <v>179814.697112772</v>
      </c>
      <c r="D285" s="7" t="s">
        <v>295</v>
      </c>
      <c r="E285" s="11">
        <v>3</v>
      </c>
      <c r="F285" s="10">
        <v>5394.4409133831596</v>
      </c>
      <c r="G285" s="7"/>
      <c r="J285" s="10">
        <f>PRODUCT(F285,G285)</f>
        <v>5394.4409133831596</v>
      </c>
      <c r="L285" s="12">
        <v>50.514689315985301</v>
      </c>
      <c r="M285" s="5"/>
      <c r="N285" s="12">
        <v>2.8695776938160602</v>
      </c>
      <c r="O285" s="5"/>
      <c r="P285" s="12">
        <v>50.514689315985301</v>
      </c>
      <c r="Q285" s="12">
        <v>47.356378313658702</v>
      </c>
      <c r="R285" s="12">
        <v>50.7216596186367</v>
      </c>
      <c r="S285" s="12">
        <v>46.714421793459998</v>
      </c>
      <c r="T285" s="12">
        <v>47.773031626014301</v>
      </c>
      <c r="U285" s="12">
        <v>46.581022256190899</v>
      </c>
      <c r="V285" s="12">
        <v>-0.540502327142937</v>
      </c>
      <c r="W285" s="5"/>
      <c r="X285" s="5"/>
      <c r="Y285" s="5"/>
      <c r="Z285" s="8">
        <v>20</v>
      </c>
      <c r="AA285" s="5" t="s">
        <v>12</v>
      </c>
      <c r="AB285" s="5"/>
      <c r="AC285" s="5"/>
      <c r="AD285" s="12">
        <v>2.8695776938160602</v>
      </c>
    </row>
    <row r="286" spans="1:30" x14ac:dyDescent="0.2">
      <c r="A286" s="7"/>
      <c r="B286" s="7"/>
      <c r="C286" s="7"/>
      <c r="D286" s="7"/>
      <c r="E286" s="7"/>
      <c r="G286" s="7"/>
      <c r="J286" s="7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x14ac:dyDescent="0.2">
      <c r="A287" s="7" t="s">
        <v>298</v>
      </c>
      <c r="B287" s="7" t="s">
        <v>299</v>
      </c>
      <c r="C287" s="10">
        <v>185209.13802615501</v>
      </c>
      <c r="D287" s="7" t="s">
        <v>295</v>
      </c>
      <c r="E287" s="11">
        <v>1.5</v>
      </c>
      <c r="F287" s="10">
        <v>2778.1370703923199</v>
      </c>
      <c r="G287" s="7"/>
      <c r="J287" s="10">
        <f>PRODUCT(F287,G287)</f>
        <v>2778.1370703923199</v>
      </c>
      <c r="L287" s="12">
        <v>26.015064997732399</v>
      </c>
      <c r="M287" s="5"/>
      <c r="N287" s="12">
        <v>1.47783251231527</v>
      </c>
      <c r="O287" s="5"/>
      <c r="P287" s="12">
        <v>26.015064997732399</v>
      </c>
      <c r="Q287" s="12">
        <v>24.388534831534201</v>
      </c>
      <c r="R287" s="12">
        <v>26.121654703597901</v>
      </c>
      <c r="S287" s="12">
        <v>24.0579272236319</v>
      </c>
      <c r="T287" s="12">
        <v>24.603111287397301</v>
      </c>
      <c r="U287" s="12">
        <v>23.989226461938301</v>
      </c>
      <c r="V287" s="12">
        <v>-0.278358698478613</v>
      </c>
      <c r="W287" s="5"/>
      <c r="X287" s="5"/>
      <c r="Y287" s="5"/>
      <c r="Z287" s="8">
        <v>20</v>
      </c>
      <c r="AA287" s="5" t="s">
        <v>12</v>
      </c>
      <c r="AB287" s="5"/>
      <c r="AC287" s="5"/>
      <c r="AD287" s="12">
        <v>1.47783251231527</v>
      </c>
    </row>
    <row r="288" spans="1:30" x14ac:dyDescent="0.2">
      <c r="A288" s="7"/>
      <c r="B288" s="7" t="s">
        <v>300</v>
      </c>
      <c r="C288" s="7"/>
      <c r="D288" s="7"/>
      <c r="E288" s="7"/>
      <c r="G288" s="7"/>
      <c r="J288" s="7"/>
      <c r="L288" s="12">
        <v>141.29217651369899</v>
      </c>
      <c r="M288" s="5"/>
      <c r="N288" s="12">
        <v>8.02635596743397</v>
      </c>
      <c r="O288" s="5"/>
      <c r="P288" s="12">
        <v>141.29217651369899</v>
      </c>
      <c r="Q288" s="12">
        <v>132.45821867552499</v>
      </c>
      <c r="R288" s="12">
        <v>141.871083064076</v>
      </c>
      <c r="S288" s="12">
        <v>130.66263336768199</v>
      </c>
      <c r="T288" s="12">
        <v>133.62361935702</v>
      </c>
      <c r="U288" s="12">
        <v>130.289508020938</v>
      </c>
      <c r="V288" s="12">
        <v>-1.51181272708685</v>
      </c>
      <c r="W288" s="5"/>
      <c r="X288" s="5"/>
      <c r="Y288" s="5"/>
      <c r="Z288" s="8">
        <v>21</v>
      </c>
      <c r="AA288" s="5" t="s">
        <v>12</v>
      </c>
      <c r="AB288" s="5"/>
      <c r="AC288" s="5"/>
      <c r="AD288" s="12">
        <v>8.02635596743397</v>
      </c>
    </row>
    <row r="289" spans="1:30" x14ac:dyDescent="0.2">
      <c r="A289" s="7"/>
      <c r="B289" s="7" t="s">
        <v>301</v>
      </c>
      <c r="C289" s="7"/>
      <c r="D289" s="7" t="s">
        <v>18</v>
      </c>
      <c r="E289" s="7"/>
      <c r="G289" s="7"/>
      <c r="J289" s="7"/>
      <c r="L289" s="12">
        <v>1760.3527315132301</v>
      </c>
      <c r="M289" s="5"/>
      <c r="N289" s="12">
        <v>100</v>
      </c>
      <c r="O289" s="5"/>
      <c r="P289" s="12">
        <v>1760.3527315132301</v>
      </c>
      <c r="Q289" s="12">
        <v>1650.2908569338199</v>
      </c>
      <c r="R289" s="12">
        <v>1767.5653016101201</v>
      </c>
      <c r="S289" s="12">
        <v>1627.91974213243</v>
      </c>
      <c r="T289" s="12">
        <v>1664.8105304472199</v>
      </c>
      <c r="U289" s="12">
        <v>1623.2709905911599</v>
      </c>
      <c r="V289" s="12">
        <v>-18.835605263719401</v>
      </c>
      <c r="W289" s="5"/>
      <c r="X289" s="5"/>
      <c r="Y289" s="8">
        <v>-1</v>
      </c>
      <c r="Z289" s="8">
        <v>21</v>
      </c>
      <c r="AA289" s="5" t="s">
        <v>12</v>
      </c>
      <c r="AB289" s="5"/>
      <c r="AC289" s="5"/>
      <c r="AD289" s="12">
        <v>100</v>
      </c>
    </row>
    <row r="290" spans="1:30" x14ac:dyDescent="0.2">
      <c r="A290" s="7"/>
      <c r="B290" s="7"/>
      <c r="C290" s="7"/>
      <c r="D290" s="7"/>
      <c r="E290" s="7"/>
      <c r="G290" s="7"/>
      <c r="J290" s="7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x14ac:dyDescent="0.2">
      <c r="A291" s="7"/>
      <c r="B291" s="7"/>
      <c r="C291" s="7"/>
      <c r="D291" s="7"/>
      <c r="E291" s="7"/>
      <c r="G291" s="7"/>
      <c r="J291" s="7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8">
        <v>23</v>
      </c>
      <c r="AA291" s="5" t="s">
        <v>12</v>
      </c>
      <c r="AB291" s="5"/>
      <c r="AC291" s="5"/>
      <c r="AD291" s="5"/>
    </row>
    <row r="292" spans="1:30" x14ac:dyDescent="0.2">
      <c r="A292" s="7"/>
      <c r="B292" s="7"/>
      <c r="C292" s="7"/>
      <c r="D292" s="7"/>
      <c r="E292" s="7"/>
      <c r="G292" s="7"/>
      <c r="J292" s="7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8">
        <v>23</v>
      </c>
      <c r="AA292" s="5" t="s">
        <v>12</v>
      </c>
      <c r="AB292" s="5"/>
      <c r="AC292" s="5"/>
      <c r="AD292" s="5"/>
    </row>
    <row r="293" spans="1:30" x14ac:dyDescent="0.2">
      <c r="A293" s="7"/>
      <c r="B293" s="7"/>
      <c r="C293" s="7"/>
      <c r="D293" s="7"/>
      <c r="E293" s="7"/>
      <c r="G293" s="7"/>
      <c r="J293" s="7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8">
        <v>23</v>
      </c>
      <c r="AA293" s="5" t="s">
        <v>12</v>
      </c>
      <c r="AB293" s="5"/>
      <c r="AC293" s="5"/>
      <c r="AD293" s="5"/>
    </row>
    <row r="294" spans="1:30" x14ac:dyDescent="0.2">
      <c r="A294" s="7"/>
      <c r="B294" s="7"/>
      <c r="C294" s="7"/>
      <c r="D294" s="7"/>
      <c r="E294" s="7"/>
      <c r="G294" s="7"/>
      <c r="J294" s="7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8">
        <v>23</v>
      </c>
      <c r="AA294" s="5" t="s">
        <v>12</v>
      </c>
      <c r="AB294" s="5"/>
      <c r="AC294" s="5"/>
      <c r="AD294" s="5"/>
    </row>
    <row r="295" spans="1:30" x14ac:dyDescent="0.2">
      <c r="A295" s="7"/>
      <c r="B295" s="7"/>
      <c r="C295" s="7"/>
      <c r="D295" s="7"/>
      <c r="E295" s="7"/>
      <c r="G295" s="7"/>
      <c r="J295" s="7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8">
        <v>10</v>
      </c>
      <c r="AA295" s="5" t="s">
        <v>12</v>
      </c>
      <c r="AB295" s="5"/>
      <c r="AC295" s="5" t="s">
        <v>302</v>
      </c>
      <c r="AD295" s="5"/>
    </row>
    <row r="296" spans="1:30" x14ac:dyDescent="0.2">
      <c r="B296" s="5" t="s">
        <v>303</v>
      </c>
      <c r="C296" s="5"/>
      <c r="D296" s="5" t="s">
        <v>304</v>
      </c>
      <c r="E296" s="5"/>
      <c r="F296" s="8">
        <f>SUM(J7:J49,J51:J99,J101:J197,J199:J271,J273:J279,J282:J296)</f>
        <v>187987.27509654738</v>
      </c>
      <c r="G296" s="5"/>
      <c r="K296" s="8">
        <f>PRODUCT(F296,G296)</f>
        <v>187987.27509654738</v>
      </c>
      <c r="L296" s="8">
        <v>1760.3527315132301</v>
      </c>
      <c r="M296" s="5"/>
      <c r="N296" s="5"/>
      <c r="O296" s="5"/>
      <c r="P296" s="12">
        <v>1760.3527315132301</v>
      </c>
      <c r="Q296" s="12">
        <v>1650.2908569338199</v>
      </c>
      <c r="R296" s="12">
        <v>1767.5653016101201</v>
      </c>
      <c r="S296" s="12">
        <v>1627.91974213243</v>
      </c>
      <c r="T296" s="12">
        <v>1664.8105304472199</v>
      </c>
      <c r="U296" s="12">
        <v>1623.2709905911599</v>
      </c>
      <c r="V296" s="12">
        <v>-18.835605263719401</v>
      </c>
      <c r="W296" s="8">
        <v>-1</v>
      </c>
      <c r="X296" s="5"/>
      <c r="Y296" s="5"/>
      <c r="Z296" s="5" t="s">
        <v>305</v>
      </c>
      <c r="AA296" s="5" t="s">
        <v>306</v>
      </c>
      <c r="AB296" s="5" t="s">
        <v>12</v>
      </c>
    </row>
    <row r="298" spans="1:30" x14ac:dyDescent="0.2">
      <c r="A298" s="7"/>
      <c r="B298" s="7"/>
      <c r="C298" s="7"/>
      <c r="D298" s="7"/>
      <c r="E298" s="7"/>
      <c r="G298" s="7"/>
      <c r="K298" s="7"/>
      <c r="L298" s="5"/>
      <c r="M298" s="5"/>
      <c r="N298" s="5"/>
      <c r="O298" s="5"/>
      <c r="P298" s="5"/>
      <c r="Q298" s="13">
        <v>93.747737450050806</v>
      </c>
      <c r="R298" s="13">
        <v>100.409723004246</v>
      </c>
      <c r="S298" s="13">
        <v>92.476906076263603</v>
      </c>
      <c r="T298" s="13">
        <v>94.572553593626594</v>
      </c>
      <c r="U298" s="13">
        <v>92.2128253918615</v>
      </c>
      <c r="V298" s="13">
        <v>-1.06999040172636</v>
      </c>
      <c r="W298" s="5"/>
      <c r="X298" s="5"/>
      <c r="Y298" s="5"/>
      <c r="Z298" s="5"/>
      <c r="AA298" s="5"/>
      <c r="AB298" s="5"/>
    </row>
    <row r="301" spans="1:30" x14ac:dyDescent="0.2">
      <c r="B301" s="5" t="s">
        <v>307</v>
      </c>
      <c r="K301" s="8">
        <f>SUM(K5:K298)</f>
        <v>187987.27509654738</v>
      </c>
    </row>
  </sheetData>
  <mergeCells count="2">
    <mergeCell ref="A1:K1"/>
    <mergeCell ref="A2:K2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61</vt:i4>
      </vt:variant>
    </vt:vector>
  </HeadingPairs>
  <TitlesOfParts>
    <vt:vector size="62" baseType="lpstr">
      <vt:lpstr>CostX</vt:lpstr>
      <vt:lpstr>EA_E01</vt:lpstr>
      <vt:lpstr>EA_E02</vt:lpstr>
      <vt:lpstr>EA_E03</vt:lpstr>
      <vt:lpstr>EA_E04</vt:lpstr>
      <vt:lpstr>EA_E05</vt:lpstr>
      <vt:lpstr>EA_E06</vt:lpstr>
      <vt:lpstr>EA_E07</vt:lpstr>
      <vt:lpstr>EA_E08</vt:lpstr>
      <vt:lpstr>EA_E09</vt:lpstr>
      <vt:lpstr>EA_E10</vt:lpstr>
      <vt:lpstr>EA_E11</vt:lpstr>
      <vt:lpstr>EA_E12</vt:lpstr>
      <vt:lpstr>EA_E13</vt:lpstr>
      <vt:lpstr>EA_E14</vt:lpstr>
      <vt:lpstr>EA_E15</vt:lpstr>
      <vt:lpstr>EA_E16</vt:lpstr>
      <vt:lpstr>EA_E17</vt:lpstr>
      <vt:lpstr>EA_E18</vt:lpstr>
      <vt:lpstr>EA_E19</vt:lpstr>
      <vt:lpstr>EA_E20</vt:lpstr>
      <vt:lpstr>EA_E21</vt:lpstr>
      <vt:lpstr>EA_E22</vt:lpstr>
      <vt:lpstr>EA_E23</vt:lpstr>
      <vt:lpstr>EA_E24</vt:lpstr>
      <vt:lpstr>EA_E25</vt:lpstr>
      <vt:lpstr>EA_E26</vt:lpstr>
      <vt:lpstr>EA_E27</vt:lpstr>
      <vt:lpstr>GFA__EA_E01</vt:lpstr>
      <vt:lpstr>GFA__EA_E02</vt:lpstr>
      <vt:lpstr>GFA__EA_E03</vt:lpstr>
      <vt:lpstr>GFA__EA_E04</vt:lpstr>
      <vt:lpstr>GFA__EA_E05</vt:lpstr>
      <vt:lpstr>GFA__EA_E06</vt:lpstr>
      <vt:lpstr>GFA__EA_E07</vt:lpstr>
      <vt:lpstr>GFA__EA_E08</vt:lpstr>
      <vt:lpstr>GFA__EA_E09</vt:lpstr>
      <vt:lpstr>GFA__EA_E10</vt:lpstr>
      <vt:lpstr>GFA__EA_E11</vt:lpstr>
      <vt:lpstr>GFA__EA_E12</vt:lpstr>
      <vt:lpstr>GFA__EA_E13</vt:lpstr>
      <vt:lpstr>GFA__EA_E14</vt:lpstr>
      <vt:lpstr>GFA__EA_E15</vt:lpstr>
      <vt:lpstr>GFA__EA_E16</vt:lpstr>
      <vt:lpstr>GFA__EA_E17</vt:lpstr>
      <vt:lpstr>GFA__EA_E18</vt:lpstr>
      <vt:lpstr>GFA__EA_E19</vt:lpstr>
      <vt:lpstr>GFA__EA_E20</vt:lpstr>
      <vt:lpstr>GFA__EA_E21</vt:lpstr>
      <vt:lpstr>GFA__EA_E22</vt:lpstr>
      <vt:lpstr>GFA__EA_E23</vt:lpstr>
      <vt:lpstr>GFA__EA_E24</vt:lpstr>
      <vt:lpstr>GFA__EA_E25</vt:lpstr>
      <vt:lpstr>GFA__EA_E26</vt:lpstr>
      <vt:lpstr>GFA__EA_E27</vt:lpstr>
      <vt:lpstr>M2_Area1</vt:lpstr>
      <vt:lpstr>M2_Area2</vt:lpstr>
      <vt:lpstr>M2_Area3</vt:lpstr>
      <vt:lpstr>M2_Area4</vt:lpstr>
      <vt:lpstr>M2_Area5</vt:lpstr>
      <vt:lpstr>M2_Area6</vt:lpstr>
      <vt:lpstr>M2_Area7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Bisset</cp:lastModifiedBy>
  <dcterms:modified xsi:type="dcterms:W3CDTF">2018-12-03T20:05:27Z</dcterms:modified>
</cp:coreProperties>
</file>