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D25EE170-F0B8-C747-8CA4-5292D37A8DB1}" xr6:coauthVersionLast="47" xr6:coauthVersionMax="47" xr10:uidLastSave="{00000000-0000-0000-0000-000000000000}"/>
  <bookViews>
    <workbookView xWindow="0" yWindow="460" windowWidth="27640" windowHeight="15840" xr2:uid="{00000000-000D-0000-FFFF-FFFF00000000}"/>
  </bookViews>
  <sheets>
    <sheet name="sem1" sheetId="1" r:id="rId1"/>
  </sheets>
  <definedNames>
    <definedName name="_xlchart.v1.0" hidden="1">'sem1'!$C$1</definedName>
    <definedName name="_xlchart.v1.1" hidden="1">'sem1'!$C$2:$C$118</definedName>
    <definedName name="_xlchart.v1.2" hidden="1">'sem1'!$K$1</definedName>
    <definedName name="_xlchart.v1.3" hidden="1">'sem1'!$K$2:$K$118</definedName>
  </definedNames>
  <calcPr calcId="191029"/>
</workbook>
</file>

<file path=xl/calcChain.xml><?xml version="1.0" encoding="utf-8"?>
<calcChain xmlns="http://schemas.openxmlformats.org/spreadsheetml/2006/main">
  <c r="N2" i="1" l="1"/>
  <c r="N6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</calcChain>
</file>

<file path=xl/sharedStrings.xml><?xml version="1.0" encoding="utf-8"?>
<sst xmlns="http://schemas.openxmlformats.org/spreadsheetml/2006/main" count="14" uniqueCount="14">
  <si>
    <t xml:space="preserve">Дата </t>
  </si>
  <si>
    <t>Цена ВТБ</t>
  </si>
  <si>
    <t>Объем ВТБ</t>
  </si>
  <si>
    <t>Цена Сбер</t>
  </si>
  <si>
    <t>Объем Сбер</t>
  </si>
  <si>
    <t>Цена Лукойл</t>
  </si>
  <si>
    <t>Объем Лукойл</t>
  </si>
  <si>
    <t>Доходность ВТБ</t>
  </si>
  <si>
    <t>Доходность СБЕР</t>
  </si>
  <si>
    <t>Доходность Лукойл</t>
  </si>
  <si>
    <t>ЛОБъем Сбер</t>
  </si>
  <si>
    <t>ВТБ МинМакс</t>
  </si>
  <si>
    <t>Сбер МинМакс</t>
  </si>
  <si>
    <t>Лукойл МинМакс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</si>
</sst>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rgb="FFA5A5A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A5A5A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7" fillId="0" borderId="0" xfId="0" applyFont="1"/>
    <xf numFmtId="0" fontId="18" fillId="33" borderId="10" xfId="0" applyFont="1" applyFill="1" applyBorder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'sem1'!$B$1</c:f>
              <c:strCache>
                <c:ptCount val="1"/>
                <c:pt idx="0">
                  <c:v>Цена ВТБ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'sem1'!$A$2:$A$118</c:f>
              <c:numCache>
                <c:formatCode>m/d/yy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'sem1'!$B$2:$B$118</c:f>
              <c:numCache>
                <c:formatCode>General</c:formatCode>
                <c:ptCount val="117"/>
                <c:pt idx="0">
                  <c:v>7.0529999999999995E-2</c:v>
                </c:pt>
                <c:pt idx="1">
                  <c:v>7.2470000000000007E-2</c:v>
                </c:pt>
                <c:pt idx="2">
                  <c:v>6.6949999999999996E-2</c:v>
                </c:pt>
                <c:pt idx="3">
                  <c:v>6.3200000000000006E-2</c:v>
                </c:pt>
                <c:pt idx="4">
                  <c:v>5.3069999999999999E-2</c:v>
                </c:pt>
                <c:pt idx="5">
                  <c:v>5.7070000000000003E-2</c:v>
                </c:pt>
                <c:pt idx="6">
                  <c:v>5.3030000000000001E-2</c:v>
                </c:pt>
                <c:pt idx="7">
                  <c:v>5.3400000000000003E-2</c:v>
                </c:pt>
                <c:pt idx="8">
                  <c:v>5.3069999999999999E-2</c:v>
                </c:pt>
                <c:pt idx="9">
                  <c:v>5.45E-2</c:v>
                </c:pt>
                <c:pt idx="10">
                  <c:v>5.1929999999999997E-2</c:v>
                </c:pt>
                <c:pt idx="11">
                  <c:v>5.3589999999999999E-2</c:v>
                </c:pt>
                <c:pt idx="12">
                  <c:v>5.5820000000000002E-2</c:v>
                </c:pt>
                <c:pt idx="13">
                  <c:v>5.5879999999999999E-2</c:v>
                </c:pt>
                <c:pt idx="14">
                  <c:v>4.9700000000000001E-2</c:v>
                </c:pt>
                <c:pt idx="15">
                  <c:v>4.929E-2</c:v>
                </c:pt>
                <c:pt idx="16">
                  <c:v>4.5999999999999999E-2</c:v>
                </c:pt>
                <c:pt idx="17">
                  <c:v>4.7010000000000003E-2</c:v>
                </c:pt>
                <c:pt idx="18">
                  <c:v>4.6609999999999999E-2</c:v>
                </c:pt>
                <c:pt idx="19">
                  <c:v>4.4499999999999998E-2</c:v>
                </c:pt>
                <c:pt idx="20">
                  <c:v>4.267E-2</c:v>
                </c:pt>
                <c:pt idx="21">
                  <c:v>4.4350000000000001E-2</c:v>
                </c:pt>
                <c:pt idx="22">
                  <c:v>4.6280000000000002E-2</c:v>
                </c:pt>
                <c:pt idx="23">
                  <c:v>4.9660000000000003E-2</c:v>
                </c:pt>
                <c:pt idx="24">
                  <c:v>4.5440000000000001E-2</c:v>
                </c:pt>
                <c:pt idx="25">
                  <c:v>4.2130000000000001E-2</c:v>
                </c:pt>
                <c:pt idx="26">
                  <c:v>3.9600000000000003E-2</c:v>
                </c:pt>
                <c:pt idx="27">
                  <c:v>3.8649999999999997E-2</c:v>
                </c:pt>
                <c:pt idx="28">
                  <c:v>4.7899999999999998E-2</c:v>
                </c:pt>
                <c:pt idx="29">
                  <c:v>4.1099999999999998E-2</c:v>
                </c:pt>
                <c:pt idx="30">
                  <c:v>3.9800000000000002E-2</c:v>
                </c:pt>
                <c:pt idx="31">
                  <c:v>3.8399999999999997E-2</c:v>
                </c:pt>
                <c:pt idx="32">
                  <c:v>3.8039999999999997E-2</c:v>
                </c:pt>
                <c:pt idx="33">
                  <c:v>3.993E-2</c:v>
                </c:pt>
                <c:pt idx="34">
                  <c:v>4.6699999999999998E-2</c:v>
                </c:pt>
                <c:pt idx="35">
                  <c:v>6.7000000000000004E-2</c:v>
                </c:pt>
                <c:pt idx="36">
                  <c:v>6.8940000000000001E-2</c:v>
                </c:pt>
                <c:pt idx="37">
                  <c:v>6.8000000000000005E-2</c:v>
                </c:pt>
                <c:pt idx="38">
                  <c:v>0.06</c:v>
                </c:pt>
                <c:pt idx="39">
                  <c:v>6.5500000000000003E-2</c:v>
                </c:pt>
                <c:pt idx="40">
                  <c:v>8.0250000000000002E-2</c:v>
                </c:pt>
                <c:pt idx="41">
                  <c:v>7.9000000000000001E-2</c:v>
                </c:pt>
                <c:pt idx="42">
                  <c:v>7.1999999999999995E-2</c:v>
                </c:pt>
                <c:pt idx="43">
                  <c:v>6.9000000000000006E-2</c:v>
                </c:pt>
                <c:pt idx="44">
                  <c:v>6.7699999999999996E-2</c:v>
                </c:pt>
                <c:pt idx="45">
                  <c:v>7.2349999999999998E-2</c:v>
                </c:pt>
                <c:pt idx="46">
                  <c:v>7.0999999999999994E-2</c:v>
                </c:pt>
                <c:pt idx="47">
                  <c:v>7.9699999999999993E-2</c:v>
                </c:pt>
                <c:pt idx="48">
                  <c:v>7.3700000000000002E-2</c:v>
                </c:pt>
                <c:pt idx="49">
                  <c:v>7.3400000000000007E-2</c:v>
                </c:pt>
                <c:pt idx="50">
                  <c:v>7.6679999999999998E-2</c:v>
                </c:pt>
                <c:pt idx="51">
                  <c:v>7.0050000000000001E-2</c:v>
                </c:pt>
                <c:pt idx="52">
                  <c:v>6.8400000000000002E-2</c:v>
                </c:pt>
                <c:pt idx="53">
                  <c:v>6.8000000000000005E-2</c:v>
                </c:pt>
                <c:pt idx="54">
                  <c:v>6.7409999999999998E-2</c:v>
                </c:pt>
                <c:pt idx="55">
                  <c:v>6.8489999999999995E-2</c:v>
                </c:pt>
                <c:pt idx="56">
                  <c:v>7.2099999999999997E-2</c:v>
                </c:pt>
                <c:pt idx="57">
                  <c:v>6.7750000000000005E-2</c:v>
                </c:pt>
                <c:pt idx="58">
                  <c:v>6.9400000000000003E-2</c:v>
                </c:pt>
                <c:pt idx="59">
                  <c:v>7.3999999999999996E-2</c:v>
                </c:pt>
                <c:pt idx="60">
                  <c:v>6.8970000000000004E-2</c:v>
                </c:pt>
                <c:pt idx="61">
                  <c:v>6.608E-2</c:v>
                </c:pt>
                <c:pt idx="62">
                  <c:v>6.6250000000000003E-2</c:v>
                </c:pt>
                <c:pt idx="63">
                  <c:v>6.6710000000000005E-2</c:v>
                </c:pt>
                <c:pt idx="64">
                  <c:v>6.615E-2</c:v>
                </c:pt>
                <c:pt idx="65">
                  <c:v>6.4000000000000001E-2</c:v>
                </c:pt>
                <c:pt idx="66">
                  <c:v>5.969E-2</c:v>
                </c:pt>
                <c:pt idx="67">
                  <c:v>6.4560000000000006E-2</c:v>
                </c:pt>
                <c:pt idx="68">
                  <c:v>6.1589999999999999E-2</c:v>
                </c:pt>
                <c:pt idx="69">
                  <c:v>0.06</c:v>
                </c:pt>
                <c:pt idx="70">
                  <c:v>5.0779999999999999E-2</c:v>
                </c:pt>
                <c:pt idx="71">
                  <c:v>4.7320000000000001E-2</c:v>
                </c:pt>
                <c:pt idx="72">
                  <c:v>4.9399999999999999E-2</c:v>
                </c:pt>
                <c:pt idx="73">
                  <c:v>5.2760000000000001E-2</c:v>
                </c:pt>
                <c:pt idx="74">
                  <c:v>5.1659999999999998E-2</c:v>
                </c:pt>
                <c:pt idx="75">
                  <c:v>5.3969999999999997E-2</c:v>
                </c:pt>
                <c:pt idx="76">
                  <c:v>4.9889999999999997E-2</c:v>
                </c:pt>
                <c:pt idx="77">
                  <c:v>4.8009999999999997E-2</c:v>
                </c:pt>
                <c:pt idx="78">
                  <c:v>4.8280000000000003E-2</c:v>
                </c:pt>
                <c:pt idx="79">
                  <c:v>4.1399999999999999E-2</c:v>
                </c:pt>
                <c:pt idx="80">
                  <c:v>4.0759999999999998E-2</c:v>
                </c:pt>
                <c:pt idx="81">
                  <c:v>3.6580000000000001E-2</c:v>
                </c:pt>
                <c:pt idx="82">
                  <c:v>3.73E-2</c:v>
                </c:pt>
                <c:pt idx="83">
                  <c:v>3.3849999999999998E-2</c:v>
                </c:pt>
                <c:pt idx="84">
                  <c:v>3.7769999999999998E-2</c:v>
                </c:pt>
                <c:pt idx="85">
                  <c:v>3.5900000000000001E-2</c:v>
                </c:pt>
                <c:pt idx="86">
                  <c:v>3.5645000000000003E-2</c:v>
                </c:pt>
                <c:pt idx="87">
                  <c:v>3.5499999999999997E-2</c:v>
                </c:pt>
                <c:pt idx="88">
                  <c:v>3.6705000000000002E-2</c:v>
                </c:pt>
                <c:pt idx="89">
                  <c:v>3.9879999999999999E-2</c:v>
                </c:pt>
                <c:pt idx="90">
                  <c:v>4.2500000000000003E-2</c:v>
                </c:pt>
                <c:pt idx="91">
                  <c:v>3.8679999999999999E-2</c:v>
                </c:pt>
                <c:pt idx="92">
                  <c:v>4.2595000000000001E-2</c:v>
                </c:pt>
                <c:pt idx="93">
                  <c:v>4.3090000000000003E-2</c:v>
                </c:pt>
                <c:pt idx="94">
                  <c:v>4.5330000000000002E-2</c:v>
                </c:pt>
                <c:pt idx="95">
                  <c:v>4.5900000000000003E-2</c:v>
                </c:pt>
                <c:pt idx="96">
                  <c:v>4.6399999999999997E-2</c:v>
                </c:pt>
                <c:pt idx="97">
                  <c:v>4.333E-2</c:v>
                </c:pt>
                <c:pt idx="98">
                  <c:v>3.2599999999999997E-2</c:v>
                </c:pt>
                <c:pt idx="99">
                  <c:v>3.49E-2</c:v>
                </c:pt>
                <c:pt idx="100">
                  <c:v>3.6310000000000002E-2</c:v>
                </c:pt>
                <c:pt idx="101">
                  <c:v>3.5049999999999998E-2</c:v>
                </c:pt>
                <c:pt idx="102">
                  <c:v>3.8754999999999998E-2</c:v>
                </c:pt>
                <c:pt idx="103">
                  <c:v>3.5374999999999997E-2</c:v>
                </c:pt>
                <c:pt idx="104">
                  <c:v>3.4474999999999999E-2</c:v>
                </c:pt>
                <c:pt idx="105">
                  <c:v>3.2665E-2</c:v>
                </c:pt>
                <c:pt idx="106">
                  <c:v>3.721E-2</c:v>
                </c:pt>
                <c:pt idx="107">
                  <c:v>3.7894999999999998E-2</c:v>
                </c:pt>
                <c:pt idx="108">
                  <c:v>3.6635000000000001E-2</c:v>
                </c:pt>
                <c:pt idx="109">
                  <c:v>3.7074999999999997E-2</c:v>
                </c:pt>
                <c:pt idx="110">
                  <c:v>4.2715000000000003E-2</c:v>
                </c:pt>
                <c:pt idx="111">
                  <c:v>5.16E-2</c:v>
                </c:pt>
                <c:pt idx="112">
                  <c:v>4.8750000000000002E-2</c:v>
                </c:pt>
                <c:pt idx="113">
                  <c:v>4.8474999999999997E-2</c:v>
                </c:pt>
                <c:pt idx="114">
                  <c:v>4.8460000000000003E-2</c:v>
                </c:pt>
                <c:pt idx="115">
                  <c:v>5.2690000000000001E-2</c:v>
                </c:pt>
                <c:pt idx="116">
                  <c:v>5.2400000000000002E-2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F-4643-B287-2A0452F3DD4E}"/>
            </c:ext>
          </c:extLst>
        </c:ser>
        <c:ser>
          <c:idx val="2"/>
          <c:order val="2"/>
          <c:tx>
            <c:strRef>
              <c:f>'sem1'!$F$1</c:f>
              <c:strCache>
                <c:ptCount val="1"/>
                <c:pt idx="0">
                  <c:v>Цена Лукойл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'sem1'!$A$2:$A$118</c:f>
              <c:numCache>
                <c:formatCode>m/d/yy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'sem1'!$F$2:$F$118</c:f>
              <c:numCache>
                <c:formatCode>General</c:formatCode>
                <c:ptCount val="117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F-4643-B287-2A0452F3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39024"/>
        <c:axId val="1304562128"/>
      </c:lineChart>
      <c:lineChart>
        <c:grouping val="standard"/>
        <c:varyColors val="0"/>
        <c:ser>
          <c:idx val="1"/>
          <c:order val="1"/>
          <c:tx>
            <c:strRef>
              <c:f>'sem1'!$D$1</c:f>
              <c:strCache>
                <c:ptCount val="1"/>
                <c:pt idx="0">
                  <c:v>Цена Сбер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'sem1'!$A$2:$A$118</c:f>
              <c:numCache>
                <c:formatCode>m/d/yy</c:formatCode>
                <c:ptCount val="1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</c:numCache>
            </c:numRef>
          </c:cat>
          <c:val>
            <c:numRef>
              <c:f>'sem1'!$D$2:$D$118</c:f>
              <c:numCache>
                <c:formatCode>General</c:formatCode>
                <c:ptCount val="117"/>
                <c:pt idx="0">
                  <c:v>90.17</c:v>
                </c:pt>
                <c:pt idx="1">
                  <c:v>100.19</c:v>
                </c:pt>
                <c:pt idx="2">
                  <c:v>94.86</c:v>
                </c:pt>
                <c:pt idx="3">
                  <c:v>93.95</c:v>
                </c:pt>
                <c:pt idx="4">
                  <c:v>81.69</c:v>
                </c:pt>
                <c:pt idx="5">
                  <c:v>86.39</c:v>
                </c:pt>
                <c:pt idx="6">
                  <c:v>89.73</c:v>
                </c:pt>
                <c:pt idx="7">
                  <c:v>93.16</c:v>
                </c:pt>
                <c:pt idx="8">
                  <c:v>90.99</c:v>
                </c:pt>
                <c:pt idx="9">
                  <c:v>91.79</c:v>
                </c:pt>
                <c:pt idx="10">
                  <c:v>91.41</c:v>
                </c:pt>
                <c:pt idx="11">
                  <c:v>92.94</c:v>
                </c:pt>
                <c:pt idx="12">
                  <c:v>109.59</c:v>
                </c:pt>
                <c:pt idx="13">
                  <c:v>104.57</c:v>
                </c:pt>
                <c:pt idx="14">
                  <c:v>98.86</c:v>
                </c:pt>
                <c:pt idx="15">
                  <c:v>99.11</c:v>
                </c:pt>
                <c:pt idx="16">
                  <c:v>99.05</c:v>
                </c:pt>
                <c:pt idx="17">
                  <c:v>93.68</c:v>
                </c:pt>
                <c:pt idx="18">
                  <c:v>95.23</c:v>
                </c:pt>
                <c:pt idx="19">
                  <c:v>88.23</c:v>
                </c:pt>
                <c:pt idx="20">
                  <c:v>97.86</c:v>
                </c:pt>
                <c:pt idx="21">
                  <c:v>102.74</c:v>
                </c:pt>
                <c:pt idx="22">
                  <c:v>103.07</c:v>
                </c:pt>
                <c:pt idx="23">
                  <c:v>101.17</c:v>
                </c:pt>
                <c:pt idx="24">
                  <c:v>94.7</c:v>
                </c:pt>
                <c:pt idx="25">
                  <c:v>91.16</c:v>
                </c:pt>
                <c:pt idx="26">
                  <c:v>83.8</c:v>
                </c:pt>
                <c:pt idx="27">
                  <c:v>72.5</c:v>
                </c:pt>
                <c:pt idx="28">
                  <c:v>84.5</c:v>
                </c:pt>
                <c:pt idx="29">
                  <c:v>84.5</c:v>
                </c:pt>
                <c:pt idx="30">
                  <c:v>73.599999999999994</c:v>
                </c:pt>
                <c:pt idx="31">
                  <c:v>73.209999999999994</c:v>
                </c:pt>
                <c:pt idx="32">
                  <c:v>75.52</c:v>
                </c:pt>
                <c:pt idx="33">
                  <c:v>76.23</c:v>
                </c:pt>
                <c:pt idx="34">
                  <c:v>72.25</c:v>
                </c:pt>
                <c:pt idx="35">
                  <c:v>54.9</c:v>
                </c:pt>
                <c:pt idx="36">
                  <c:v>61.5</c:v>
                </c:pt>
                <c:pt idx="37">
                  <c:v>75.91</c:v>
                </c:pt>
                <c:pt idx="38">
                  <c:v>62.88</c:v>
                </c:pt>
                <c:pt idx="39">
                  <c:v>76.900000000000006</c:v>
                </c:pt>
                <c:pt idx="40">
                  <c:v>73.5</c:v>
                </c:pt>
                <c:pt idx="41">
                  <c:v>72.349999999999994</c:v>
                </c:pt>
                <c:pt idx="42">
                  <c:v>72.3</c:v>
                </c:pt>
                <c:pt idx="43">
                  <c:v>74.5</c:v>
                </c:pt>
                <c:pt idx="44">
                  <c:v>75.3</c:v>
                </c:pt>
                <c:pt idx="45">
                  <c:v>90.53</c:v>
                </c:pt>
                <c:pt idx="46">
                  <c:v>102.9</c:v>
                </c:pt>
                <c:pt idx="47">
                  <c:v>101.26</c:v>
                </c:pt>
                <c:pt idx="48">
                  <c:v>96.5</c:v>
                </c:pt>
                <c:pt idx="49">
                  <c:v>107</c:v>
                </c:pt>
                <c:pt idx="50">
                  <c:v>109.9</c:v>
                </c:pt>
                <c:pt idx="51">
                  <c:v>123.55</c:v>
                </c:pt>
                <c:pt idx="52">
                  <c:v>132.56</c:v>
                </c:pt>
                <c:pt idx="53">
                  <c:v>133</c:v>
                </c:pt>
                <c:pt idx="54">
                  <c:v>139.15</c:v>
                </c:pt>
                <c:pt idx="55">
                  <c:v>143.5</c:v>
                </c:pt>
                <c:pt idx="56">
                  <c:v>145.34</c:v>
                </c:pt>
                <c:pt idx="57">
                  <c:v>147.4</c:v>
                </c:pt>
                <c:pt idx="58">
                  <c:v>158.69999999999999</c:v>
                </c:pt>
                <c:pt idx="59">
                  <c:v>173.25</c:v>
                </c:pt>
                <c:pt idx="60">
                  <c:v>172.2</c:v>
                </c:pt>
                <c:pt idx="61">
                  <c:v>156</c:v>
                </c:pt>
                <c:pt idx="62">
                  <c:v>159.80000000000001</c:v>
                </c:pt>
                <c:pt idx="63">
                  <c:v>165.2</c:v>
                </c:pt>
                <c:pt idx="64">
                  <c:v>155.93</c:v>
                </c:pt>
                <c:pt idx="65">
                  <c:v>145.59</c:v>
                </c:pt>
                <c:pt idx="66">
                  <c:v>164.53</c:v>
                </c:pt>
                <c:pt idx="67">
                  <c:v>183.51</c:v>
                </c:pt>
                <c:pt idx="68">
                  <c:v>192.33</c:v>
                </c:pt>
                <c:pt idx="69">
                  <c:v>193.8</c:v>
                </c:pt>
                <c:pt idx="70">
                  <c:v>224.35</c:v>
                </c:pt>
                <c:pt idx="71">
                  <c:v>225.2</c:v>
                </c:pt>
                <c:pt idx="72">
                  <c:v>264.5</c:v>
                </c:pt>
                <c:pt idx="73">
                  <c:v>272.39999999999998</c:v>
                </c:pt>
                <c:pt idx="74">
                  <c:v>253.57</c:v>
                </c:pt>
                <c:pt idx="75">
                  <c:v>226.99</c:v>
                </c:pt>
                <c:pt idx="76">
                  <c:v>222.36</c:v>
                </c:pt>
                <c:pt idx="77">
                  <c:v>218</c:v>
                </c:pt>
                <c:pt idx="78">
                  <c:v>214.86</c:v>
                </c:pt>
                <c:pt idx="79">
                  <c:v>182</c:v>
                </c:pt>
                <c:pt idx="80">
                  <c:v>203.32</c:v>
                </c:pt>
                <c:pt idx="81">
                  <c:v>189.8</c:v>
                </c:pt>
                <c:pt idx="82">
                  <c:v>194</c:v>
                </c:pt>
                <c:pt idx="83">
                  <c:v>186.3</c:v>
                </c:pt>
                <c:pt idx="84">
                  <c:v>217.9</c:v>
                </c:pt>
                <c:pt idx="85">
                  <c:v>207.8</c:v>
                </c:pt>
                <c:pt idx="86">
                  <c:v>214.42</c:v>
                </c:pt>
                <c:pt idx="87">
                  <c:v>225.17</c:v>
                </c:pt>
                <c:pt idx="88">
                  <c:v>233.24</c:v>
                </c:pt>
                <c:pt idx="89">
                  <c:v>238.55</c:v>
                </c:pt>
                <c:pt idx="90">
                  <c:v>233.49</c:v>
                </c:pt>
                <c:pt idx="91">
                  <c:v>224.2</c:v>
                </c:pt>
                <c:pt idx="92">
                  <c:v>227.71</c:v>
                </c:pt>
                <c:pt idx="93">
                  <c:v>234.89</c:v>
                </c:pt>
                <c:pt idx="94">
                  <c:v>233.98</c:v>
                </c:pt>
                <c:pt idx="95">
                  <c:v>254.75</c:v>
                </c:pt>
                <c:pt idx="96">
                  <c:v>252.2</c:v>
                </c:pt>
                <c:pt idx="97">
                  <c:v>233.36</c:v>
                </c:pt>
                <c:pt idx="98">
                  <c:v>187.21</c:v>
                </c:pt>
                <c:pt idx="99">
                  <c:v>197.25</c:v>
                </c:pt>
                <c:pt idx="100">
                  <c:v>200.5</c:v>
                </c:pt>
                <c:pt idx="101">
                  <c:v>203.22</c:v>
                </c:pt>
                <c:pt idx="102">
                  <c:v>221.57</c:v>
                </c:pt>
                <c:pt idx="103">
                  <c:v>226.1</c:v>
                </c:pt>
                <c:pt idx="104">
                  <c:v>229.14</c:v>
                </c:pt>
                <c:pt idx="105">
                  <c:v>200.99</c:v>
                </c:pt>
                <c:pt idx="106">
                  <c:v>249.63</c:v>
                </c:pt>
                <c:pt idx="107">
                  <c:v>271.64999999999998</c:v>
                </c:pt>
                <c:pt idx="108">
                  <c:v>258.11</c:v>
                </c:pt>
                <c:pt idx="109">
                  <c:v>270.17</c:v>
                </c:pt>
                <c:pt idx="110">
                  <c:v>291.02</c:v>
                </c:pt>
                <c:pt idx="111">
                  <c:v>297.73</c:v>
                </c:pt>
                <c:pt idx="112">
                  <c:v>310.79000000000002</c:v>
                </c:pt>
                <c:pt idx="113">
                  <c:v>306.45</c:v>
                </c:pt>
                <c:pt idx="114">
                  <c:v>305.58999999999997</c:v>
                </c:pt>
                <c:pt idx="115">
                  <c:v>327.94</c:v>
                </c:pt>
                <c:pt idx="116">
                  <c:v>329.71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F-4643-B287-2A0452F3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85600"/>
        <c:axId val="1300608272"/>
      </c:lineChart>
      <c:dateAx>
        <c:axId val="13079390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562128"/>
        <c:crosses val="autoZero"/>
        <c:auto val="1"/>
        <c:lblOffset val="100"/>
        <c:baseTimeUnit val="months"/>
      </c:dateAx>
      <c:valAx>
        <c:axId val="1304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939024"/>
        <c:crosses val="autoZero"/>
        <c:crossBetween val="between"/>
      </c:valAx>
      <c:valAx>
        <c:axId val="130060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285600"/>
        <c:crosses val="max"/>
        <c:crossBetween val="between"/>
      </c:valAx>
      <c:dateAx>
        <c:axId val="13062856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30060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Лукойл против ВТБ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'sem1'!$B$2:$B$118</c:f>
              <c:numCache>
                <c:formatCode>General</c:formatCode>
                <c:ptCount val="117"/>
                <c:pt idx="0">
                  <c:v>7.0529999999999995E-2</c:v>
                </c:pt>
                <c:pt idx="1">
                  <c:v>7.2470000000000007E-2</c:v>
                </c:pt>
                <c:pt idx="2">
                  <c:v>6.6949999999999996E-2</c:v>
                </c:pt>
                <c:pt idx="3">
                  <c:v>6.3200000000000006E-2</c:v>
                </c:pt>
                <c:pt idx="4">
                  <c:v>5.3069999999999999E-2</c:v>
                </c:pt>
                <c:pt idx="5">
                  <c:v>5.7070000000000003E-2</c:v>
                </c:pt>
                <c:pt idx="6">
                  <c:v>5.3030000000000001E-2</c:v>
                </c:pt>
                <c:pt idx="7">
                  <c:v>5.3400000000000003E-2</c:v>
                </c:pt>
                <c:pt idx="8">
                  <c:v>5.3069999999999999E-2</c:v>
                </c:pt>
                <c:pt idx="9">
                  <c:v>5.45E-2</c:v>
                </c:pt>
                <c:pt idx="10">
                  <c:v>5.1929999999999997E-2</c:v>
                </c:pt>
                <c:pt idx="11">
                  <c:v>5.3589999999999999E-2</c:v>
                </c:pt>
                <c:pt idx="12">
                  <c:v>5.5820000000000002E-2</c:v>
                </c:pt>
                <c:pt idx="13">
                  <c:v>5.5879999999999999E-2</c:v>
                </c:pt>
                <c:pt idx="14">
                  <c:v>4.9700000000000001E-2</c:v>
                </c:pt>
                <c:pt idx="15">
                  <c:v>4.929E-2</c:v>
                </c:pt>
                <c:pt idx="16">
                  <c:v>4.5999999999999999E-2</c:v>
                </c:pt>
                <c:pt idx="17">
                  <c:v>4.7010000000000003E-2</c:v>
                </c:pt>
                <c:pt idx="18">
                  <c:v>4.6609999999999999E-2</c:v>
                </c:pt>
                <c:pt idx="19">
                  <c:v>4.4499999999999998E-2</c:v>
                </c:pt>
                <c:pt idx="20">
                  <c:v>4.267E-2</c:v>
                </c:pt>
                <c:pt idx="21">
                  <c:v>4.4350000000000001E-2</c:v>
                </c:pt>
                <c:pt idx="22">
                  <c:v>4.6280000000000002E-2</c:v>
                </c:pt>
                <c:pt idx="23">
                  <c:v>4.9660000000000003E-2</c:v>
                </c:pt>
                <c:pt idx="24">
                  <c:v>4.5440000000000001E-2</c:v>
                </c:pt>
                <c:pt idx="25">
                  <c:v>4.2130000000000001E-2</c:v>
                </c:pt>
                <c:pt idx="26">
                  <c:v>3.9600000000000003E-2</c:v>
                </c:pt>
                <c:pt idx="27">
                  <c:v>3.8649999999999997E-2</c:v>
                </c:pt>
                <c:pt idx="28">
                  <c:v>4.7899999999999998E-2</c:v>
                </c:pt>
                <c:pt idx="29">
                  <c:v>4.1099999999999998E-2</c:v>
                </c:pt>
                <c:pt idx="30">
                  <c:v>3.9800000000000002E-2</c:v>
                </c:pt>
                <c:pt idx="31">
                  <c:v>3.8399999999999997E-2</c:v>
                </c:pt>
                <c:pt idx="32">
                  <c:v>3.8039999999999997E-2</c:v>
                </c:pt>
                <c:pt idx="33">
                  <c:v>3.993E-2</c:v>
                </c:pt>
                <c:pt idx="34">
                  <c:v>4.6699999999999998E-2</c:v>
                </c:pt>
                <c:pt idx="35">
                  <c:v>6.7000000000000004E-2</c:v>
                </c:pt>
                <c:pt idx="36">
                  <c:v>6.8940000000000001E-2</c:v>
                </c:pt>
                <c:pt idx="37">
                  <c:v>6.8000000000000005E-2</c:v>
                </c:pt>
                <c:pt idx="38">
                  <c:v>0.06</c:v>
                </c:pt>
                <c:pt idx="39">
                  <c:v>6.5500000000000003E-2</c:v>
                </c:pt>
                <c:pt idx="40">
                  <c:v>8.0250000000000002E-2</c:v>
                </c:pt>
                <c:pt idx="41">
                  <c:v>7.9000000000000001E-2</c:v>
                </c:pt>
                <c:pt idx="42">
                  <c:v>7.1999999999999995E-2</c:v>
                </c:pt>
                <c:pt idx="43">
                  <c:v>6.9000000000000006E-2</c:v>
                </c:pt>
                <c:pt idx="44">
                  <c:v>6.7699999999999996E-2</c:v>
                </c:pt>
                <c:pt idx="45">
                  <c:v>7.2349999999999998E-2</c:v>
                </c:pt>
                <c:pt idx="46">
                  <c:v>7.0999999999999994E-2</c:v>
                </c:pt>
                <c:pt idx="47">
                  <c:v>7.9699999999999993E-2</c:v>
                </c:pt>
                <c:pt idx="48">
                  <c:v>7.3700000000000002E-2</c:v>
                </c:pt>
                <c:pt idx="49">
                  <c:v>7.3400000000000007E-2</c:v>
                </c:pt>
                <c:pt idx="50">
                  <c:v>7.6679999999999998E-2</c:v>
                </c:pt>
                <c:pt idx="51">
                  <c:v>7.0050000000000001E-2</c:v>
                </c:pt>
                <c:pt idx="52">
                  <c:v>6.8400000000000002E-2</c:v>
                </c:pt>
                <c:pt idx="53">
                  <c:v>6.8000000000000005E-2</c:v>
                </c:pt>
                <c:pt idx="54">
                  <c:v>6.7409999999999998E-2</c:v>
                </c:pt>
                <c:pt idx="55">
                  <c:v>6.8489999999999995E-2</c:v>
                </c:pt>
                <c:pt idx="56">
                  <c:v>7.2099999999999997E-2</c:v>
                </c:pt>
                <c:pt idx="57">
                  <c:v>6.7750000000000005E-2</c:v>
                </c:pt>
                <c:pt idx="58">
                  <c:v>6.9400000000000003E-2</c:v>
                </c:pt>
                <c:pt idx="59">
                  <c:v>7.3999999999999996E-2</c:v>
                </c:pt>
                <c:pt idx="60">
                  <c:v>6.8970000000000004E-2</c:v>
                </c:pt>
                <c:pt idx="61">
                  <c:v>6.608E-2</c:v>
                </c:pt>
                <c:pt idx="62">
                  <c:v>6.6250000000000003E-2</c:v>
                </c:pt>
                <c:pt idx="63">
                  <c:v>6.6710000000000005E-2</c:v>
                </c:pt>
                <c:pt idx="64">
                  <c:v>6.615E-2</c:v>
                </c:pt>
                <c:pt idx="65">
                  <c:v>6.4000000000000001E-2</c:v>
                </c:pt>
                <c:pt idx="66">
                  <c:v>5.969E-2</c:v>
                </c:pt>
                <c:pt idx="67">
                  <c:v>6.4560000000000006E-2</c:v>
                </c:pt>
                <c:pt idx="68">
                  <c:v>6.1589999999999999E-2</c:v>
                </c:pt>
                <c:pt idx="69">
                  <c:v>0.06</c:v>
                </c:pt>
                <c:pt idx="70">
                  <c:v>5.0779999999999999E-2</c:v>
                </c:pt>
                <c:pt idx="71">
                  <c:v>4.7320000000000001E-2</c:v>
                </c:pt>
                <c:pt idx="72">
                  <c:v>4.9399999999999999E-2</c:v>
                </c:pt>
                <c:pt idx="73">
                  <c:v>5.2760000000000001E-2</c:v>
                </c:pt>
                <c:pt idx="74">
                  <c:v>5.1659999999999998E-2</c:v>
                </c:pt>
                <c:pt idx="75">
                  <c:v>5.3969999999999997E-2</c:v>
                </c:pt>
                <c:pt idx="76">
                  <c:v>4.9889999999999997E-2</c:v>
                </c:pt>
                <c:pt idx="77">
                  <c:v>4.8009999999999997E-2</c:v>
                </c:pt>
                <c:pt idx="78">
                  <c:v>4.8280000000000003E-2</c:v>
                </c:pt>
                <c:pt idx="79">
                  <c:v>4.1399999999999999E-2</c:v>
                </c:pt>
                <c:pt idx="80">
                  <c:v>4.0759999999999998E-2</c:v>
                </c:pt>
                <c:pt idx="81">
                  <c:v>3.6580000000000001E-2</c:v>
                </c:pt>
                <c:pt idx="82">
                  <c:v>3.73E-2</c:v>
                </c:pt>
                <c:pt idx="83">
                  <c:v>3.3849999999999998E-2</c:v>
                </c:pt>
                <c:pt idx="84">
                  <c:v>3.7769999999999998E-2</c:v>
                </c:pt>
                <c:pt idx="85">
                  <c:v>3.5900000000000001E-2</c:v>
                </c:pt>
                <c:pt idx="86">
                  <c:v>3.5645000000000003E-2</c:v>
                </c:pt>
                <c:pt idx="87">
                  <c:v>3.5499999999999997E-2</c:v>
                </c:pt>
                <c:pt idx="88">
                  <c:v>3.6705000000000002E-2</c:v>
                </c:pt>
                <c:pt idx="89">
                  <c:v>3.9879999999999999E-2</c:v>
                </c:pt>
                <c:pt idx="90">
                  <c:v>4.2500000000000003E-2</c:v>
                </c:pt>
                <c:pt idx="91">
                  <c:v>3.8679999999999999E-2</c:v>
                </c:pt>
                <c:pt idx="92">
                  <c:v>4.2595000000000001E-2</c:v>
                </c:pt>
                <c:pt idx="93">
                  <c:v>4.3090000000000003E-2</c:v>
                </c:pt>
                <c:pt idx="94">
                  <c:v>4.5330000000000002E-2</c:v>
                </c:pt>
                <c:pt idx="95">
                  <c:v>4.5900000000000003E-2</c:v>
                </c:pt>
                <c:pt idx="96">
                  <c:v>4.6399999999999997E-2</c:v>
                </c:pt>
                <c:pt idx="97">
                  <c:v>4.333E-2</c:v>
                </c:pt>
                <c:pt idx="98">
                  <c:v>3.2599999999999997E-2</c:v>
                </c:pt>
                <c:pt idx="99">
                  <c:v>3.49E-2</c:v>
                </c:pt>
                <c:pt idx="100">
                  <c:v>3.6310000000000002E-2</c:v>
                </c:pt>
                <c:pt idx="101">
                  <c:v>3.5049999999999998E-2</c:v>
                </c:pt>
                <c:pt idx="102">
                  <c:v>3.8754999999999998E-2</c:v>
                </c:pt>
                <c:pt idx="103">
                  <c:v>3.5374999999999997E-2</c:v>
                </c:pt>
                <c:pt idx="104">
                  <c:v>3.4474999999999999E-2</c:v>
                </c:pt>
                <c:pt idx="105">
                  <c:v>3.2665E-2</c:v>
                </c:pt>
                <c:pt idx="106">
                  <c:v>3.721E-2</c:v>
                </c:pt>
                <c:pt idx="107">
                  <c:v>3.7894999999999998E-2</c:v>
                </c:pt>
                <c:pt idx="108">
                  <c:v>3.6635000000000001E-2</c:v>
                </c:pt>
                <c:pt idx="109">
                  <c:v>3.7074999999999997E-2</c:v>
                </c:pt>
                <c:pt idx="110">
                  <c:v>4.2715000000000003E-2</c:v>
                </c:pt>
                <c:pt idx="111">
                  <c:v>5.16E-2</c:v>
                </c:pt>
                <c:pt idx="112">
                  <c:v>4.8750000000000002E-2</c:v>
                </c:pt>
                <c:pt idx="113">
                  <c:v>4.8474999999999997E-2</c:v>
                </c:pt>
                <c:pt idx="114">
                  <c:v>4.8460000000000003E-2</c:v>
                </c:pt>
                <c:pt idx="115">
                  <c:v>5.2690000000000001E-2</c:v>
                </c:pt>
                <c:pt idx="116">
                  <c:v>5.2400000000000002E-2</c:v>
                </c:pt>
              </c:numCache>
            </c:numRef>
          </c:xVal>
          <c:yVal>
            <c:numRef>
              <c:f>'sem1'!$F$2:$F$118</c:f>
              <c:numCache>
                <c:formatCode>General</c:formatCode>
                <c:ptCount val="117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9-D642-9960-FD8E7B71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99232"/>
        <c:axId val="1280512256"/>
      </c:scatterChart>
      <c:valAx>
        <c:axId val="12808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512256"/>
        <c:crosses val="autoZero"/>
        <c:crossBetween val="midCat"/>
      </c:valAx>
      <c:valAx>
        <c:axId val="12805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8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Лукойл против Сбера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'sem1'!$D$2:$D$118</c:f>
              <c:numCache>
                <c:formatCode>General</c:formatCode>
                <c:ptCount val="117"/>
                <c:pt idx="0">
                  <c:v>90.17</c:v>
                </c:pt>
                <c:pt idx="1">
                  <c:v>100.19</c:v>
                </c:pt>
                <c:pt idx="2">
                  <c:v>94.86</c:v>
                </c:pt>
                <c:pt idx="3">
                  <c:v>93.95</c:v>
                </c:pt>
                <c:pt idx="4">
                  <c:v>81.69</c:v>
                </c:pt>
                <c:pt idx="5">
                  <c:v>86.39</c:v>
                </c:pt>
                <c:pt idx="6">
                  <c:v>89.73</c:v>
                </c:pt>
                <c:pt idx="7">
                  <c:v>93.16</c:v>
                </c:pt>
                <c:pt idx="8">
                  <c:v>90.99</c:v>
                </c:pt>
                <c:pt idx="9">
                  <c:v>91.79</c:v>
                </c:pt>
                <c:pt idx="10">
                  <c:v>91.41</c:v>
                </c:pt>
                <c:pt idx="11">
                  <c:v>92.94</c:v>
                </c:pt>
                <c:pt idx="12">
                  <c:v>109.59</c:v>
                </c:pt>
                <c:pt idx="13">
                  <c:v>104.57</c:v>
                </c:pt>
                <c:pt idx="14">
                  <c:v>98.86</c:v>
                </c:pt>
                <c:pt idx="15">
                  <c:v>99.11</c:v>
                </c:pt>
                <c:pt idx="16">
                  <c:v>99.05</c:v>
                </c:pt>
                <c:pt idx="17">
                  <c:v>93.68</c:v>
                </c:pt>
                <c:pt idx="18">
                  <c:v>95.23</c:v>
                </c:pt>
                <c:pt idx="19">
                  <c:v>88.23</c:v>
                </c:pt>
                <c:pt idx="20">
                  <c:v>97.86</c:v>
                </c:pt>
                <c:pt idx="21">
                  <c:v>102.74</c:v>
                </c:pt>
                <c:pt idx="22">
                  <c:v>103.07</c:v>
                </c:pt>
                <c:pt idx="23">
                  <c:v>101.17</c:v>
                </c:pt>
                <c:pt idx="24">
                  <c:v>94.7</c:v>
                </c:pt>
                <c:pt idx="25">
                  <c:v>91.16</c:v>
                </c:pt>
                <c:pt idx="26">
                  <c:v>83.8</c:v>
                </c:pt>
                <c:pt idx="27">
                  <c:v>72.5</c:v>
                </c:pt>
                <c:pt idx="28">
                  <c:v>84.5</c:v>
                </c:pt>
                <c:pt idx="29">
                  <c:v>84.5</c:v>
                </c:pt>
                <c:pt idx="30">
                  <c:v>73.599999999999994</c:v>
                </c:pt>
                <c:pt idx="31">
                  <c:v>73.209999999999994</c:v>
                </c:pt>
                <c:pt idx="32">
                  <c:v>75.52</c:v>
                </c:pt>
                <c:pt idx="33">
                  <c:v>76.23</c:v>
                </c:pt>
                <c:pt idx="34">
                  <c:v>72.25</c:v>
                </c:pt>
                <c:pt idx="35">
                  <c:v>54.9</c:v>
                </c:pt>
                <c:pt idx="36">
                  <c:v>61.5</c:v>
                </c:pt>
                <c:pt idx="37">
                  <c:v>75.91</c:v>
                </c:pt>
                <c:pt idx="38">
                  <c:v>62.88</c:v>
                </c:pt>
                <c:pt idx="39">
                  <c:v>76.900000000000006</c:v>
                </c:pt>
                <c:pt idx="40">
                  <c:v>73.5</c:v>
                </c:pt>
                <c:pt idx="41">
                  <c:v>72.349999999999994</c:v>
                </c:pt>
                <c:pt idx="42">
                  <c:v>72.3</c:v>
                </c:pt>
                <c:pt idx="43">
                  <c:v>74.5</c:v>
                </c:pt>
                <c:pt idx="44">
                  <c:v>75.3</c:v>
                </c:pt>
                <c:pt idx="45">
                  <c:v>90.53</c:v>
                </c:pt>
                <c:pt idx="46">
                  <c:v>102.9</c:v>
                </c:pt>
                <c:pt idx="47">
                  <c:v>101.26</c:v>
                </c:pt>
                <c:pt idx="48">
                  <c:v>96.5</c:v>
                </c:pt>
                <c:pt idx="49">
                  <c:v>107</c:v>
                </c:pt>
                <c:pt idx="50">
                  <c:v>109.9</c:v>
                </c:pt>
                <c:pt idx="51">
                  <c:v>123.55</c:v>
                </c:pt>
                <c:pt idx="52">
                  <c:v>132.56</c:v>
                </c:pt>
                <c:pt idx="53">
                  <c:v>133</c:v>
                </c:pt>
                <c:pt idx="54">
                  <c:v>139.15</c:v>
                </c:pt>
                <c:pt idx="55">
                  <c:v>143.5</c:v>
                </c:pt>
                <c:pt idx="56">
                  <c:v>145.34</c:v>
                </c:pt>
                <c:pt idx="57">
                  <c:v>147.4</c:v>
                </c:pt>
                <c:pt idx="58">
                  <c:v>158.69999999999999</c:v>
                </c:pt>
                <c:pt idx="59">
                  <c:v>173.25</c:v>
                </c:pt>
                <c:pt idx="60">
                  <c:v>172.2</c:v>
                </c:pt>
                <c:pt idx="61">
                  <c:v>156</c:v>
                </c:pt>
                <c:pt idx="62">
                  <c:v>159.80000000000001</c:v>
                </c:pt>
                <c:pt idx="63">
                  <c:v>165.2</c:v>
                </c:pt>
                <c:pt idx="64">
                  <c:v>155.93</c:v>
                </c:pt>
                <c:pt idx="65">
                  <c:v>145.59</c:v>
                </c:pt>
                <c:pt idx="66">
                  <c:v>164.53</c:v>
                </c:pt>
                <c:pt idx="67">
                  <c:v>183.51</c:v>
                </c:pt>
                <c:pt idx="68">
                  <c:v>192.33</c:v>
                </c:pt>
                <c:pt idx="69">
                  <c:v>193.8</c:v>
                </c:pt>
                <c:pt idx="70">
                  <c:v>224.35</c:v>
                </c:pt>
                <c:pt idx="71">
                  <c:v>225.2</c:v>
                </c:pt>
                <c:pt idx="72">
                  <c:v>264.5</c:v>
                </c:pt>
                <c:pt idx="73">
                  <c:v>272.39999999999998</c:v>
                </c:pt>
                <c:pt idx="74">
                  <c:v>253.57</c:v>
                </c:pt>
                <c:pt idx="75">
                  <c:v>226.99</c:v>
                </c:pt>
                <c:pt idx="76">
                  <c:v>222.36</c:v>
                </c:pt>
                <c:pt idx="77">
                  <c:v>218</c:v>
                </c:pt>
                <c:pt idx="78">
                  <c:v>214.86</c:v>
                </c:pt>
                <c:pt idx="79">
                  <c:v>182</c:v>
                </c:pt>
                <c:pt idx="80">
                  <c:v>203.32</c:v>
                </c:pt>
                <c:pt idx="81">
                  <c:v>189.8</c:v>
                </c:pt>
                <c:pt idx="82">
                  <c:v>194</c:v>
                </c:pt>
                <c:pt idx="83">
                  <c:v>186.3</c:v>
                </c:pt>
                <c:pt idx="84">
                  <c:v>217.9</c:v>
                </c:pt>
                <c:pt idx="85">
                  <c:v>207.8</c:v>
                </c:pt>
                <c:pt idx="86">
                  <c:v>214.42</c:v>
                </c:pt>
                <c:pt idx="87">
                  <c:v>225.17</c:v>
                </c:pt>
                <c:pt idx="88">
                  <c:v>233.24</c:v>
                </c:pt>
                <c:pt idx="89">
                  <c:v>238.55</c:v>
                </c:pt>
                <c:pt idx="90">
                  <c:v>233.49</c:v>
                </c:pt>
                <c:pt idx="91">
                  <c:v>224.2</c:v>
                </c:pt>
                <c:pt idx="92">
                  <c:v>227.71</c:v>
                </c:pt>
                <c:pt idx="93">
                  <c:v>234.89</c:v>
                </c:pt>
                <c:pt idx="94">
                  <c:v>233.98</c:v>
                </c:pt>
                <c:pt idx="95">
                  <c:v>254.75</c:v>
                </c:pt>
                <c:pt idx="96">
                  <c:v>252.2</c:v>
                </c:pt>
                <c:pt idx="97">
                  <c:v>233.36</c:v>
                </c:pt>
                <c:pt idx="98">
                  <c:v>187.21</c:v>
                </c:pt>
                <c:pt idx="99">
                  <c:v>197.25</c:v>
                </c:pt>
                <c:pt idx="100">
                  <c:v>200.5</c:v>
                </c:pt>
                <c:pt idx="101">
                  <c:v>203.22</c:v>
                </c:pt>
                <c:pt idx="102">
                  <c:v>221.57</c:v>
                </c:pt>
                <c:pt idx="103">
                  <c:v>226.1</c:v>
                </c:pt>
                <c:pt idx="104">
                  <c:v>229.14</c:v>
                </c:pt>
                <c:pt idx="105">
                  <c:v>200.99</c:v>
                </c:pt>
                <c:pt idx="106">
                  <c:v>249.63</c:v>
                </c:pt>
                <c:pt idx="107">
                  <c:v>271.64999999999998</c:v>
                </c:pt>
                <c:pt idx="108">
                  <c:v>258.11</c:v>
                </c:pt>
                <c:pt idx="109">
                  <c:v>270.17</c:v>
                </c:pt>
                <c:pt idx="110">
                  <c:v>291.02</c:v>
                </c:pt>
                <c:pt idx="111">
                  <c:v>297.73</c:v>
                </c:pt>
                <c:pt idx="112">
                  <c:v>310.79000000000002</c:v>
                </c:pt>
                <c:pt idx="113">
                  <c:v>306.45</c:v>
                </c:pt>
                <c:pt idx="114">
                  <c:v>305.58999999999997</c:v>
                </c:pt>
                <c:pt idx="115">
                  <c:v>327.94</c:v>
                </c:pt>
                <c:pt idx="116">
                  <c:v>329.71</c:v>
                </c:pt>
              </c:numCache>
            </c:numRef>
          </c:xVal>
          <c:yVal>
            <c:numRef>
              <c:f>'sem1'!$F$2:$F$118</c:f>
              <c:numCache>
                <c:formatCode>General</c:formatCode>
                <c:ptCount val="117"/>
                <c:pt idx="0">
                  <c:v>1766.3</c:v>
                </c:pt>
                <c:pt idx="1">
                  <c:v>1875.1</c:v>
                </c:pt>
                <c:pt idx="2">
                  <c:v>1781.4</c:v>
                </c:pt>
                <c:pt idx="3">
                  <c:v>1794.3</c:v>
                </c:pt>
                <c:pt idx="4">
                  <c:v>1720</c:v>
                </c:pt>
                <c:pt idx="5">
                  <c:v>1801.7</c:v>
                </c:pt>
                <c:pt idx="6">
                  <c:v>1828</c:v>
                </c:pt>
                <c:pt idx="7">
                  <c:v>1837.4</c:v>
                </c:pt>
                <c:pt idx="8">
                  <c:v>1922.3</c:v>
                </c:pt>
                <c:pt idx="9">
                  <c:v>1904</c:v>
                </c:pt>
                <c:pt idx="10">
                  <c:v>1939.4</c:v>
                </c:pt>
                <c:pt idx="11">
                  <c:v>2000.2</c:v>
                </c:pt>
                <c:pt idx="12">
                  <c:v>2020.1</c:v>
                </c:pt>
                <c:pt idx="13">
                  <c:v>1963</c:v>
                </c:pt>
                <c:pt idx="14">
                  <c:v>1998.5</c:v>
                </c:pt>
                <c:pt idx="15">
                  <c:v>1972.5</c:v>
                </c:pt>
                <c:pt idx="16">
                  <c:v>1878</c:v>
                </c:pt>
                <c:pt idx="17">
                  <c:v>1890.4</c:v>
                </c:pt>
                <c:pt idx="18">
                  <c:v>1950</c:v>
                </c:pt>
                <c:pt idx="19">
                  <c:v>1924.5</c:v>
                </c:pt>
                <c:pt idx="20">
                  <c:v>2054.9</c:v>
                </c:pt>
                <c:pt idx="21">
                  <c:v>2102.4</c:v>
                </c:pt>
                <c:pt idx="22">
                  <c:v>2042.8</c:v>
                </c:pt>
                <c:pt idx="23">
                  <c:v>2039.7</c:v>
                </c:pt>
                <c:pt idx="24">
                  <c:v>1989</c:v>
                </c:pt>
                <c:pt idx="25">
                  <c:v>1963</c:v>
                </c:pt>
                <c:pt idx="26">
                  <c:v>1960</c:v>
                </c:pt>
                <c:pt idx="27">
                  <c:v>1880.1</c:v>
                </c:pt>
                <c:pt idx="28">
                  <c:v>1968</c:v>
                </c:pt>
                <c:pt idx="29">
                  <c:v>2036</c:v>
                </c:pt>
                <c:pt idx="30">
                  <c:v>2000.9</c:v>
                </c:pt>
                <c:pt idx="31">
                  <c:v>2055</c:v>
                </c:pt>
                <c:pt idx="32">
                  <c:v>2015</c:v>
                </c:pt>
                <c:pt idx="33">
                  <c:v>2120</c:v>
                </c:pt>
                <c:pt idx="34">
                  <c:v>2291.6999999999998</c:v>
                </c:pt>
                <c:pt idx="35">
                  <c:v>2225</c:v>
                </c:pt>
                <c:pt idx="36">
                  <c:v>2789.9</c:v>
                </c:pt>
                <c:pt idx="37">
                  <c:v>2981.2</c:v>
                </c:pt>
                <c:pt idx="38">
                  <c:v>2705</c:v>
                </c:pt>
                <c:pt idx="39">
                  <c:v>2645.6</c:v>
                </c:pt>
                <c:pt idx="40">
                  <c:v>2461.3000000000002</c:v>
                </c:pt>
                <c:pt idx="41">
                  <c:v>2469.9</c:v>
                </c:pt>
                <c:pt idx="42">
                  <c:v>2537.6</c:v>
                </c:pt>
                <c:pt idx="43">
                  <c:v>2531</c:v>
                </c:pt>
                <c:pt idx="44">
                  <c:v>2242.9</c:v>
                </c:pt>
                <c:pt idx="45">
                  <c:v>2320</c:v>
                </c:pt>
                <c:pt idx="46">
                  <c:v>2534.1</c:v>
                </c:pt>
                <c:pt idx="47">
                  <c:v>2345.9</c:v>
                </c:pt>
                <c:pt idx="48">
                  <c:v>2569</c:v>
                </c:pt>
                <c:pt idx="49">
                  <c:v>2686</c:v>
                </c:pt>
                <c:pt idx="50">
                  <c:v>2622</c:v>
                </c:pt>
                <c:pt idx="51">
                  <c:v>2752</c:v>
                </c:pt>
                <c:pt idx="52">
                  <c:v>2570</c:v>
                </c:pt>
                <c:pt idx="53">
                  <c:v>2684</c:v>
                </c:pt>
                <c:pt idx="54">
                  <c:v>2867</c:v>
                </c:pt>
                <c:pt idx="55">
                  <c:v>2913</c:v>
                </c:pt>
                <c:pt idx="56">
                  <c:v>3068</c:v>
                </c:pt>
                <c:pt idx="57">
                  <c:v>3100</c:v>
                </c:pt>
                <c:pt idx="58">
                  <c:v>3188</c:v>
                </c:pt>
                <c:pt idx="59">
                  <c:v>3449</c:v>
                </c:pt>
                <c:pt idx="60">
                  <c:v>3370</c:v>
                </c:pt>
                <c:pt idx="61">
                  <c:v>3086</c:v>
                </c:pt>
                <c:pt idx="62">
                  <c:v>2981</c:v>
                </c:pt>
                <c:pt idx="63">
                  <c:v>2818</c:v>
                </c:pt>
                <c:pt idx="64">
                  <c:v>2753</c:v>
                </c:pt>
                <c:pt idx="65">
                  <c:v>2872.5</c:v>
                </c:pt>
                <c:pt idx="66">
                  <c:v>2797.5</c:v>
                </c:pt>
                <c:pt idx="67">
                  <c:v>2940.5</c:v>
                </c:pt>
                <c:pt idx="68">
                  <c:v>3064</c:v>
                </c:pt>
                <c:pt idx="69">
                  <c:v>3096</c:v>
                </c:pt>
                <c:pt idx="70">
                  <c:v>3292.5</c:v>
                </c:pt>
                <c:pt idx="71">
                  <c:v>3334.5</c:v>
                </c:pt>
                <c:pt idx="72">
                  <c:v>3728</c:v>
                </c:pt>
                <c:pt idx="73">
                  <c:v>3776.5</c:v>
                </c:pt>
                <c:pt idx="74">
                  <c:v>3961</c:v>
                </c:pt>
                <c:pt idx="75">
                  <c:v>4156.5</c:v>
                </c:pt>
                <c:pt idx="76">
                  <c:v>4209</c:v>
                </c:pt>
                <c:pt idx="77">
                  <c:v>4350</c:v>
                </c:pt>
                <c:pt idx="78">
                  <c:v>4451.5</c:v>
                </c:pt>
                <c:pt idx="79">
                  <c:v>4700.5</c:v>
                </c:pt>
                <c:pt idx="80">
                  <c:v>5022</c:v>
                </c:pt>
                <c:pt idx="81">
                  <c:v>4945</c:v>
                </c:pt>
                <c:pt idx="82">
                  <c:v>4896</c:v>
                </c:pt>
                <c:pt idx="83">
                  <c:v>4997</c:v>
                </c:pt>
                <c:pt idx="84">
                  <c:v>5272.5</c:v>
                </c:pt>
                <c:pt idx="85">
                  <c:v>5501</c:v>
                </c:pt>
                <c:pt idx="86">
                  <c:v>5894</c:v>
                </c:pt>
                <c:pt idx="87">
                  <c:v>5511</c:v>
                </c:pt>
                <c:pt idx="88">
                  <c:v>5268.5</c:v>
                </c:pt>
                <c:pt idx="89">
                  <c:v>5305</c:v>
                </c:pt>
                <c:pt idx="90">
                  <c:v>5226.5</c:v>
                </c:pt>
                <c:pt idx="91">
                  <c:v>5379.5</c:v>
                </c:pt>
                <c:pt idx="92">
                  <c:v>5387.5</c:v>
                </c:pt>
                <c:pt idx="93">
                  <c:v>5919.5</c:v>
                </c:pt>
                <c:pt idx="94">
                  <c:v>6137.5</c:v>
                </c:pt>
                <c:pt idx="95">
                  <c:v>6169</c:v>
                </c:pt>
                <c:pt idx="96">
                  <c:v>6550.5</c:v>
                </c:pt>
                <c:pt idx="97">
                  <c:v>5699.5</c:v>
                </c:pt>
                <c:pt idx="98">
                  <c:v>4715</c:v>
                </c:pt>
                <c:pt idx="99">
                  <c:v>4826.5</c:v>
                </c:pt>
                <c:pt idx="100">
                  <c:v>5242.5</c:v>
                </c:pt>
                <c:pt idx="101">
                  <c:v>5313</c:v>
                </c:pt>
                <c:pt idx="102">
                  <c:v>5087.5</c:v>
                </c:pt>
                <c:pt idx="103">
                  <c:v>4991</c:v>
                </c:pt>
                <c:pt idx="104">
                  <c:v>4470</c:v>
                </c:pt>
                <c:pt idx="105">
                  <c:v>4050</c:v>
                </c:pt>
                <c:pt idx="106">
                  <c:v>5063</c:v>
                </c:pt>
                <c:pt idx="107">
                  <c:v>5169.5</c:v>
                </c:pt>
                <c:pt idx="108">
                  <c:v>5377</c:v>
                </c:pt>
                <c:pt idx="109">
                  <c:v>5575.5</c:v>
                </c:pt>
                <c:pt idx="110">
                  <c:v>6111.5</c:v>
                </c:pt>
                <c:pt idx="111">
                  <c:v>5805</c:v>
                </c:pt>
                <c:pt idx="112">
                  <c:v>5993</c:v>
                </c:pt>
                <c:pt idx="113">
                  <c:v>6762.5</c:v>
                </c:pt>
                <c:pt idx="114">
                  <c:v>6299</c:v>
                </c:pt>
                <c:pt idx="115">
                  <c:v>6283.5</c:v>
                </c:pt>
                <c:pt idx="116">
                  <c:v>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C-D440-8471-197A3F36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06736"/>
        <c:axId val="1301672560"/>
      </c:scatterChart>
      <c:valAx>
        <c:axId val="13022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672560"/>
        <c:crosses val="autoZero"/>
        <c:crossBetween val="midCat"/>
      </c:valAx>
      <c:valAx>
        <c:axId val="1301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2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ЛОбъем Сбер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ЛОбъем Сбер</a:t>
          </a:r>
        </a:p>
      </cx:txPr>
    </cx:title>
    <cx:plotArea>
      <cx:plotAreaRegion>
        <cx:series layoutId="clusteredColumn" uniqueId="{25F721FD-9856-3B4F-AAFE-57E3DD7B3929}">
          <cx:tx>
            <cx:txData>
              <cx:f>_xlchart.v1.2</cx:f>
              <cx:v>ЛОБъем Сбер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Объём сбер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Объём сбер</a:t>
          </a:r>
        </a:p>
      </cx:txPr>
    </cx:title>
    <cx:plotArea>
      <cx:plotAreaRegion>
        <cx:series layoutId="clusteredColumn" uniqueId="{47234CCF-D58C-774E-956C-65ADA515DA98}">
          <cx:tx>
            <cx:txData>
              <cx:f>_xlchart.v1.0</cx:f>
              <cx:v>Объем ВТБ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1</xdr:row>
      <xdr:rowOff>31750</xdr:rowOff>
    </xdr:from>
    <xdr:to>
      <xdr:col>20</xdr:col>
      <xdr:colOff>438150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3AD0923-3C10-FD47-AB19-2D80E62A0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35550" y="234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819150</xdr:colOff>
      <xdr:row>15</xdr:row>
      <xdr:rowOff>69850</xdr:rowOff>
    </xdr:from>
    <xdr:to>
      <xdr:col>23</xdr:col>
      <xdr:colOff>18274</xdr:colOff>
      <xdr:row>33</xdr:row>
      <xdr:rowOff>27410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1F238D-A90D-2E4F-9FF9-A783D9CC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801414</xdr:colOff>
      <xdr:row>1</xdr:row>
      <xdr:rowOff>46202</xdr:rowOff>
    </xdr:from>
    <xdr:to>
      <xdr:col>26</xdr:col>
      <xdr:colOff>446690</xdr:colOff>
      <xdr:row>14</xdr:row>
      <xdr:rowOff>85178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5166E5D6-FDD1-E74D-9026-B2A445386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70814" y="249402"/>
              <a:ext cx="4598276" cy="2680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34</xdr:row>
      <xdr:rowOff>6350</xdr:rowOff>
    </xdr:from>
    <xdr:to>
      <xdr:col>23</xdr:col>
      <xdr:colOff>12700</xdr:colOff>
      <xdr:row>49</xdr:row>
      <xdr:rowOff>190500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42D1237-0F86-ED45-98FE-724A9B95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273050</xdr:colOff>
      <xdr:row>34</xdr:row>
      <xdr:rowOff>19050</xdr:rowOff>
    </xdr:from>
    <xdr:to>
      <xdr:col>31</xdr:col>
      <xdr:colOff>38100</xdr:colOff>
      <xdr:row>49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6C8D7C0-20B5-5544-9C31-4AD66ACA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18" totalsRowShown="0">
  <autoFilter ref="A1:N1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Дата "/>
    <tableColumn id="2" xr3:uid="{00000000-0010-0000-0000-000002000000}" name="Цена ВТБ"/>
    <tableColumn id="3" xr3:uid="{00000000-0010-0000-0000-000003000000}" name="Объем ВТБ"/>
    <tableColumn id="4" xr3:uid="{00000000-0010-0000-0000-000004000000}" name="Цена Сбер"/>
    <tableColumn id="5" xr3:uid="{00000000-0010-0000-0000-000005000000}" name="Объем Сбер"/>
    <tableColumn id="6" xr3:uid="{00000000-0010-0000-0000-000006000000}" name="Цена Лукойл"/>
    <tableColumn id="7" xr3:uid="{00000000-0010-0000-0000-000007000000}" name="Объем Лукойл"/>
    <tableColumn id="8" xr3:uid="{978DF585-AFBE-3E4C-BF93-2B8873EE9336}" name="Доходность ВТБ" dataDxfId="6">
      <calculatedColumnFormula>(Table1[[#This Row],[Цена ВТБ]]-B1)/B1</calculatedColumnFormula>
    </tableColumn>
    <tableColumn id="9" xr3:uid="{5DB87690-520E-0342-AD36-8DC37AC22B6A}" name="Доходность СБЕР" dataDxfId="5">
      <calculatedColumnFormula>(Table1[[#This Row],[Цена Сбер]]-D1)/D1</calculatedColumnFormula>
    </tableColumn>
    <tableColumn id="10" xr3:uid="{13802D57-E08E-6D45-9779-77F02B06B3C5}" name="Доходность Лукойл" dataDxfId="4">
      <calculatedColumnFormula>(Table1[[#This Row],[Цена Лукойл]]-F1)/F1</calculatedColumnFormula>
    </tableColumn>
    <tableColumn id="11" xr3:uid="{8803522A-F2CD-5A45-889C-D70A06DD0461}" name="ЛОБъем Сбер" dataDxfId="3">
      <calculatedColumnFormula>LN(Table1[[#This Row],[Объем Сбер]])</calculatedColumnFormula>
    </tableColumn>
    <tableColumn id="12" xr3:uid="{FF20D538-416D-EE47-9966-9654DB72BBF0}" name="ВТБ МинМакс" dataDxfId="2">
      <calculatedColumnFormula>(Table1[[#This Row],[Цена ВТБ]]-MIN(Table1[Цена ВТБ]))/(MAX(Table1[Цена ВТБ])-MIN(Table1[Цена ВТБ]))</calculatedColumnFormula>
    </tableColumn>
    <tableColumn id="13" xr3:uid="{75205A08-4C4C-C14D-9F2D-084251460AB5}" name="Сбер МинМакс" dataDxfId="1">
      <calculatedColumnFormula>(Table1[[#This Row],[Цена Сбер]]-MIN(Table1[Цена Сбер]))/(MAX(Table1[Цена Сбер])-MIN(Table1[Цена Сбер]))</calculatedColumnFormula>
    </tableColumn>
    <tableColumn id="14" xr3:uid="{20D11907-F11C-7D41-AF4F-80E851D707D8}" name="Лукойл МинМакс" dataDxfId="0">
      <calculatedColumnFormula>(Table1[[#This Row],[Цена Лукойл]]-MIN(Table1[Цена Лукойл]))/(MAX(Table1[Цена Лукойл])-MIN(Table1[Цена Лукойл]))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tabSelected="1" workbookViewId="0">
      <selection activeCell="N3" sqref="N3"/>
    </sheetView>
  </sheetViews>
  <sheetFormatPr baseColWidth="10" defaultRowHeight="16" x14ac:dyDescent="0.2"/>
  <cols>
    <col min="2" max="2" width="11.5" customWidth="1"/>
    <col min="3" max="3" width="16.83203125" customWidth="1"/>
    <col min="4" max="4" width="12.33203125" customWidth="1"/>
    <col min="5" max="5" width="17.83203125" customWidth="1"/>
    <col min="6" max="6" width="14.33203125" customWidth="1"/>
    <col min="7" max="7" width="15.6640625" customWidth="1"/>
    <col min="8" max="8" width="16.83203125" customWidth="1"/>
    <col min="9" max="9" width="18" customWidth="1"/>
    <col min="10" max="10" width="19.83203125" customWidth="1"/>
    <col min="11" max="14" width="17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s="4" t="s">
        <v>13</v>
      </c>
    </row>
    <row r="2" spans="1:14" x14ac:dyDescent="0.2">
      <c r="A2" s="1">
        <v>40909</v>
      </c>
      <c r="B2">
        <v>7.0529999999999995E-2</v>
      </c>
      <c r="C2" s="2">
        <v>789977570000</v>
      </c>
      <c r="D2">
        <v>90.17</v>
      </c>
      <c r="E2" s="2">
        <v>3967668590</v>
      </c>
      <c r="F2">
        <v>1766.3</v>
      </c>
      <c r="G2" s="2">
        <v>28875333</v>
      </c>
      <c r="K2" s="5">
        <f>LN(Table1[[#This Row],[Объем Сбер]])</f>
        <v>22.101444502215671</v>
      </c>
      <c r="L2" s="5">
        <f>(Table1[[#This Row],[Цена ВТБ]]-MIN(Table1[Цена ВТБ]))/(MAX(Table1[Цена ВТБ])-MIN(Table1[Цена ВТБ]))</f>
        <v>0.79601259181531991</v>
      </c>
      <c r="M2" s="5">
        <f>(Table1[[#This Row],[Цена Сбер]]-MIN(Table1[Цена Сбер]))/(MAX(Table1[Цена Сбер])-MIN(Table1[Цена Сбер]))</f>
        <v>0.12834321895127543</v>
      </c>
      <c r="N2" s="5">
        <f>(Table1[[#This Row],[Цена Лукойл]]-MIN(Table1[Цена Лукойл]))/(MAX(Table1[Цена Лукойл])-MIN(Table1[Цена Лукойл]))</f>
        <v>9.1819533961328623E-3</v>
      </c>
    </row>
    <row r="3" spans="1:14" x14ac:dyDescent="0.2">
      <c r="A3" s="1">
        <v>40940</v>
      </c>
      <c r="B3">
        <v>7.2470000000000007E-2</v>
      </c>
      <c r="C3" s="2">
        <v>928510290000</v>
      </c>
      <c r="D3">
        <v>100.19</v>
      </c>
      <c r="E3" s="2">
        <v>3510850100</v>
      </c>
      <c r="F3">
        <v>1875.1</v>
      </c>
      <c r="G3" s="2">
        <v>36958369</v>
      </c>
      <c r="H3">
        <f>(Table1[[#This Row],[Цена ВТБ]]-B2)/B2</f>
        <v>2.7506025804622306E-2</v>
      </c>
      <c r="I3">
        <f>(Table1[[#This Row],[Цена Сбер]]-D2)/D2</f>
        <v>0.11112343351447261</v>
      </c>
      <c r="J3">
        <f>(Table1[[#This Row],[Цена Лукойл]]-F2)/F2</f>
        <v>6.1597690086621727E-2</v>
      </c>
      <c r="K3" s="5">
        <f>LN(Table1[[#This Row],[Объем Сбер]])</f>
        <v>21.979124038832211</v>
      </c>
      <c r="L3" s="5">
        <f>(Table1[[#This Row],[Цена ВТБ]]-MIN(Table1[Цена ВТБ]))/(MAX(Table1[Цена ВТБ])-MIN(Table1[Цена ВТБ]))</f>
        <v>0.83672612801678925</v>
      </c>
      <c r="M3" s="5">
        <f>(Table1[[#This Row],[Цена Сбер]]-MIN(Table1[Цена Сбер]))/(MAX(Table1[Цена Сбер])-MIN(Table1[Цена Сбер]))</f>
        <v>0.16480477420763437</v>
      </c>
      <c r="N3" s="5">
        <f>(Table1[[#This Row],[Цена Лукойл]]-MIN(Table1[Цена Лукойл]))/(MAX(Table1[Цена Лукойл])-MIN(Table1[Цена Лукойл]))</f>
        <v>3.0758552305404047E-2</v>
      </c>
    </row>
    <row r="4" spans="1:14" x14ac:dyDescent="0.2">
      <c r="A4" s="1">
        <v>40969</v>
      </c>
      <c r="B4">
        <v>6.6949999999999996E-2</v>
      </c>
      <c r="C4" s="2">
        <v>804708010000</v>
      </c>
      <c r="D4">
        <v>94.86</v>
      </c>
      <c r="E4" s="2">
        <v>3734058960</v>
      </c>
      <c r="F4">
        <v>1781.4</v>
      </c>
      <c r="G4" s="2">
        <v>43264062</v>
      </c>
      <c r="H4">
        <f>(Table1[[#This Row],[Цена ВТБ]]-B3)/B3</f>
        <v>-7.6169449427349392E-2</v>
      </c>
      <c r="I4">
        <f>(Table1[[#This Row],[Цена Сбер]]-D3)/D3</f>
        <v>-5.3198922048108575E-2</v>
      </c>
      <c r="J4">
        <f>(Table1[[#This Row],[Цена Лукойл]]-F3)/F3</f>
        <v>-4.9970668231027582E-2</v>
      </c>
      <c r="K4" s="5">
        <f>LN(Table1[[#This Row],[Объем Сбер]])</f>
        <v>22.040761671978775</v>
      </c>
      <c r="L4" s="5">
        <f>(Table1[[#This Row],[Цена ВТБ]]-MIN(Table1[Цена ВТБ]))/(MAX(Table1[Цена ВТБ])-MIN(Table1[Цена ВТБ]))</f>
        <v>0.72088142707240288</v>
      </c>
      <c r="M4" s="5">
        <f>(Table1[[#This Row],[Цена Сбер]]-MIN(Table1[Цена Сбер]))/(MAX(Table1[Цена Сбер])-MIN(Table1[Цена Сбер]))</f>
        <v>0.14540955569302427</v>
      </c>
      <c r="N4" s="5">
        <f>(Table1[[#This Row],[Цена Лукойл]]-MIN(Table1[Цена Лукойл]))/(MAX(Table1[Цена Лукойл])-MIN(Table1[Цена Лукойл]))</f>
        <v>1.2176499752107108E-2</v>
      </c>
    </row>
    <row r="5" spans="1:14" x14ac:dyDescent="0.2">
      <c r="A5" s="1">
        <v>41000</v>
      </c>
      <c r="B5">
        <v>6.3200000000000006E-2</v>
      </c>
      <c r="C5" s="2">
        <v>587166770000</v>
      </c>
      <c r="D5">
        <v>93.95</v>
      </c>
      <c r="E5" s="2">
        <v>2984527570</v>
      </c>
      <c r="F5">
        <v>1794.3</v>
      </c>
      <c r="G5" s="2">
        <v>39285208</v>
      </c>
      <c r="H5">
        <f>(Table1[[#This Row],[Цена ВТБ]]-B4)/B4</f>
        <v>-5.6011949215832559E-2</v>
      </c>
      <c r="I5">
        <f>(Table1[[#This Row],[Цена Сбер]]-D4)/D4</f>
        <v>-9.5930845456461793E-3</v>
      </c>
      <c r="J5">
        <f>(Table1[[#This Row],[Цена Лукойл]]-F4)/F4</f>
        <v>7.2414954530144061E-3</v>
      </c>
      <c r="K5" s="5">
        <f>LN(Table1[[#This Row],[Объем Сбер]])</f>
        <v>21.816707303258575</v>
      </c>
      <c r="L5" s="5">
        <f>(Table1[[#This Row],[Цена ВТБ]]-MIN(Table1[Цена ВТБ]))/(MAX(Table1[Цена ВТБ])-MIN(Table1[Цена ВТБ]))</f>
        <v>0.64218258132214079</v>
      </c>
      <c r="M5" s="5">
        <f>(Table1[[#This Row],[Цена Сбер]]-MIN(Table1[Цена Сбер]))/(MAX(Table1[Цена Сбер])-MIN(Table1[Цена Сбер]))</f>
        <v>0.1420981769222372</v>
      </c>
      <c r="N5" s="5">
        <f>(Table1[[#This Row],[Цена Лукойл]]-MIN(Table1[Цена Лукойл]))/(MAX(Table1[Цена Лукойл])-MIN(Table1[Цена Лукойл]))</f>
        <v>1.4734754586018832E-2</v>
      </c>
    </row>
    <row r="6" spans="1:14" x14ac:dyDescent="0.2">
      <c r="A6" s="1">
        <v>41030</v>
      </c>
      <c r="B6">
        <v>5.3069999999999999E-2</v>
      </c>
      <c r="C6" s="2">
        <v>585666920000</v>
      </c>
      <c r="D6">
        <v>81.69</v>
      </c>
      <c r="E6" s="2">
        <v>3741856060</v>
      </c>
      <c r="F6">
        <v>1720</v>
      </c>
      <c r="G6" s="2">
        <v>38111117</v>
      </c>
      <c r="H6">
        <f>(Table1[[#This Row],[Цена ВТБ]]-B5)/B5</f>
        <v>-0.16028481012658238</v>
      </c>
      <c r="I6">
        <f>(Table1[[#This Row],[Цена Сбер]]-D5)/D5</f>
        <v>-0.13049494411921239</v>
      </c>
      <c r="J6">
        <f>(Table1[[#This Row],[Цена Лукойл]]-F5)/F5</f>
        <v>-4.1408905980047907E-2</v>
      </c>
      <c r="K6" s="5">
        <f>LN(Table1[[#This Row],[Объем Сбер]])</f>
        <v>22.04284759799754</v>
      </c>
      <c r="L6" s="5">
        <f>(Table1[[#This Row],[Цена ВТБ]]-MIN(Table1[Цена ВТБ]))/(MAX(Table1[Цена ВТБ])-MIN(Table1[Цена ВТБ]))</f>
        <v>0.42959076600209861</v>
      </c>
      <c r="M6" s="5">
        <f>(Table1[[#This Row],[Цена Сбер]]-MIN(Table1[Цена Сбер]))/(MAX(Table1[Цена Сбер])-MIN(Table1[Цена Сбер]))</f>
        <v>9.7485535460863859E-2</v>
      </c>
      <c r="N6" s="5">
        <f>(Table1[[#This Row],[Цена Лукойл]]-MIN(Table1[Цена Лукойл]))/(MAX(Table1[Цена Лукойл])-MIN(Table1[Цена Лукойл]))</f>
        <v>0</v>
      </c>
    </row>
    <row r="7" spans="1:14" x14ac:dyDescent="0.2">
      <c r="A7" s="1">
        <v>41061</v>
      </c>
      <c r="B7">
        <v>5.7070000000000003E-2</v>
      </c>
      <c r="C7" s="2">
        <v>452081450000</v>
      </c>
      <c r="D7">
        <v>86.39</v>
      </c>
      <c r="E7" s="2">
        <v>2608426550</v>
      </c>
      <c r="F7">
        <v>1801.7</v>
      </c>
      <c r="G7" s="2">
        <v>38674645</v>
      </c>
      <c r="H7">
        <f>(Table1[[#This Row],[Цена ВТБ]]-B6)/B6</f>
        <v>7.5372149990578549E-2</v>
      </c>
      <c r="I7">
        <f>(Table1[[#This Row],[Цена Сбер]]-D6)/D6</f>
        <v>5.753458195617582E-2</v>
      </c>
      <c r="J7">
        <f>(Table1[[#This Row],[Цена Лукойл]]-F6)/F6</f>
        <v>4.7500000000000028E-2</v>
      </c>
      <c r="K7" s="5">
        <f>LN(Table1[[#This Row],[Объем Сбер]])</f>
        <v>21.682013022085101</v>
      </c>
      <c r="L7" s="5">
        <f>(Table1[[#This Row],[Цена ВТБ]]-MIN(Table1[Цена ВТБ]))/(MAX(Table1[Цена ВТБ])-MIN(Table1[Цена ВТБ]))</f>
        <v>0.51353620146904522</v>
      </c>
      <c r="M7" s="5">
        <f>(Table1[[#This Row],[Цена Сбер]]-MIN(Table1[Цена Сбер]))/(MAX(Table1[Цена Сбер])-MIN(Table1[Цена Сбер]))</f>
        <v>0.11458826098031367</v>
      </c>
      <c r="N7" s="5">
        <f>(Table1[[#This Row],[Цена Лукойл]]-MIN(Table1[Цена Лукойл]))/(MAX(Table1[Цена Лукойл])-MIN(Table1[Цена Лукойл]))</f>
        <v>1.6202280614774425E-2</v>
      </c>
    </row>
    <row r="8" spans="1:14" x14ac:dyDescent="0.2">
      <c r="A8" s="1">
        <v>41091</v>
      </c>
      <c r="B8">
        <v>5.3030000000000001E-2</v>
      </c>
      <c r="C8" s="2">
        <v>770074270000</v>
      </c>
      <c r="D8">
        <v>89.73</v>
      </c>
      <c r="E8" s="2">
        <v>2574735900</v>
      </c>
      <c r="F8">
        <v>1828</v>
      </c>
      <c r="G8" s="2">
        <v>29895899</v>
      </c>
      <c r="H8">
        <f>(Table1[[#This Row],[Цена ВТБ]]-B7)/B7</f>
        <v>-7.0790257578412508E-2</v>
      </c>
      <c r="I8">
        <f>(Table1[[#This Row],[Цена Сбер]]-D7)/D7</f>
        <v>3.8661882162287338E-2</v>
      </c>
      <c r="J8">
        <f>(Table1[[#This Row],[Цена Лукойл]]-F7)/F7</f>
        <v>1.4597324748848284E-2</v>
      </c>
      <c r="K8" s="5">
        <f>LN(Table1[[#This Row],[Объем Сбер]])</f>
        <v>21.669012802695359</v>
      </c>
      <c r="L8" s="5">
        <f>(Table1[[#This Row],[Цена ВТБ]]-MIN(Table1[Цена ВТБ]))/(MAX(Table1[Цена ВТБ])-MIN(Table1[Цена ВТБ]))</f>
        <v>0.42875131164742919</v>
      </c>
      <c r="M8" s="5">
        <f>(Table1[[#This Row],[Цена Сбер]]-MIN(Table1[Цена Сбер]))/(MAX(Table1[Цена Сбер])-MIN(Table1[Цена Сбер]))</f>
        <v>0.12674211273243333</v>
      </c>
      <c r="N8" s="5">
        <f>(Table1[[#This Row],[Цена Лукойл]]-MIN(Table1[Цена Лукойл]))/(MAX(Table1[Цена Лукойл])-MIN(Table1[Цена Лукойл]))</f>
        <v>2.1417947446703025E-2</v>
      </c>
    </row>
    <row r="9" spans="1:14" x14ac:dyDescent="0.2">
      <c r="A9" s="1">
        <v>41122</v>
      </c>
      <c r="B9">
        <v>5.3400000000000003E-2</v>
      </c>
      <c r="C9" s="2">
        <v>692575220000</v>
      </c>
      <c r="D9">
        <v>93.16</v>
      </c>
      <c r="E9" s="2">
        <v>2437552220</v>
      </c>
      <c r="F9">
        <v>1837.4</v>
      </c>
      <c r="G9" s="2">
        <v>27984894</v>
      </c>
      <c r="H9">
        <f>(Table1[[#This Row],[Цена ВТБ]]-B8)/B8</f>
        <v>6.9771827267584817E-3</v>
      </c>
      <c r="I9">
        <f>(Table1[[#This Row],[Цена Сбер]]-D8)/D8</f>
        <v>3.8225788476540651E-2</v>
      </c>
      <c r="J9">
        <f>(Table1[[#This Row],[Цена Лукойл]]-F8)/F8</f>
        <v>5.1422319474836381E-3</v>
      </c>
      <c r="K9" s="5">
        <f>LN(Table1[[#This Row],[Объем Сбер]])</f>
        <v>21.614260184196539</v>
      </c>
      <c r="L9" s="5">
        <f>(Table1[[#This Row],[Цена ВТБ]]-MIN(Table1[Цена ВТБ]))/(MAX(Table1[Цена ВТБ])-MIN(Table1[Цена ВТБ]))</f>
        <v>0.4365162644281218</v>
      </c>
      <c r="M9" s="5">
        <f>(Table1[[#This Row],[Цена Сбер]]-MIN(Table1[Цена Сбер]))/(MAX(Table1[Цена Сбер])-MIN(Table1[Цена Сбер]))</f>
        <v>0.13922346348386158</v>
      </c>
      <c r="N9" s="5">
        <f>(Table1[[#This Row],[Цена Лукойл]]-MIN(Table1[Цена Лукойл]))/(MAX(Table1[Цена Лукойл])-MIN(Table1[Цена Лукойл]))</f>
        <v>2.3282102131879045E-2</v>
      </c>
    </row>
    <row r="10" spans="1:14" x14ac:dyDescent="0.2">
      <c r="A10" s="1">
        <v>41153</v>
      </c>
      <c r="B10">
        <v>5.3069999999999999E-2</v>
      </c>
      <c r="C10" s="2">
        <v>947562880000</v>
      </c>
      <c r="D10">
        <v>90.99</v>
      </c>
      <c r="E10" s="2">
        <v>2559766470</v>
      </c>
      <c r="F10">
        <v>1922.3</v>
      </c>
      <c r="G10" s="2">
        <v>26683226</v>
      </c>
      <c r="H10">
        <f>(Table1[[#This Row],[Цена ВТБ]]-B9)/B9</f>
        <v>-6.1797752808989493E-3</v>
      </c>
      <c r="I10">
        <f>(Table1[[#This Row],[Цена Сбер]]-D9)/D9</f>
        <v>-2.3293258909403196E-2</v>
      </c>
      <c r="J10">
        <f>(Table1[[#This Row],[Цена Лукойл]]-F9)/F9</f>
        <v>4.6206596277348348E-2</v>
      </c>
      <c r="K10" s="5">
        <f>LN(Table1[[#This Row],[Объем Сбер]])</f>
        <v>21.663181868620594</v>
      </c>
      <c r="L10" s="5">
        <f>(Table1[[#This Row],[Цена ВТБ]]-MIN(Table1[Цена ВТБ]))/(MAX(Table1[Цена ВТБ])-MIN(Table1[Цена ВТБ]))</f>
        <v>0.42959076600209861</v>
      </c>
      <c r="M10" s="5">
        <f>(Table1[[#This Row],[Цена Сбер]]-MIN(Table1[Цена Сбер]))/(MAX(Table1[Цена Сбер])-MIN(Table1[Цена Сбер]))</f>
        <v>0.13132709872275389</v>
      </c>
      <c r="N10" s="5">
        <f>(Table1[[#This Row],[Цена Лукойл]]-MIN(Table1[Цена Лукойл]))/(MAX(Table1[Цена Лукойл])-MIN(Table1[Цена Лукойл]))</f>
        <v>4.0118988596926121E-2</v>
      </c>
    </row>
    <row r="11" spans="1:14" x14ac:dyDescent="0.2">
      <c r="A11" s="1">
        <v>41183</v>
      </c>
      <c r="B11">
        <v>5.45E-2</v>
      </c>
      <c r="C11" s="2">
        <v>687611840000</v>
      </c>
      <c r="D11">
        <v>91.79</v>
      </c>
      <c r="E11" s="2">
        <v>1684787350</v>
      </c>
      <c r="F11">
        <v>1904</v>
      </c>
      <c r="G11" s="2">
        <v>25283209</v>
      </c>
      <c r="H11">
        <f>(Table1[[#This Row],[Цена ВТБ]]-B10)/B10</f>
        <v>2.6945543621631821E-2</v>
      </c>
      <c r="I11">
        <f>(Table1[[#This Row],[Цена Сбер]]-D10)/D10</f>
        <v>8.7921749642819146E-3</v>
      </c>
      <c r="J11">
        <f>(Table1[[#This Row],[Цена Лукойл]]-F10)/F10</f>
        <v>-9.5198460177911646E-3</v>
      </c>
      <c r="K11" s="5">
        <f>LN(Table1[[#This Row],[Объем Сбер]])</f>
        <v>21.244905191006207</v>
      </c>
      <c r="L11" s="5">
        <f>(Table1[[#This Row],[Цена ВТБ]]-MIN(Table1[Цена ВТБ]))/(MAX(Table1[Цена ВТБ])-MIN(Table1[Цена ВТБ]))</f>
        <v>0.459601259181532</v>
      </c>
      <c r="M11" s="5">
        <f>(Table1[[#This Row],[Цена Сбер]]-MIN(Table1[Цена Сбер]))/(MAX(Table1[Цена Сбер])-MIN(Table1[Цена Сбер]))</f>
        <v>0.13423820093883049</v>
      </c>
      <c r="N11" s="5">
        <f>(Table1[[#This Row],[Цена Лукойл]]-MIN(Table1[Цена Лукойл]))/(MAX(Table1[Цена Лукойл])-MIN(Table1[Цена Лукойл]))</f>
        <v>3.648983639067923E-2</v>
      </c>
    </row>
    <row r="12" spans="1:14" x14ac:dyDescent="0.2">
      <c r="A12" s="1">
        <v>41214</v>
      </c>
      <c r="B12">
        <v>5.1929999999999997E-2</v>
      </c>
      <c r="C12" s="2">
        <v>566357780000</v>
      </c>
      <c r="D12">
        <v>91.41</v>
      </c>
      <c r="E12" s="2">
        <v>1729378100</v>
      </c>
      <c r="F12">
        <v>1939.4</v>
      </c>
      <c r="G12" s="2">
        <v>22098009</v>
      </c>
      <c r="H12">
        <f>(Table1[[#This Row],[Цена ВТБ]]-B11)/B11</f>
        <v>-4.7155963302752346E-2</v>
      </c>
      <c r="I12">
        <f>(Table1[[#This Row],[Цена Сбер]]-D11)/D11</f>
        <v>-4.1398845190108906E-3</v>
      </c>
      <c r="J12">
        <f>(Table1[[#This Row],[Цена Лукойл]]-F11)/F11</f>
        <v>1.8592436974789964E-2</v>
      </c>
      <c r="K12" s="5">
        <f>LN(Table1[[#This Row],[Объем Сбер]])</f>
        <v>21.271027701058973</v>
      </c>
      <c r="L12" s="5">
        <f>(Table1[[#This Row],[Цена ВТБ]]-MIN(Table1[Цена ВТБ]))/(MAX(Table1[Цена ВТБ])-MIN(Table1[Цена ВТБ]))</f>
        <v>0.40566631689401883</v>
      </c>
      <c r="M12" s="5">
        <f>(Table1[[#This Row],[Цена Сбер]]-MIN(Table1[Цена Сбер]))/(MAX(Table1[Цена Сбер])-MIN(Table1[Цена Сбер]))</f>
        <v>0.1328554273861941</v>
      </c>
      <c r="N12" s="5">
        <f>(Table1[[#This Row],[Цена Лукойл]]-MIN(Table1[Цена Лукойл]))/(MAX(Table1[Цена Лукойл])-MIN(Table1[Цена Лукойл]))</f>
        <v>4.3510163609320793E-2</v>
      </c>
    </row>
    <row r="13" spans="1:14" x14ac:dyDescent="0.2">
      <c r="A13" s="1">
        <v>41244</v>
      </c>
      <c r="B13">
        <v>5.3589999999999999E-2</v>
      </c>
      <c r="C13" s="2">
        <v>423765060000</v>
      </c>
      <c r="D13">
        <v>92.94</v>
      </c>
      <c r="E13" s="2">
        <v>1191987680</v>
      </c>
      <c r="F13">
        <v>2000.2</v>
      </c>
      <c r="G13" s="2">
        <v>21029418</v>
      </c>
      <c r="H13">
        <f>(Table1[[#This Row],[Цена ВТБ]]-B12)/B12</f>
        <v>3.1966108222607391E-2</v>
      </c>
      <c r="I13">
        <f>(Table1[[#This Row],[Цена Сбер]]-D12)/D12</f>
        <v>1.6737774860518556E-2</v>
      </c>
      <c r="J13">
        <f>(Table1[[#This Row],[Цена Лукойл]]-F12)/F12</f>
        <v>3.1349902031556125E-2</v>
      </c>
      <c r="K13" s="5">
        <f>LN(Table1[[#This Row],[Объем Сбер]])</f>
        <v>20.898888069965686</v>
      </c>
      <c r="L13" s="5">
        <f>(Table1[[#This Row],[Цена ВТБ]]-MIN(Table1[Цена ВТБ]))/(MAX(Table1[Цена ВТБ])-MIN(Table1[Цена ВТБ]))</f>
        <v>0.44050367261280166</v>
      </c>
      <c r="M13" s="5">
        <f>(Table1[[#This Row],[Цена Сбер]]-MIN(Table1[Цена Сбер]))/(MAX(Table1[Цена Сбер])-MIN(Table1[Цена Сбер]))</f>
        <v>0.13842291037444052</v>
      </c>
      <c r="N13" s="5">
        <f>(Table1[[#This Row],[Цена Лукойл]]-MIN(Table1[Цена Лукойл]))/(MAX(Table1[Цена Лукойл])-MIN(Table1[Цена Лукойл]))</f>
        <v>5.5567674764501744E-2</v>
      </c>
    </row>
    <row r="14" spans="1:14" x14ac:dyDescent="0.2">
      <c r="A14" s="1">
        <v>41275</v>
      </c>
      <c r="B14">
        <v>5.5820000000000002E-2</v>
      </c>
      <c r="C14" s="2">
        <v>620659410000</v>
      </c>
      <c r="D14">
        <v>109.59</v>
      </c>
      <c r="E14" s="2">
        <v>1723351580</v>
      </c>
      <c r="F14">
        <v>2020.1</v>
      </c>
      <c r="G14" s="2">
        <v>14719504</v>
      </c>
      <c r="H14">
        <f>(Table1[[#This Row],[Цена ВТБ]]-B13)/B13</f>
        <v>4.1612241089755607E-2</v>
      </c>
      <c r="I14">
        <f>(Table1[[#This Row],[Цена Сбер]]-D13)/D13</f>
        <v>0.17914783731439646</v>
      </c>
      <c r="J14">
        <f>(Table1[[#This Row],[Цена Лукойл]]-F13)/F13</f>
        <v>9.9490050994899826E-3</v>
      </c>
      <c r="K14" s="5">
        <f>LN(Table1[[#This Row],[Объем Сбер]])</f>
        <v>21.267536824750323</v>
      </c>
      <c r="L14" s="5">
        <f>(Table1[[#This Row],[Цена ВТБ]]-MIN(Table1[Цена ВТБ]))/(MAX(Table1[Цена ВТБ])-MIN(Table1[Цена ВТБ]))</f>
        <v>0.48730325288562437</v>
      </c>
      <c r="M14" s="5">
        <f>(Table1[[#This Row],[Цена Сбер]]-MIN(Table1[Цена Сбер]))/(MAX(Table1[Цена Сбер])-MIN(Table1[Цена Сбер]))</f>
        <v>0.19901022524653397</v>
      </c>
      <c r="N14" s="5">
        <f>(Table1[[#This Row],[Цена Лукойл]]-MIN(Table1[Цена Лукойл]))/(MAX(Table1[Цена Лукойл])-MIN(Table1[Цена Лукойл]))</f>
        <v>5.9514129895884962E-2</v>
      </c>
    </row>
    <row r="15" spans="1:14" x14ac:dyDescent="0.2">
      <c r="A15" s="1">
        <v>41306</v>
      </c>
      <c r="B15">
        <v>5.5879999999999999E-2</v>
      </c>
      <c r="C15" s="2">
        <v>956736250000</v>
      </c>
      <c r="D15">
        <v>104.57</v>
      </c>
      <c r="E15" s="2">
        <v>1612212000</v>
      </c>
      <c r="F15">
        <v>1963</v>
      </c>
      <c r="G15" s="2">
        <v>14385390</v>
      </c>
      <c r="H15">
        <f>(Table1[[#This Row],[Цена ВТБ]]-B14)/B14</f>
        <v>1.0748835542815757E-3</v>
      </c>
      <c r="I15">
        <f>(Table1[[#This Row],[Цена Сбер]]-D14)/D14</f>
        <v>-4.58070991878822E-2</v>
      </c>
      <c r="J15">
        <f>(Table1[[#This Row],[Цена Лукойл]]-F14)/F14</f>
        <v>-2.8265927429335137E-2</v>
      </c>
      <c r="K15" s="5">
        <f>LN(Table1[[#This Row],[Объем Сбер]])</f>
        <v>21.200872986031328</v>
      </c>
      <c r="L15" s="5">
        <f>(Table1[[#This Row],[Цена ВТБ]]-MIN(Table1[Цена ВТБ]))/(MAX(Table1[Цена ВТБ])-MIN(Table1[Цена ВТБ]))</f>
        <v>0.48856243441762853</v>
      </c>
      <c r="M15" s="5">
        <f>(Table1[[#This Row],[Цена Сбер]]-MIN(Table1[Цена Сбер]))/(MAX(Table1[Цена Сбер])-MIN(Table1[Цена Сбер]))</f>
        <v>0.18074305884065353</v>
      </c>
      <c r="N15" s="5">
        <f>(Table1[[#This Row],[Цена Лукойл]]-MIN(Table1[Цена Лукойл]))/(MAX(Table1[Цена Лукойл])-MIN(Table1[Цена Лукойл]))</f>
        <v>4.8190381755081807E-2</v>
      </c>
    </row>
    <row r="16" spans="1:14" x14ac:dyDescent="0.2">
      <c r="A16" s="1">
        <v>41334</v>
      </c>
      <c r="B16">
        <v>4.9700000000000001E-2</v>
      </c>
      <c r="C16" s="2">
        <v>684089840000</v>
      </c>
      <c r="D16">
        <v>98.86</v>
      </c>
      <c r="E16" s="2">
        <v>1691490080</v>
      </c>
      <c r="F16">
        <v>1998.5</v>
      </c>
      <c r="G16" s="2">
        <v>19879506</v>
      </c>
      <c r="H16">
        <f>(Table1[[#This Row],[Цена ВТБ]]-B15)/B15</f>
        <v>-0.11059413027916962</v>
      </c>
      <c r="I16">
        <f>(Table1[[#This Row],[Цена Сбер]]-D15)/D15</f>
        <v>-5.4604571100698038E-2</v>
      </c>
      <c r="J16">
        <f>(Table1[[#This Row],[Цена Лукойл]]-F15)/F15</f>
        <v>1.8084564442180335E-2</v>
      </c>
      <c r="K16" s="5">
        <f>LN(Table1[[#This Row],[Объем Сбер]])</f>
        <v>21.248875681550636</v>
      </c>
      <c r="L16" s="5">
        <f>(Table1[[#This Row],[Цена ВТБ]]-MIN(Table1[Цена ВТБ]))/(MAX(Table1[Цена ВТБ])-MIN(Table1[Цена ВТБ]))</f>
        <v>0.35886673662119628</v>
      </c>
      <c r="M16" s="5">
        <f>(Table1[[#This Row],[Цена Сбер]]-MIN(Table1[Цена Сбер]))/(MAX(Table1[Цена Сбер])-MIN(Table1[Цена Сбер]))</f>
        <v>0.15996506677340708</v>
      </c>
      <c r="N16" s="5">
        <f>(Table1[[#This Row],[Цена Лукойл]]-MIN(Table1[Цена Лукойл]))/(MAX(Table1[Цена Лукойл])-MIN(Table1[Цена Лукойл]))</f>
        <v>5.5230540406544376E-2</v>
      </c>
    </row>
    <row r="17" spans="1:14" x14ac:dyDescent="0.2">
      <c r="A17" s="1">
        <v>41365</v>
      </c>
      <c r="B17">
        <v>4.929E-2</v>
      </c>
      <c r="C17" s="2">
        <v>1203587690000</v>
      </c>
      <c r="D17">
        <v>99.11</v>
      </c>
      <c r="E17" s="2">
        <v>1576313810</v>
      </c>
      <c r="F17">
        <v>1972.5</v>
      </c>
      <c r="G17" s="2">
        <v>17961907</v>
      </c>
      <c r="H17">
        <f>(Table1[[#This Row],[Цена ВТБ]]-B16)/B16</f>
        <v>-8.2494969818913601E-3</v>
      </c>
      <c r="I17">
        <f>(Table1[[#This Row],[Цена Сбер]]-D16)/D16</f>
        <v>2.5288286465709083E-3</v>
      </c>
      <c r="J17">
        <f>(Table1[[#This Row],[Цена Лукойл]]-F16)/F16</f>
        <v>-1.3009757317988492E-2</v>
      </c>
      <c r="K17" s="5">
        <f>LN(Table1[[#This Row],[Объем Сбер]])</f>
        <v>21.17835492658104</v>
      </c>
      <c r="L17" s="5">
        <f>(Table1[[#This Row],[Цена ВТБ]]-MIN(Table1[Цена ВТБ]))/(MAX(Table1[Цена ВТБ])-MIN(Table1[Цена ВТБ]))</f>
        <v>0.35026232948583425</v>
      </c>
      <c r="M17" s="5">
        <f>(Table1[[#This Row],[Цена Сбер]]-MIN(Table1[Цена Сбер]))/(MAX(Table1[Цена Сбер])-MIN(Table1[Цена Сбер]))</f>
        <v>0.16087478621593101</v>
      </c>
      <c r="N17" s="5">
        <f>(Table1[[#This Row],[Цена Лукойл]]-MIN(Table1[Цена Лукойл]))/(MAX(Table1[Цена Лукойл])-MIN(Table1[Цена Лукойл]))</f>
        <v>5.0074367873078833E-2</v>
      </c>
    </row>
    <row r="18" spans="1:14" x14ac:dyDescent="0.2">
      <c r="A18" s="1">
        <v>41395</v>
      </c>
      <c r="B18">
        <v>4.5999999999999999E-2</v>
      </c>
      <c r="C18" s="2">
        <v>909928850000</v>
      </c>
      <c r="D18">
        <v>99.05</v>
      </c>
      <c r="E18" s="2">
        <v>1514417130</v>
      </c>
      <c r="F18">
        <v>1878</v>
      </c>
      <c r="G18" s="2">
        <v>18195030</v>
      </c>
      <c r="H18">
        <f>(Table1[[#This Row],[Цена ВТБ]]-B17)/B17</f>
        <v>-6.6747819030229277E-2</v>
      </c>
      <c r="I18">
        <f>(Table1[[#This Row],[Цена Сбер]]-D17)/D17</f>
        <v>-6.0538795277976262E-4</v>
      </c>
      <c r="J18">
        <f>(Table1[[#This Row],[Цена Лукойл]]-F17)/F17</f>
        <v>-4.7908745247148291E-2</v>
      </c>
      <c r="K18" s="5">
        <f>LN(Table1[[#This Row],[Объем Сбер]])</f>
        <v>21.138296469205873</v>
      </c>
      <c r="L18" s="5">
        <f>(Table1[[#This Row],[Цена ВТБ]]-MIN(Table1[Цена ВТБ]))/(MAX(Table1[Цена ВТБ])-MIN(Table1[Цена ВТБ]))</f>
        <v>0.28121720881427076</v>
      </c>
      <c r="M18" s="5">
        <f>(Table1[[#This Row],[Цена Сбер]]-MIN(Table1[Цена Сбер]))/(MAX(Table1[Цена Сбер])-MIN(Table1[Цена Сбер]))</f>
        <v>0.16065645354972527</v>
      </c>
      <c r="N18" s="5">
        <f>(Table1[[#This Row],[Цена Лукойл]]-MIN(Table1[Цена Лукойл]))/(MAX(Table1[Цена Лукойл])-MIN(Table1[Цена Лукойл]))</f>
        <v>3.1333663857213687E-2</v>
      </c>
    </row>
    <row r="19" spans="1:14" x14ac:dyDescent="0.2">
      <c r="A19" s="1">
        <v>41426</v>
      </c>
      <c r="B19">
        <v>4.7010000000000003E-2</v>
      </c>
      <c r="C19" s="2">
        <v>773944750000</v>
      </c>
      <c r="D19">
        <v>93.68</v>
      </c>
      <c r="E19" s="2">
        <v>1603984540</v>
      </c>
      <c r="F19">
        <v>1890.4</v>
      </c>
      <c r="G19" s="2">
        <v>23908668</v>
      </c>
      <c r="H19">
        <f>(Table1[[#This Row],[Цена ВТБ]]-B18)/B18</f>
        <v>2.195652173913052E-2</v>
      </c>
      <c r="I19">
        <f>(Table1[[#This Row],[Цена Сбер]]-D18)/D18</f>
        <v>-5.4215042907622316E-2</v>
      </c>
      <c r="J19">
        <f>(Table1[[#This Row],[Цена Лукойл]]-F18)/F18</f>
        <v>6.6027689030884401E-3</v>
      </c>
      <c r="K19" s="5">
        <f>LN(Table1[[#This Row],[Объем Сбер]])</f>
        <v>21.195756707940294</v>
      </c>
      <c r="L19" s="5">
        <f>(Table1[[#This Row],[Цена ВТБ]]-MIN(Table1[Цена ВТБ]))/(MAX(Table1[Цена ВТБ])-MIN(Table1[Цена ВТБ]))</f>
        <v>0.30241343126967479</v>
      </c>
      <c r="M19" s="5">
        <f>(Table1[[#This Row],[Цена Сбер]]-MIN(Table1[Цена Сбер]))/(MAX(Table1[Цена Сбер])-MIN(Table1[Цена Сбер]))</f>
        <v>0.14111567992431137</v>
      </c>
      <c r="N19" s="5">
        <f>(Table1[[#This Row],[Цена Лукойл]]-MIN(Table1[Цена Лукойл]))/(MAX(Table1[Цена Лукойл])-MIN(Table1[Цена Лукойл]))</f>
        <v>3.3792761527020349E-2</v>
      </c>
    </row>
    <row r="20" spans="1:14" x14ac:dyDescent="0.2">
      <c r="A20" s="1">
        <v>41456</v>
      </c>
      <c r="B20">
        <v>4.6609999999999999E-2</v>
      </c>
      <c r="C20" s="2">
        <v>689989310000</v>
      </c>
      <c r="D20">
        <v>95.23</v>
      </c>
      <c r="E20" s="2">
        <v>1721040080</v>
      </c>
      <c r="F20">
        <v>1950</v>
      </c>
      <c r="G20" s="2">
        <v>17669736</v>
      </c>
      <c r="H20">
        <f>(Table1[[#This Row],[Цена ВТБ]]-B19)/B19</f>
        <v>-8.5088279089556365E-3</v>
      </c>
      <c r="I20">
        <f>(Table1[[#This Row],[Цена Сбер]]-D19)/D19</f>
        <v>1.6545687446626784E-2</v>
      </c>
      <c r="J20">
        <f>(Table1[[#This Row],[Цена Лукойл]]-F19)/F19</f>
        <v>3.1527719001269522E-2</v>
      </c>
      <c r="K20" s="5">
        <f>LN(Table1[[#This Row],[Объем Сбер]])</f>
        <v>21.266194642690223</v>
      </c>
      <c r="L20" s="5">
        <f>(Table1[[#This Row],[Цена ВТБ]]-MIN(Table1[Цена ВТБ]))/(MAX(Table1[Цена ВТБ])-MIN(Table1[Цена ВТБ]))</f>
        <v>0.29401888772298007</v>
      </c>
      <c r="M20" s="5">
        <f>(Table1[[#This Row],[Цена Сбер]]-MIN(Table1[Цена Сбер]))/(MAX(Table1[Цена Сбер])-MIN(Table1[Цена Сбер]))</f>
        <v>0.1467559404679597</v>
      </c>
      <c r="N20" s="5">
        <f>(Table1[[#This Row],[Цена Лукойл]]-MIN(Table1[Цена Лукойл]))/(MAX(Table1[Цена Лукойл])-MIN(Table1[Цена Лукойл]))</f>
        <v>4.5612295488349032E-2</v>
      </c>
    </row>
    <row r="21" spans="1:14" x14ac:dyDescent="0.2">
      <c r="A21" s="1">
        <v>41487</v>
      </c>
      <c r="B21">
        <v>4.4499999999999998E-2</v>
      </c>
      <c r="C21" s="2">
        <v>424102620000</v>
      </c>
      <c r="D21">
        <v>88.23</v>
      </c>
      <c r="E21" s="2">
        <v>1414145480</v>
      </c>
      <c r="F21">
        <v>1924.5</v>
      </c>
      <c r="G21" s="2">
        <v>20520238</v>
      </c>
      <c r="H21">
        <f>(Table1[[#This Row],[Цена ВТБ]]-B20)/B20</f>
        <v>-4.5269255524565559E-2</v>
      </c>
      <c r="I21">
        <f>(Table1[[#This Row],[Цена Сбер]]-D20)/D20</f>
        <v>-7.3506248031082633E-2</v>
      </c>
      <c r="J21">
        <f>(Table1[[#This Row],[Цена Лукойл]]-F20)/F20</f>
        <v>-1.3076923076923076E-2</v>
      </c>
      <c r="K21" s="5">
        <f>LN(Table1[[#This Row],[Объем Сбер]])</f>
        <v>21.069791284559848</v>
      </c>
      <c r="L21" s="5">
        <f>(Table1[[#This Row],[Цена ВТБ]]-MIN(Table1[Цена ВТБ]))/(MAX(Table1[Цена ВТБ])-MIN(Table1[Цена ВТБ]))</f>
        <v>0.24973767051416579</v>
      </c>
      <c r="M21" s="5">
        <f>(Table1[[#This Row],[Цена Сбер]]-MIN(Table1[Цена Сбер]))/(MAX(Table1[Цена Сбер])-MIN(Table1[Цена Сбер]))</f>
        <v>0.12128379607728978</v>
      </c>
      <c r="N21" s="5">
        <f>(Table1[[#This Row],[Цена Лукойл]]-MIN(Table1[Цена Лукойл]))/(MAX(Table1[Цена Лукойл])-MIN(Table1[Цена Лукойл]))</f>
        <v>4.0555280118988596E-2</v>
      </c>
    </row>
    <row r="22" spans="1:14" x14ac:dyDescent="0.2">
      <c r="A22" s="1">
        <v>41518</v>
      </c>
      <c r="B22">
        <v>4.267E-2</v>
      </c>
      <c r="C22" s="2">
        <v>770174060000</v>
      </c>
      <c r="D22">
        <v>97.86</v>
      </c>
      <c r="E22" s="2">
        <v>1926407650</v>
      </c>
      <c r="F22">
        <v>2054.9</v>
      </c>
      <c r="G22" s="2">
        <v>24412986</v>
      </c>
      <c r="H22">
        <f>(Table1[[#This Row],[Цена ВТБ]]-B21)/B21</f>
        <v>-4.1123595505617942E-2</v>
      </c>
      <c r="I22">
        <f>(Table1[[#This Row],[Цена Сбер]]-D21)/D21</f>
        <v>0.10914654879292753</v>
      </c>
      <c r="J22">
        <f>(Table1[[#This Row],[Цена Лукойл]]-F21)/F21</f>
        <v>6.7757859184203739E-2</v>
      </c>
      <c r="K22" s="5">
        <f>LN(Table1[[#This Row],[Объем Сбер]])</f>
        <v>21.378922784208765</v>
      </c>
      <c r="L22" s="5">
        <f>(Table1[[#This Row],[Цена ВТБ]]-MIN(Table1[Цена ВТБ]))/(MAX(Table1[Цена ВТБ])-MIN(Table1[Цена ВТБ]))</f>
        <v>0.21133263378803782</v>
      </c>
      <c r="M22" s="5">
        <f>(Table1[[#This Row],[Цена Сбер]]-MIN(Table1[Цена Сбер]))/(MAX(Table1[Цена Сбер])-MIN(Table1[Цена Сбер]))</f>
        <v>0.15632618900331138</v>
      </c>
      <c r="N22" s="5">
        <f>(Table1[[#This Row],[Цена Лукойл]]-MIN(Table1[Цена Лукойл]))/(MAX(Table1[Цена Лукойл])-MIN(Table1[Цена Лукойл]))</f>
        <v>6.6415468517600412E-2</v>
      </c>
    </row>
    <row r="23" spans="1:14" x14ac:dyDescent="0.2">
      <c r="A23" s="1">
        <v>41548</v>
      </c>
      <c r="B23">
        <v>4.4350000000000001E-2</v>
      </c>
      <c r="C23" s="2">
        <v>1095103330000</v>
      </c>
      <c r="D23">
        <v>102.74</v>
      </c>
      <c r="E23" s="2">
        <v>1935002670</v>
      </c>
      <c r="F23">
        <v>2102.4</v>
      </c>
      <c r="G23" s="2">
        <v>21385128</v>
      </c>
      <c r="H23">
        <f>(Table1[[#This Row],[Цена ВТБ]]-B22)/B22</f>
        <v>3.9371924068432179E-2</v>
      </c>
      <c r="I23">
        <f>(Table1[[#This Row],[Цена Сбер]]-D22)/D22</f>
        <v>4.9867157163294457E-2</v>
      </c>
      <c r="J23">
        <f>(Table1[[#This Row],[Цена Лукойл]]-F22)/F22</f>
        <v>2.3115480072022968E-2</v>
      </c>
      <c r="K23" s="5">
        <f>LN(Table1[[#This Row],[Объем Сбер]])</f>
        <v>21.383374543272165</v>
      </c>
      <c r="L23" s="5">
        <f>(Table1[[#This Row],[Цена ВТБ]]-MIN(Table1[Цена ВТБ]))/(MAX(Table1[Цена ВТБ])-MIN(Table1[Цена ВТБ]))</f>
        <v>0.24658971668415536</v>
      </c>
      <c r="M23" s="5">
        <f>(Table1[[#This Row],[Цена Сбер]]-MIN(Table1[Цена Сбер]))/(MAX(Table1[Цена Сбер])-MIN(Table1[Цена Сбер]))</f>
        <v>0.17408391252137839</v>
      </c>
      <c r="N23" s="5">
        <f>(Table1[[#This Row],[Цена Лукойл]]-MIN(Table1[Цена Лукойл]))/(MAX(Table1[Цена Лукойл])-MIN(Table1[Цена Лукойл]))</f>
        <v>7.5835399107585535E-2</v>
      </c>
    </row>
    <row r="24" spans="1:14" x14ac:dyDescent="0.2">
      <c r="A24" s="1">
        <v>41579</v>
      </c>
      <c r="B24">
        <v>4.6280000000000002E-2</v>
      </c>
      <c r="C24" s="2">
        <v>1117892430000</v>
      </c>
      <c r="D24">
        <v>103.07</v>
      </c>
      <c r="E24" s="2">
        <v>1659044880</v>
      </c>
      <c r="F24">
        <v>2042.8</v>
      </c>
      <c r="G24" s="2">
        <v>20018831</v>
      </c>
      <c r="H24">
        <f>(Table1[[#This Row],[Цена ВТБ]]-B23)/B23</f>
        <v>4.3517474633596419E-2</v>
      </c>
      <c r="I24">
        <f>(Table1[[#This Row],[Цена Сбер]]-D23)/D23</f>
        <v>3.211991434689491E-3</v>
      </c>
      <c r="J24">
        <f>(Table1[[#This Row],[Цена Лукойл]]-F23)/F23</f>
        <v>-2.8348554033485605E-2</v>
      </c>
      <c r="K24" s="5">
        <f>LN(Table1[[#This Row],[Объем Сбер]])</f>
        <v>21.229507900230036</v>
      </c>
      <c r="L24" s="5">
        <f>(Table1[[#This Row],[Цена ВТБ]]-MIN(Table1[Цена ВТБ]))/(MAX(Table1[Цена ВТБ])-MIN(Table1[Цена ВТБ]))</f>
        <v>0.28709338929695705</v>
      </c>
      <c r="M24" s="5">
        <f>(Table1[[#This Row],[Цена Сбер]]-MIN(Table1[Цена Сбер]))/(MAX(Table1[Цена Сбер])-MIN(Table1[Цена Сбер]))</f>
        <v>0.17528474218550996</v>
      </c>
      <c r="N24" s="5">
        <f>(Table1[[#This Row],[Цена Лукойл]]-MIN(Table1[Цена Лукойл]))/(MAX(Table1[Цена Лукойл])-MIN(Table1[Цена Лукойл]))</f>
        <v>6.4015865146256803E-2</v>
      </c>
    </row>
    <row r="25" spans="1:14" x14ac:dyDescent="0.2">
      <c r="A25" s="1">
        <v>41609</v>
      </c>
      <c r="B25">
        <v>4.9660000000000003E-2</v>
      </c>
      <c r="C25" s="2">
        <v>883378010000</v>
      </c>
      <c r="D25">
        <v>101.17</v>
      </c>
      <c r="E25" s="2">
        <v>1563416090</v>
      </c>
      <c r="F25">
        <v>2039.7</v>
      </c>
      <c r="G25" s="2">
        <v>23865247</v>
      </c>
      <c r="H25">
        <f>(Table1[[#This Row],[Цена ВТБ]]-B24)/B24</f>
        <v>7.3033707865168565E-2</v>
      </c>
      <c r="I25">
        <f>(Table1[[#This Row],[Цена Сбер]]-D24)/D24</f>
        <v>-1.8434073930338524E-2</v>
      </c>
      <c r="J25">
        <f>(Table1[[#This Row],[Цена Лукойл]]-F24)/F24</f>
        <v>-1.5175249657332628E-3</v>
      </c>
      <c r="K25" s="5">
        <f>LN(Table1[[#This Row],[Объем Сбер]])</f>
        <v>21.170139065369543</v>
      </c>
      <c r="L25" s="5">
        <f>(Table1[[#This Row],[Цена ВТБ]]-MIN(Table1[Цена ВТБ]))/(MAX(Table1[Цена ВТБ])-MIN(Table1[Цена ВТБ]))</f>
        <v>0.35802728226652686</v>
      </c>
      <c r="M25" s="5">
        <f>(Table1[[#This Row],[Цена Сбер]]-MIN(Table1[Цена Сбер]))/(MAX(Table1[Цена Сбер])-MIN(Table1[Цена Сбер]))</f>
        <v>0.16837087442232818</v>
      </c>
      <c r="N25" s="5">
        <f>(Table1[[#This Row],[Цена Лукойл]]-MIN(Table1[Цена Лукойл]))/(MAX(Table1[Цена Лукойл])-MIN(Table1[Цена Лукойл]))</f>
        <v>6.3401090728805162E-2</v>
      </c>
    </row>
    <row r="26" spans="1:14" x14ac:dyDescent="0.2">
      <c r="A26" s="1">
        <v>41640</v>
      </c>
      <c r="B26">
        <v>4.5440000000000001E-2</v>
      </c>
      <c r="C26" s="2">
        <v>562228330000</v>
      </c>
      <c r="D26">
        <v>94.7</v>
      </c>
      <c r="E26" s="2">
        <v>1427259190</v>
      </c>
      <c r="F26">
        <v>1989</v>
      </c>
      <c r="G26" s="2">
        <v>24183628</v>
      </c>
      <c r="H26">
        <f>(Table1[[#This Row],[Цена ВТБ]]-B25)/B25</f>
        <v>-8.4977849375755157E-2</v>
      </c>
      <c r="I26">
        <f>(Table1[[#This Row],[Цена Сбер]]-D25)/D25</f>
        <v>-6.3951764357022822E-2</v>
      </c>
      <c r="J26">
        <f>(Table1[[#This Row],[Цена Лукойл]]-F25)/F25</f>
        <v>-2.4856596558317422E-2</v>
      </c>
      <c r="K26" s="5">
        <f>LN(Table1[[#This Row],[Объем Сбер]])</f>
        <v>21.079021791743948</v>
      </c>
      <c r="L26" s="5">
        <f>(Table1[[#This Row],[Цена ВТБ]]-MIN(Table1[Цена ВТБ]))/(MAX(Table1[Цена ВТБ])-MIN(Table1[Цена ВТБ]))</f>
        <v>0.26946484784889829</v>
      </c>
      <c r="M26" s="5">
        <f>(Table1[[#This Row],[Цена Сбер]]-MIN(Table1[Цена Сбер]))/(MAX(Table1[Цена Сбер])-MIN(Table1[Цена Сбер]))</f>
        <v>0.14482733524980898</v>
      </c>
      <c r="N26" s="5">
        <f>(Table1[[#This Row],[Цена Лукойл]]-MIN(Table1[Цена Лукойл]))/(MAX(Table1[Цена Лукойл])-MIN(Table1[Цена Лукойл]))</f>
        <v>5.334655428854735E-2</v>
      </c>
    </row>
    <row r="27" spans="1:14" x14ac:dyDescent="0.2">
      <c r="A27" s="1">
        <v>41671</v>
      </c>
      <c r="B27">
        <v>4.2130000000000001E-2</v>
      </c>
      <c r="C27" s="2">
        <v>531533830000</v>
      </c>
      <c r="D27">
        <v>91.16</v>
      </c>
      <c r="E27" s="2">
        <v>1510458530</v>
      </c>
      <c r="F27">
        <v>1963</v>
      </c>
      <c r="G27" s="2">
        <v>24789418</v>
      </c>
      <c r="H27">
        <f>(Table1[[#This Row],[Цена ВТБ]]-B26)/B26</f>
        <v>-7.2843309859154937E-2</v>
      </c>
      <c r="I27">
        <f>(Table1[[#This Row],[Цена Сбер]]-D26)/D26</f>
        <v>-3.738120380147842E-2</v>
      </c>
      <c r="J27">
        <f>(Table1[[#This Row],[Цена Лукойл]]-F26)/F26</f>
        <v>-1.3071895424836602E-2</v>
      </c>
      <c r="K27" s="5">
        <f>LN(Table1[[#This Row],[Объем Сбер]])</f>
        <v>21.135679103928851</v>
      </c>
      <c r="L27" s="5">
        <f>(Table1[[#This Row],[Цена ВТБ]]-MIN(Table1[Цена ВТБ]))/(MAX(Table1[Цена ВТБ])-MIN(Table1[Цена ВТБ]))</f>
        <v>0.20000000000000007</v>
      </c>
      <c r="M27" s="5">
        <f>(Table1[[#This Row],[Цена Сбер]]-MIN(Table1[Цена Сбер]))/(MAX(Table1[Цена Сбер])-MIN(Table1[Цена Сбер]))</f>
        <v>0.13194570794367017</v>
      </c>
      <c r="N27" s="5">
        <f>(Table1[[#This Row],[Цена Лукойл]]-MIN(Table1[Цена Лукойл]))/(MAX(Table1[Цена Лукойл])-MIN(Table1[Цена Лукойл]))</f>
        <v>4.8190381755081807E-2</v>
      </c>
    </row>
    <row r="28" spans="1:14" x14ac:dyDescent="0.2">
      <c r="A28" s="1">
        <v>41699</v>
      </c>
      <c r="B28">
        <v>3.9600000000000003E-2</v>
      </c>
      <c r="C28" s="2">
        <v>1718001780000</v>
      </c>
      <c r="D28">
        <v>83.8</v>
      </c>
      <c r="E28" s="2">
        <v>4898591710</v>
      </c>
      <c r="F28">
        <v>1960</v>
      </c>
      <c r="G28" s="2">
        <v>47619380</v>
      </c>
      <c r="H28">
        <f>(Table1[[#This Row],[Цена ВТБ]]-B27)/B27</f>
        <v>-6.0052219321148764E-2</v>
      </c>
      <c r="I28">
        <f>(Table1[[#This Row],[Цена Сбер]]-D27)/D27</f>
        <v>-8.0737165423431331E-2</v>
      </c>
      <c r="J28">
        <f>(Table1[[#This Row],[Цена Лукойл]]-F27)/F27</f>
        <v>-1.5282730514518594E-3</v>
      </c>
      <c r="K28" s="5">
        <f>LN(Table1[[#This Row],[Объем Сбер]])</f>
        <v>22.312213594631487</v>
      </c>
      <c r="L28" s="5">
        <f>(Table1[[#This Row],[Цена ВТБ]]-MIN(Table1[Цена ВТБ]))/(MAX(Table1[Цена ВТБ])-MIN(Table1[Цена ВТБ]))</f>
        <v>0.14690451206715646</v>
      </c>
      <c r="M28" s="5">
        <f>(Table1[[#This Row],[Цена Сбер]]-MIN(Table1[Цена Сбер]))/(MAX(Table1[Цена Сбер])-MIN(Table1[Цена Сбер]))</f>
        <v>0.10516356755576579</v>
      </c>
      <c r="N28" s="5">
        <f>(Table1[[#This Row],[Цена Лукойл]]-MIN(Table1[Цена Лукойл]))/(MAX(Table1[Цена Лукойл])-MIN(Table1[Цена Лукойл]))</f>
        <v>4.7595438770451165E-2</v>
      </c>
    </row>
    <row r="29" spans="1:14" x14ac:dyDescent="0.2">
      <c r="A29" s="1">
        <v>41730</v>
      </c>
      <c r="B29">
        <v>3.8649999999999997E-2</v>
      </c>
      <c r="C29" s="2">
        <v>1581562680000</v>
      </c>
      <c r="D29">
        <v>72.5</v>
      </c>
      <c r="E29" s="2">
        <v>4013046200</v>
      </c>
      <c r="F29">
        <v>1880.1</v>
      </c>
      <c r="G29" s="2">
        <v>25465201</v>
      </c>
      <c r="H29">
        <f>(Table1[[#This Row],[Цена ВТБ]]-B28)/B28</f>
        <v>-2.3989898989899148E-2</v>
      </c>
      <c r="I29">
        <f>(Table1[[#This Row],[Цена Сбер]]-D28)/D28</f>
        <v>-0.1348448687350835</v>
      </c>
      <c r="J29">
        <f>(Table1[[#This Row],[Цена Лукойл]]-F28)/F28</f>
        <v>-4.0765306122449024E-2</v>
      </c>
      <c r="K29" s="5">
        <f>LN(Table1[[#This Row],[Объем Сбер]])</f>
        <v>22.112816440749022</v>
      </c>
      <c r="L29" s="5">
        <f>(Table1[[#This Row],[Цена ВТБ]]-MIN(Table1[Цена ВТБ]))/(MAX(Table1[Цена ВТБ])-MIN(Table1[Цена ВТБ]))</f>
        <v>0.12696747114375653</v>
      </c>
      <c r="M29" s="5">
        <f>(Table1[[#This Row],[Цена Сбер]]-MIN(Table1[Цена Сбер]))/(MAX(Table1[Цена Сбер])-MIN(Table1[Цена Сбер]))</f>
        <v>6.4044248753684363E-2</v>
      </c>
      <c r="N29" s="5">
        <f>(Table1[[#This Row],[Цена Лукойл]]-MIN(Table1[Цена Лукойл]))/(MAX(Table1[Цена Лукойл])-MIN(Table1[Цена Лукойл]))</f>
        <v>3.1750123946455114E-2</v>
      </c>
    </row>
    <row r="30" spans="1:14" x14ac:dyDescent="0.2">
      <c r="A30" s="1">
        <v>41760</v>
      </c>
      <c r="B30">
        <v>4.7899999999999998E-2</v>
      </c>
      <c r="C30" s="2">
        <v>1337467810000</v>
      </c>
      <c r="D30">
        <v>84.5</v>
      </c>
      <c r="E30" s="2">
        <v>3001439250</v>
      </c>
      <c r="F30">
        <v>1968</v>
      </c>
      <c r="G30" s="2">
        <v>21648135</v>
      </c>
      <c r="H30">
        <f>(Table1[[#This Row],[Цена ВТБ]]-B29)/B29</f>
        <v>0.23932729624838298</v>
      </c>
      <c r="I30">
        <f>(Table1[[#This Row],[Цена Сбер]]-D29)/D29</f>
        <v>0.16551724137931034</v>
      </c>
      <c r="J30">
        <f>(Table1[[#This Row],[Цена Лукойл]]-F29)/F29</f>
        <v>4.6752832296154512E-2</v>
      </c>
      <c r="K30" s="5">
        <f>LN(Table1[[#This Row],[Объем Сбер]])</f>
        <v>21.822357760571283</v>
      </c>
      <c r="L30" s="5">
        <f>(Table1[[#This Row],[Цена ВТБ]]-MIN(Table1[Цена ВТБ]))/(MAX(Table1[Цена ВТБ])-MIN(Table1[Цена ВТБ]))</f>
        <v>0.32109129066107028</v>
      </c>
      <c r="M30" s="5">
        <f>(Table1[[#This Row],[Цена Сбер]]-MIN(Table1[Цена Сбер]))/(MAX(Table1[Цена Сбер])-MIN(Table1[Цена Сбер]))</f>
        <v>0.10771078199483279</v>
      </c>
      <c r="N30" s="5">
        <f>(Table1[[#This Row],[Цена Лукойл]]-MIN(Table1[Цена Лукойл]))/(MAX(Table1[Цена Лукойл])-MIN(Table1[Цена Лукойл]))</f>
        <v>4.918195339613287E-2</v>
      </c>
    </row>
    <row r="31" spans="1:14" x14ac:dyDescent="0.2">
      <c r="A31" s="1">
        <v>41791</v>
      </c>
      <c r="B31">
        <v>4.1099999999999998E-2</v>
      </c>
      <c r="C31" s="2">
        <v>1219984610000</v>
      </c>
      <c r="D31">
        <v>84.5</v>
      </c>
      <c r="E31" s="2">
        <v>2008494660</v>
      </c>
      <c r="F31">
        <v>2036</v>
      </c>
      <c r="G31" s="2">
        <v>23297459</v>
      </c>
      <c r="H31">
        <f>(Table1[[#This Row],[Цена ВТБ]]-B30)/B30</f>
        <v>-0.14196242171189979</v>
      </c>
      <c r="I31">
        <f>(Table1[[#This Row],[Цена Сбер]]-D30)/D30</f>
        <v>0</v>
      </c>
      <c r="J31">
        <f>(Table1[[#This Row],[Цена Лукойл]]-F30)/F30</f>
        <v>3.4552845528455285E-2</v>
      </c>
      <c r="K31" s="5">
        <f>LN(Table1[[#This Row],[Объем Сбер]])</f>
        <v>21.420651353059554</v>
      </c>
      <c r="L31" s="5">
        <f>(Table1[[#This Row],[Цена ВТБ]]-MIN(Table1[Цена ВТБ]))/(MAX(Table1[Цена ВТБ])-MIN(Table1[Цена ВТБ]))</f>
        <v>0.17838405036726127</v>
      </c>
      <c r="M31" s="5">
        <f>(Table1[[#This Row],[Цена Сбер]]-MIN(Table1[Цена Сбер]))/(MAX(Table1[Цена Сбер])-MIN(Table1[Цена Сбер]))</f>
        <v>0.10771078199483279</v>
      </c>
      <c r="N31" s="5">
        <f>(Table1[[#This Row],[Цена Лукойл]]-MIN(Table1[Цена Лукойл]))/(MAX(Table1[Цена Лукойл])-MIN(Table1[Цена Лукойл]))</f>
        <v>6.2667327714427373E-2</v>
      </c>
    </row>
    <row r="32" spans="1:14" x14ac:dyDescent="0.2">
      <c r="A32" s="1">
        <v>41821</v>
      </c>
      <c r="B32">
        <v>3.9800000000000002E-2</v>
      </c>
      <c r="C32" s="2">
        <v>1064257460000</v>
      </c>
      <c r="D32">
        <v>73.599999999999994</v>
      </c>
      <c r="E32" s="2">
        <v>2551370010</v>
      </c>
      <c r="F32">
        <v>2000.9</v>
      </c>
      <c r="G32" s="2">
        <v>26790728</v>
      </c>
      <c r="H32">
        <f>(Table1[[#This Row],[Цена ВТБ]]-B31)/B31</f>
        <v>-3.1630170316301595E-2</v>
      </c>
      <c r="I32">
        <f>(Table1[[#This Row],[Цена Сбер]]-D31)/D31</f>
        <v>-0.12899408284023675</v>
      </c>
      <c r="J32">
        <f>(Table1[[#This Row],[Цена Лукойл]]-F31)/F31</f>
        <v>-1.7239685658153196E-2</v>
      </c>
      <c r="K32" s="5">
        <f>LN(Table1[[#This Row],[Объем Сбер]])</f>
        <v>21.659896310668426</v>
      </c>
      <c r="L32" s="5">
        <f>(Table1[[#This Row],[Цена ВТБ]]-MIN(Table1[Цена ВТБ]))/(MAX(Table1[Цена ВТБ])-MIN(Table1[Цена ВТБ]))</f>
        <v>0.15110178384050377</v>
      </c>
      <c r="M32" s="5">
        <f>(Table1[[#This Row],[Цена Сбер]]-MIN(Table1[Цена Сбер]))/(MAX(Table1[Цена Сбер])-MIN(Table1[Цена Сбер]))</f>
        <v>6.8047014300789618E-2</v>
      </c>
      <c r="N32" s="5">
        <f>(Table1[[#This Row],[Цена Лукойл]]-MIN(Table1[Цена Лукойл]))/(MAX(Table1[Цена Лукойл])-MIN(Table1[Цена Лукойл]))</f>
        <v>5.5706494794248905E-2</v>
      </c>
    </row>
    <row r="33" spans="1:14" x14ac:dyDescent="0.2">
      <c r="A33" s="1">
        <v>41852</v>
      </c>
      <c r="B33">
        <v>3.8399999999999997E-2</v>
      </c>
      <c r="C33" s="2">
        <v>699479420000</v>
      </c>
      <c r="D33">
        <v>73.209999999999994</v>
      </c>
      <c r="E33" s="2">
        <v>3076887590</v>
      </c>
      <c r="F33">
        <v>2055</v>
      </c>
      <c r="G33" s="2">
        <v>17954463</v>
      </c>
      <c r="H33">
        <f>(Table1[[#This Row],[Цена ВТБ]]-B32)/B32</f>
        <v>-3.5175879396985056E-2</v>
      </c>
      <c r="I33">
        <f>(Table1[[#This Row],[Цена Сбер]]-D32)/D32</f>
        <v>-5.2989130434782693E-3</v>
      </c>
      <c r="J33">
        <f>(Table1[[#This Row],[Цена Лукойл]]-F32)/F32</f>
        <v>2.703783297516113E-2</v>
      </c>
      <c r="K33" s="5">
        <f>LN(Table1[[#This Row],[Объем Сбер]])</f>
        <v>21.847184400282302</v>
      </c>
      <c r="L33" s="5">
        <f>(Table1[[#This Row],[Цена ВТБ]]-MIN(Table1[Цена ВТБ]))/(MAX(Table1[Цена ВТБ])-MIN(Table1[Цена ВТБ]))</f>
        <v>0.12172088142707238</v>
      </c>
      <c r="M33" s="5">
        <f>(Table1[[#This Row],[Цена Сбер]]-MIN(Table1[Цена Сбер]))/(MAX(Table1[Цена Сбер])-MIN(Table1[Цена Сбер]))</f>
        <v>6.662785197045229E-2</v>
      </c>
      <c r="N33" s="5">
        <f>(Table1[[#This Row],[Цена Лукойл]]-MIN(Table1[Цена Лукойл]))/(MAX(Table1[Цена Лукойл])-MIN(Table1[Цена Лукойл]))</f>
        <v>6.6435299950421411E-2</v>
      </c>
    </row>
    <row r="34" spans="1:14" x14ac:dyDescent="0.2">
      <c r="A34" s="1">
        <v>41883</v>
      </c>
      <c r="B34">
        <v>3.8039999999999997E-2</v>
      </c>
      <c r="C34" s="2">
        <v>534436210000</v>
      </c>
      <c r="D34">
        <v>75.52</v>
      </c>
      <c r="E34" s="2">
        <v>2891411920</v>
      </c>
      <c r="F34">
        <v>2015</v>
      </c>
      <c r="G34" s="2">
        <v>24778483</v>
      </c>
      <c r="H34">
        <f>(Table1[[#This Row],[Цена ВТБ]]-B33)/B33</f>
        <v>-9.3749999999999806E-3</v>
      </c>
      <c r="I34">
        <f>(Table1[[#This Row],[Цена Сбер]]-D33)/D33</f>
        <v>3.1553066520967114E-2</v>
      </c>
      <c r="J34">
        <f>(Table1[[#This Row],[Цена Лукойл]]-F33)/F33</f>
        <v>-1.9464720194647202E-2</v>
      </c>
      <c r="K34" s="5">
        <f>LN(Table1[[#This Row],[Объем Сбер]])</f>
        <v>21.785010773400501</v>
      </c>
      <c r="L34" s="5">
        <f>(Table1[[#This Row],[Цена ВТБ]]-MIN(Table1[Цена ВТБ]))/(MAX(Table1[Цена ВТБ])-MIN(Table1[Цена ВТБ]))</f>
        <v>0.11416579223504722</v>
      </c>
      <c r="M34" s="5">
        <f>(Table1[[#This Row],[Цена Сбер]]-MIN(Table1[Цена Сбер]))/(MAX(Table1[Цена Сбер])-MIN(Table1[Цена Сбер]))</f>
        <v>7.5033659619373375E-2</v>
      </c>
      <c r="N34" s="5">
        <f>(Table1[[#This Row],[Цена Лукойл]]-MIN(Table1[Цена Лукойл]))/(MAX(Table1[Цена Лукойл])-MIN(Table1[Цена Лукойл]))</f>
        <v>5.8502726822012893E-2</v>
      </c>
    </row>
    <row r="35" spans="1:14" x14ac:dyDescent="0.2">
      <c r="A35" s="1">
        <v>41913</v>
      </c>
      <c r="B35">
        <v>3.993E-2</v>
      </c>
      <c r="C35" s="2">
        <v>552675470000</v>
      </c>
      <c r="D35">
        <v>76.23</v>
      </c>
      <c r="E35" s="2">
        <v>2905609940</v>
      </c>
      <c r="F35">
        <v>2120</v>
      </c>
      <c r="G35" s="2">
        <v>32034425</v>
      </c>
      <c r="H35">
        <f>(Table1[[#This Row],[Цена ВТБ]]-B34)/B34</f>
        <v>4.9684542586750868E-2</v>
      </c>
      <c r="I35">
        <f>(Table1[[#This Row],[Цена Сбер]]-D34)/D34</f>
        <v>9.4014830508475627E-3</v>
      </c>
      <c r="J35">
        <f>(Table1[[#This Row],[Цена Лукойл]]-F34)/F34</f>
        <v>5.2109181141439205E-2</v>
      </c>
      <c r="K35" s="5">
        <f>LN(Table1[[#This Row],[Объем Сбер]])</f>
        <v>21.789909167345574</v>
      </c>
      <c r="L35" s="5">
        <f>(Table1[[#This Row],[Цена ВТБ]]-MIN(Table1[Цена ВТБ]))/(MAX(Table1[Цена ВТБ])-MIN(Table1[Цена ВТБ]))</f>
        <v>0.15383001049317949</v>
      </c>
      <c r="M35" s="5">
        <f>(Table1[[#This Row],[Цена Сбер]]-MIN(Table1[Цена Сбер]))/(MAX(Table1[Цена Сбер])-MIN(Table1[Цена Сбер]))</f>
        <v>7.7617262836141357E-2</v>
      </c>
      <c r="N35" s="5">
        <f>(Table1[[#This Row],[Цена Лукойл]]-MIN(Table1[Цена Лукойл]))/(MAX(Table1[Цена Лукойл])-MIN(Table1[Цена Лукойл]))</f>
        <v>7.932573128408528E-2</v>
      </c>
    </row>
    <row r="36" spans="1:14" x14ac:dyDescent="0.2">
      <c r="A36" s="1">
        <v>41944</v>
      </c>
      <c r="B36">
        <v>4.6699999999999998E-2</v>
      </c>
      <c r="C36" s="2">
        <v>1215936210000</v>
      </c>
      <c r="D36">
        <v>72.25</v>
      </c>
      <c r="E36" s="2">
        <v>2030051460</v>
      </c>
      <c r="F36">
        <v>2291.6999999999998</v>
      </c>
      <c r="G36" s="2">
        <v>26396902</v>
      </c>
      <c r="H36">
        <f>(Table1[[#This Row],[Цена ВТБ]]-B35)/B35</f>
        <v>0.16954670673678934</v>
      </c>
      <c r="I36">
        <f>(Table1[[#This Row],[Цена Сбер]]-D35)/D35</f>
        <v>-5.2210415846779532E-2</v>
      </c>
      <c r="J36">
        <f>(Table1[[#This Row],[Цена Лукойл]]-F35)/F35</f>
        <v>8.0990566037735759E-2</v>
      </c>
      <c r="K36" s="5">
        <f>LN(Table1[[#This Row],[Объем Сбер]])</f>
        <v>21.431326979432502</v>
      </c>
      <c r="L36" s="5">
        <f>(Table1[[#This Row],[Цена ВТБ]]-MIN(Table1[Цена ВТБ]))/(MAX(Table1[Цена ВТБ])-MIN(Table1[Цена ВТБ]))</f>
        <v>0.29590766002098634</v>
      </c>
      <c r="M36" s="5">
        <f>(Table1[[#This Row],[Цена Сбер]]-MIN(Table1[Цена Сбер]))/(MAX(Table1[Цена Сбер])-MIN(Table1[Цена Сбер]))</f>
        <v>6.3134529311160439E-2</v>
      </c>
      <c r="N36" s="5">
        <f>(Table1[[#This Row],[Цена Лукойл]]-MIN(Table1[Цена Лукойл]))/(MAX(Table1[Цена Лукойл])-MIN(Table1[Цена Лукойл]))</f>
        <v>0.11337630143777884</v>
      </c>
    </row>
    <row r="37" spans="1:14" x14ac:dyDescent="0.2">
      <c r="A37" s="1">
        <v>41974</v>
      </c>
      <c r="B37">
        <v>6.7000000000000004E-2</v>
      </c>
      <c r="C37" s="2">
        <v>1901970000000</v>
      </c>
      <c r="D37">
        <v>54.9</v>
      </c>
      <c r="E37" s="2">
        <v>4337561310</v>
      </c>
      <c r="F37">
        <v>2225</v>
      </c>
      <c r="G37" s="2">
        <v>39254963</v>
      </c>
      <c r="H37">
        <f>(Table1[[#This Row],[Цена ВТБ]]-B36)/B36</f>
        <v>0.4346895074946468</v>
      </c>
      <c r="I37">
        <f>(Table1[[#This Row],[Цена Сбер]]-D36)/D36</f>
        <v>-0.24013840830449829</v>
      </c>
      <c r="J37">
        <f>(Table1[[#This Row],[Цена Лукойл]]-F36)/F36</f>
        <v>-2.9105031199546112E-2</v>
      </c>
      <c r="K37" s="5">
        <f>LN(Table1[[#This Row],[Объем Сбер]])</f>
        <v>22.190578116989808</v>
      </c>
      <c r="L37" s="5">
        <f>(Table1[[#This Row],[Цена ВТБ]]-MIN(Table1[Цена ВТБ]))/(MAX(Table1[Цена ВТБ])-MIN(Table1[Цена ВТБ]))</f>
        <v>0.72193074501573984</v>
      </c>
      <c r="M37" s="5">
        <f>(Table1[[#This Row],[Цена Сбер]]-MIN(Table1[Цена Сбер]))/(MAX(Table1[Цена Сбер])-MIN(Table1[Цена Сбер]))</f>
        <v>0</v>
      </c>
      <c r="N37" s="5">
        <f>(Table1[[#This Row],[Цена Лукойл]]-MIN(Table1[Цена Лукойл]))/(MAX(Table1[Цена Лукойл])-MIN(Table1[Цена Лукойл]))</f>
        <v>0.10014873574615767</v>
      </c>
    </row>
    <row r="38" spans="1:14" x14ac:dyDescent="0.2">
      <c r="A38" s="1">
        <v>42005</v>
      </c>
      <c r="B38">
        <v>6.8940000000000001E-2</v>
      </c>
      <c r="C38" s="2">
        <v>472099150000</v>
      </c>
      <c r="D38">
        <v>61.5</v>
      </c>
      <c r="E38" s="2">
        <v>2691982770</v>
      </c>
      <c r="F38">
        <v>2789.9</v>
      </c>
      <c r="G38" s="2">
        <v>23037635</v>
      </c>
      <c r="H38">
        <f>(Table1[[#This Row],[Цена ВТБ]]-B37)/B37</f>
        <v>2.8955223880596972E-2</v>
      </c>
      <c r="I38">
        <f>(Table1[[#This Row],[Цена Сбер]]-D37)/D37</f>
        <v>0.1202185792349727</v>
      </c>
      <c r="J38">
        <f>(Table1[[#This Row],[Цена Лукойл]]-F37)/F37</f>
        <v>0.25388764044943823</v>
      </c>
      <c r="K38" s="5">
        <f>LN(Table1[[#This Row],[Объем Сбер]])</f>
        <v>21.713543848262645</v>
      </c>
      <c r="L38" s="5">
        <f>(Table1[[#This Row],[Цена ВТБ]]-MIN(Table1[Цена ВТБ]))/(MAX(Table1[Цена ВТБ])-MIN(Table1[Цена ВТБ]))</f>
        <v>0.76264428121720884</v>
      </c>
      <c r="M38" s="5">
        <f>(Table1[[#This Row],[Цена Сбер]]-MIN(Table1[Цена Сбер]))/(MAX(Table1[Цена Сбер])-MIN(Table1[Цена Сбер]))</f>
        <v>2.4016593282631643E-2</v>
      </c>
      <c r="N38" s="5">
        <f>(Table1[[#This Row],[Цена Лукойл]]-MIN(Table1[Цена Лукойл]))/(MAX(Table1[Цена Лукойл])-MIN(Table1[Цена Лукойл]))</f>
        <v>0.21217649975210712</v>
      </c>
    </row>
    <row r="39" spans="1:14" x14ac:dyDescent="0.2">
      <c r="A39" s="1">
        <v>42036</v>
      </c>
      <c r="B39">
        <v>6.8000000000000005E-2</v>
      </c>
      <c r="C39" s="2">
        <v>435810560000</v>
      </c>
      <c r="D39">
        <v>75.91</v>
      </c>
      <c r="E39" s="2">
        <v>3583789870</v>
      </c>
      <c r="F39">
        <v>2981.2</v>
      </c>
      <c r="G39" s="2">
        <v>26481021</v>
      </c>
      <c r="H39">
        <f>(Table1[[#This Row],[Цена ВТБ]]-B38)/B38</f>
        <v>-1.3635044966637604E-2</v>
      </c>
      <c r="I39">
        <f>(Table1[[#This Row],[Цена Сбер]]-D38)/D38</f>
        <v>0.23430894308943084</v>
      </c>
      <c r="J39">
        <f>(Table1[[#This Row],[Цена Лукойл]]-F38)/F38</f>
        <v>6.8568765905587914E-2</v>
      </c>
      <c r="K39" s="5">
        <f>LN(Table1[[#This Row],[Объем Сбер]])</f>
        <v>21.999686700317966</v>
      </c>
      <c r="L39" s="5">
        <f>(Table1[[#This Row],[Цена ВТБ]]-MIN(Table1[Цена ВТБ]))/(MAX(Table1[Цена ВТБ])-MIN(Table1[Цена ВТБ]))</f>
        <v>0.74291710388247645</v>
      </c>
      <c r="M39" s="5">
        <f>(Table1[[#This Row],[Цена Сбер]]-MIN(Table1[Цена Сбер]))/(MAX(Table1[Цена Сбер])-MIN(Table1[Цена Сбер]))</f>
        <v>7.6452821949710703E-2</v>
      </c>
      <c r="N39" s="5">
        <f>(Table1[[#This Row],[Цена Лукойл]]-MIN(Table1[Цена Лукойл]))/(MAX(Table1[Цена Лукойл])-MIN(Table1[Цена Лукойл]))</f>
        <v>0.25011403073872085</v>
      </c>
    </row>
    <row r="40" spans="1:14" x14ac:dyDescent="0.2">
      <c r="A40" s="1">
        <v>42064</v>
      </c>
      <c r="B40">
        <v>0.06</v>
      </c>
      <c r="C40" s="2">
        <v>380858460000</v>
      </c>
      <c r="D40">
        <v>62.88</v>
      </c>
      <c r="E40" s="2">
        <v>2785656310</v>
      </c>
      <c r="F40">
        <v>2705</v>
      </c>
      <c r="G40" s="2">
        <v>23156304</v>
      </c>
      <c r="H40">
        <f>(Table1[[#This Row],[Цена ВТБ]]-B39)/B39</f>
        <v>-0.11764705882352951</v>
      </c>
      <c r="I40">
        <f>(Table1[[#This Row],[Цена Сбер]]-D39)/D39</f>
        <v>-0.17165063891450394</v>
      </c>
      <c r="J40">
        <f>(Table1[[#This Row],[Цена Лукойл]]-F39)/F39</f>
        <v>-9.2647256138467679E-2</v>
      </c>
      <c r="K40" s="5">
        <f>LN(Table1[[#This Row],[Объем Сбер]])</f>
        <v>21.74774934144936</v>
      </c>
      <c r="L40" s="5">
        <f>(Table1[[#This Row],[Цена ВТБ]]-MIN(Table1[Цена ВТБ]))/(MAX(Table1[Цена ВТБ])-MIN(Table1[Цена ВТБ]))</f>
        <v>0.57502623294858335</v>
      </c>
      <c r="M40" s="5">
        <f>(Table1[[#This Row],[Цена Сбер]]-MIN(Table1[Цена Сбер]))/(MAX(Table1[Цена Сбер])-MIN(Table1[Цена Сбер]))</f>
        <v>2.9038244605363719E-2</v>
      </c>
      <c r="N40" s="5">
        <f>(Table1[[#This Row],[Цена Лукойл]]-MIN(Table1[Цена Лукойл]))/(MAX(Table1[Цена Лукойл])-MIN(Table1[Цена Лукойл]))</f>
        <v>0.19533961328705998</v>
      </c>
    </row>
    <row r="41" spans="1:14" x14ac:dyDescent="0.2">
      <c r="A41" s="1">
        <v>42095</v>
      </c>
      <c r="B41">
        <v>6.5500000000000003E-2</v>
      </c>
      <c r="C41" s="2">
        <v>670781500000</v>
      </c>
      <c r="D41">
        <v>76.900000000000006</v>
      </c>
      <c r="E41" s="2">
        <v>3217030850</v>
      </c>
      <c r="F41">
        <v>2645.6</v>
      </c>
      <c r="G41" s="2">
        <v>24722908</v>
      </c>
      <c r="H41">
        <f>(Table1[[#This Row],[Цена ВТБ]]-B40)/B40</f>
        <v>9.1666666666666757E-2</v>
      </c>
      <c r="I41">
        <f>(Table1[[#This Row],[Цена Сбер]]-D40)/D40</f>
        <v>0.22296437659033083</v>
      </c>
      <c r="J41">
        <f>(Table1[[#This Row],[Цена Лукойл]]-F40)/F40</f>
        <v>-2.1959334565619257E-2</v>
      </c>
      <c r="K41" s="5">
        <f>LN(Table1[[#This Row],[Объем Сбер]])</f>
        <v>21.891724674837146</v>
      </c>
      <c r="L41" s="5">
        <f>(Table1[[#This Row],[Цена ВТБ]]-MIN(Table1[Цена ВТБ]))/(MAX(Table1[Цена ВТБ])-MIN(Table1[Цена ВТБ]))</f>
        <v>0.69045120671563487</v>
      </c>
      <c r="M41" s="5">
        <f>(Table1[[#This Row],[Цена Сбер]]-MIN(Table1[Цена Сбер]))/(MAX(Table1[Цена Сбер])-MIN(Table1[Цена Сбер]))</f>
        <v>8.0055310942105481E-2</v>
      </c>
      <c r="N41" s="5">
        <f>(Table1[[#This Row],[Цена Лукойл]]-MIN(Table1[Цена Лукойл]))/(MAX(Table1[Цена Лукойл])-MIN(Table1[Цена Лукойл]))</f>
        <v>0.1835597421913733</v>
      </c>
    </row>
    <row r="42" spans="1:14" x14ac:dyDescent="0.2">
      <c r="A42" s="1">
        <v>42125</v>
      </c>
      <c r="B42">
        <v>8.0250000000000002E-2</v>
      </c>
      <c r="C42" s="2">
        <v>1045976670000</v>
      </c>
      <c r="D42">
        <v>73.5</v>
      </c>
      <c r="E42" s="2">
        <v>1830904250</v>
      </c>
      <c r="F42">
        <v>2461.3000000000002</v>
      </c>
      <c r="G42" s="2">
        <v>16167659</v>
      </c>
      <c r="H42">
        <f>(Table1[[#This Row],[Цена ВТБ]]-B41)/B41</f>
        <v>0.22519083969465647</v>
      </c>
      <c r="I42">
        <f>(Table1[[#This Row],[Цена Сбер]]-D41)/D41</f>
        <v>-4.4213263979193826E-2</v>
      </c>
      <c r="J42">
        <f>(Table1[[#This Row],[Цена Лукойл]]-F41)/F41</f>
        <v>-6.9662836407620096E-2</v>
      </c>
      <c r="K42" s="5">
        <f>LN(Table1[[#This Row],[Объем Сбер]])</f>
        <v>21.328075807442907</v>
      </c>
      <c r="L42" s="5">
        <f>(Table1[[#This Row],[Цена ВТБ]]-MIN(Table1[Цена ВТБ]))/(MAX(Table1[Цена ВТБ])-MIN(Table1[Цена ВТБ]))</f>
        <v>1</v>
      </c>
      <c r="M42" s="5">
        <f>(Table1[[#This Row],[Цена Сбер]]-MIN(Table1[Цена Сбер]))/(MAX(Table1[Цена Сбер])-MIN(Table1[Цена Сбер]))</f>
        <v>6.7683126523780071E-2</v>
      </c>
      <c r="N42" s="5">
        <f>(Table1[[#This Row],[Цена Лукойл]]-MIN(Table1[Цена Лукойл]))/(MAX(Table1[Цена Лукойл])-MIN(Table1[Цена Лукойл]))</f>
        <v>0.14701041150223107</v>
      </c>
    </row>
    <row r="43" spans="1:14" x14ac:dyDescent="0.2">
      <c r="A43" s="1">
        <v>42156</v>
      </c>
      <c r="B43">
        <v>7.9000000000000001E-2</v>
      </c>
      <c r="C43" s="2">
        <v>757627400000</v>
      </c>
      <c r="D43">
        <v>72.349999999999994</v>
      </c>
      <c r="E43" s="2">
        <v>1885405260</v>
      </c>
      <c r="F43">
        <v>2469.9</v>
      </c>
      <c r="G43" s="2">
        <v>19075761</v>
      </c>
      <c r="H43">
        <f>(Table1[[#This Row],[Цена ВТБ]]-B42)/B42</f>
        <v>-1.5576323987538955E-2</v>
      </c>
      <c r="I43">
        <f>(Table1[[#This Row],[Цена Сбер]]-D42)/D42</f>
        <v>-1.5646258503401438E-2</v>
      </c>
      <c r="J43">
        <f>(Table1[[#This Row],[Цена Лукойл]]-F42)/F42</f>
        <v>3.4940884898224142E-3</v>
      </c>
      <c r="K43" s="5">
        <f>LN(Table1[[#This Row],[Объем Сбер]])</f>
        <v>21.35740862678135</v>
      </c>
      <c r="L43" s="5">
        <f>(Table1[[#This Row],[Цена ВТБ]]-MIN(Table1[Цена ВТБ]))/(MAX(Table1[Цена ВТБ])-MIN(Table1[Цена ВТБ]))</f>
        <v>0.97376705141657915</v>
      </c>
      <c r="M43" s="5">
        <f>(Table1[[#This Row],[Цена Сбер]]-MIN(Table1[Цена Сбер]))/(MAX(Table1[Цена Сбер])-MIN(Table1[Цена Сбер]))</f>
        <v>6.3498417088169987E-2</v>
      </c>
      <c r="N43" s="5">
        <f>(Table1[[#This Row],[Цена Лукойл]]-MIN(Table1[Цена Лукойл]))/(MAX(Table1[Цена Лукойл])-MIN(Table1[Цена Лукойл]))</f>
        <v>0.14871591472483889</v>
      </c>
    </row>
    <row r="44" spans="1:14" x14ac:dyDescent="0.2">
      <c r="A44" s="1">
        <v>42186</v>
      </c>
      <c r="B44">
        <v>7.1999999999999995E-2</v>
      </c>
      <c r="C44" s="2">
        <v>355294170000</v>
      </c>
      <c r="D44">
        <v>72.3</v>
      </c>
      <c r="E44" s="2">
        <v>2690621070</v>
      </c>
      <c r="F44">
        <v>2537.6</v>
      </c>
      <c r="G44" s="2">
        <v>19158435</v>
      </c>
      <c r="H44">
        <f>(Table1[[#This Row],[Цена ВТБ]]-B43)/B43</f>
        <v>-8.8607594936708944E-2</v>
      </c>
      <c r="I44">
        <f>(Table1[[#This Row],[Цена Сбер]]-D43)/D43</f>
        <v>-6.9108500345538575E-4</v>
      </c>
      <c r="J44">
        <f>(Table1[[#This Row],[Цена Лукойл]]-F43)/F43</f>
        <v>2.7410016599862266E-2</v>
      </c>
      <c r="K44" s="5">
        <f>LN(Table1[[#This Row],[Объем Сбер]])</f>
        <v>21.713037884952126</v>
      </c>
      <c r="L44" s="5">
        <f>(Table1[[#This Row],[Цена ВТБ]]-MIN(Table1[Цена ВТБ]))/(MAX(Table1[Цена ВТБ])-MIN(Table1[Цена ВТБ]))</f>
        <v>0.82686253934942278</v>
      </c>
      <c r="M44" s="5">
        <f>(Table1[[#This Row],[Цена Сбер]]-MIN(Table1[Цена Сбер]))/(MAX(Table1[Цена Сбер])-MIN(Table1[Цена Сбер]))</f>
        <v>6.3316473199665213E-2</v>
      </c>
      <c r="N44" s="5">
        <f>(Table1[[#This Row],[Цена Лукойл]]-MIN(Table1[Цена Лукойл]))/(MAX(Table1[Цена Лукойл])-MIN(Table1[Цена Лукойл]))</f>
        <v>0.16214179474467028</v>
      </c>
    </row>
    <row r="45" spans="1:14" x14ac:dyDescent="0.2">
      <c r="A45" s="1">
        <v>42217</v>
      </c>
      <c r="B45">
        <v>6.9000000000000006E-2</v>
      </c>
      <c r="C45" s="2">
        <v>297785390000</v>
      </c>
      <c r="D45">
        <v>74.5</v>
      </c>
      <c r="E45" s="2">
        <v>2488111940</v>
      </c>
      <c r="F45">
        <v>2531</v>
      </c>
      <c r="G45" s="2">
        <v>24894989</v>
      </c>
      <c r="H45">
        <f>(Table1[[#This Row],[Цена ВТБ]]-B44)/B44</f>
        <v>-4.1666666666666512E-2</v>
      </c>
      <c r="I45">
        <f>(Table1[[#This Row],[Цена Сбер]]-D44)/D44</f>
        <v>3.0428769017980677E-2</v>
      </c>
      <c r="J45">
        <f>(Table1[[#This Row],[Цена Лукойл]]-F44)/F44</f>
        <v>-2.6008827238335076E-3</v>
      </c>
      <c r="K45" s="5">
        <f>LN(Table1[[#This Row],[Объем Сбер]])</f>
        <v>21.63479000277265</v>
      </c>
      <c r="L45" s="5">
        <f>(Table1[[#This Row],[Цена ВТБ]]-MIN(Table1[Цена ВТБ]))/(MAX(Table1[Цена ВТБ])-MIN(Table1[Цена ВТБ]))</f>
        <v>0.76390346274921317</v>
      </c>
      <c r="M45" s="5">
        <f>(Table1[[#This Row],[Цена Сбер]]-MIN(Table1[Цена Сбер]))/(MAX(Table1[Цена Сбер])-MIN(Table1[Цена Сбер]))</f>
        <v>7.1322004293875779E-2</v>
      </c>
      <c r="N45" s="5">
        <f>(Table1[[#This Row],[Цена Лукойл]]-MIN(Table1[Цена Лукойл]))/(MAX(Table1[Цена Лукойл])-MIN(Table1[Цена Лукойл]))</f>
        <v>0.16083292017848289</v>
      </c>
    </row>
    <row r="46" spans="1:14" x14ac:dyDescent="0.2">
      <c r="A46" s="1">
        <v>42248</v>
      </c>
      <c r="B46">
        <v>6.7699999999999996E-2</v>
      </c>
      <c r="C46" s="2">
        <v>288953870000</v>
      </c>
      <c r="D46">
        <v>75.3</v>
      </c>
      <c r="E46" s="2">
        <v>2008042110</v>
      </c>
      <c r="F46">
        <v>2242.9</v>
      </c>
      <c r="G46" s="2">
        <v>28020880</v>
      </c>
      <c r="H46">
        <f>(Table1[[#This Row],[Цена ВТБ]]-B45)/B45</f>
        <v>-1.8840579710145064E-2</v>
      </c>
      <c r="I46">
        <f>(Table1[[#This Row],[Цена Сбер]]-D45)/D45</f>
        <v>1.0738255033557008E-2</v>
      </c>
      <c r="J46">
        <f>(Table1[[#This Row],[Цена Лукойл]]-F45)/F45</f>
        <v>-0.11382852627419988</v>
      </c>
      <c r="K46" s="5">
        <f>LN(Table1[[#This Row],[Объем Сбер]])</f>
        <v>21.420426009671541</v>
      </c>
      <c r="L46" s="5">
        <f>(Table1[[#This Row],[Цена ВТБ]]-MIN(Table1[Цена ВТБ]))/(MAX(Table1[Цена ВТБ])-MIN(Table1[Цена ВТБ]))</f>
        <v>0.73662119622245537</v>
      </c>
      <c r="M46" s="5">
        <f>(Table1[[#This Row],[Цена Сбер]]-MIN(Table1[Цена Сбер]))/(MAX(Table1[Цена Сбер])-MIN(Table1[Цена Сбер]))</f>
        <v>7.4233106509952324E-2</v>
      </c>
      <c r="N46" s="5">
        <f>(Table1[[#This Row],[Цена Лукойл]]-MIN(Table1[Цена Лукойл]))/(MAX(Table1[Цена Лукойл])-MIN(Table1[Цена Лукойл]))</f>
        <v>0.10369856222112049</v>
      </c>
    </row>
    <row r="47" spans="1:14" x14ac:dyDescent="0.2">
      <c r="A47" s="1">
        <v>42278</v>
      </c>
      <c r="B47">
        <v>7.2349999999999998E-2</v>
      </c>
      <c r="C47" s="2">
        <v>406369030000</v>
      </c>
      <c r="D47">
        <v>90.53</v>
      </c>
      <c r="E47" s="2">
        <v>2849625200</v>
      </c>
      <c r="F47">
        <v>2320</v>
      </c>
      <c r="G47" s="2">
        <v>30540969</v>
      </c>
      <c r="H47">
        <f>(Table1[[#This Row],[Цена ВТБ]]-B46)/B46</f>
        <v>6.8685376661743014E-2</v>
      </c>
      <c r="I47">
        <f>(Table1[[#This Row],[Цена Сбер]]-D46)/D46</f>
        <v>0.20225763612217801</v>
      </c>
      <c r="J47">
        <f>(Table1[[#This Row],[Цена Лукойл]]-F46)/F46</f>
        <v>3.437513932854782E-2</v>
      </c>
      <c r="K47" s="5">
        <f>LN(Table1[[#This Row],[Объем Сбер]])</f>
        <v>21.770453313807003</v>
      </c>
      <c r="L47" s="5">
        <f>(Table1[[#This Row],[Цена ВТБ]]-MIN(Table1[Цена ВТБ]))/(MAX(Table1[Цена ВТБ])-MIN(Table1[Цена ВТБ]))</f>
        <v>0.83420776495278059</v>
      </c>
      <c r="M47" s="5">
        <f>(Table1[[#This Row],[Цена Сбер]]-MIN(Table1[Цена Сбер]))/(MAX(Table1[Цена Сбер])-MIN(Table1[Цена Сбер]))</f>
        <v>0.1296532149485099</v>
      </c>
      <c r="N47" s="5">
        <f>(Table1[[#This Row],[Цена Лукойл]]-MIN(Table1[Цена Лукойл]))/(MAX(Table1[Цена Лукойл])-MIN(Table1[Цена Лукойл]))</f>
        <v>0.11898859692612791</v>
      </c>
    </row>
    <row r="48" spans="1:14" x14ac:dyDescent="0.2">
      <c r="A48" s="1">
        <v>42309</v>
      </c>
      <c r="B48">
        <v>7.0999999999999994E-2</v>
      </c>
      <c r="C48" s="2">
        <v>293559920000</v>
      </c>
      <c r="D48">
        <v>102.9</v>
      </c>
      <c r="E48" s="2">
        <v>2286927960</v>
      </c>
      <c r="F48">
        <v>2534.1</v>
      </c>
      <c r="G48" s="2">
        <v>24204781</v>
      </c>
      <c r="H48">
        <f>(Table1[[#This Row],[Цена ВТБ]]-B47)/B47</f>
        <v>-1.865929509329653E-2</v>
      </c>
      <c r="I48">
        <f>(Table1[[#This Row],[Цена Сбер]]-D47)/D47</f>
        <v>0.13663978791560813</v>
      </c>
      <c r="J48">
        <f>(Table1[[#This Row],[Цена Лукойл]]-F47)/F47</f>
        <v>9.2284482758620653E-2</v>
      </c>
      <c r="K48" s="5">
        <f>LN(Table1[[#This Row],[Объем Сбер]])</f>
        <v>21.550475251709553</v>
      </c>
      <c r="L48" s="5">
        <f>(Table1[[#This Row],[Цена ВТБ]]-MIN(Table1[Цена ВТБ]))/(MAX(Table1[Цена ВТБ])-MIN(Table1[Цена ВТБ]))</f>
        <v>0.80587618048268606</v>
      </c>
      <c r="M48" s="5">
        <f>(Table1[[#This Row],[Цена Сбер]]-MIN(Table1[Цена Сбер]))/(MAX(Table1[Цена Сбер])-MIN(Table1[Цена Сбер]))</f>
        <v>0.17466613296459374</v>
      </c>
      <c r="N48" s="5">
        <f>(Table1[[#This Row],[Цена Лукойл]]-MIN(Table1[Цена Лукойл]))/(MAX(Table1[Цена Лукойл])-MIN(Table1[Цена Лукойл]))</f>
        <v>0.16144769459593453</v>
      </c>
    </row>
    <row r="49" spans="1:14" x14ac:dyDescent="0.2">
      <c r="A49" s="1">
        <v>42339</v>
      </c>
      <c r="B49">
        <v>7.9699999999999993E-2</v>
      </c>
      <c r="C49" s="2">
        <v>349150430000</v>
      </c>
      <c r="D49">
        <v>101.26</v>
      </c>
      <c r="E49" s="2">
        <v>1880909280</v>
      </c>
      <c r="F49">
        <v>2345.9</v>
      </c>
      <c r="G49" s="2">
        <v>19047844</v>
      </c>
      <c r="H49">
        <f>(Table1[[#This Row],[Цена ВТБ]]-B48)/B48</f>
        <v>0.12253521126760564</v>
      </c>
      <c r="I49">
        <f>(Table1[[#This Row],[Цена Сбер]]-D48)/D48</f>
        <v>-1.5937803692905737E-2</v>
      </c>
      <c r="J49">
        <f>(Table1[[#This Row],[Цена Лукойл]]-F48)/F48</f>
        <v>-7.4266998145298066E-2</v>
      </c>
      <c r="K49" s="5">
        <f>LN(Table1[[#This Row],[Объем Сбер]])</f>
        <v>21.355021156437147</v>
      </c>
      <c r="L49" s="5">
        <f>(Table1[[#This Row],[Цена ВТБ]]-MIN(Table1[Цена ВТБ]))/(MAX(Table1[Цена ВТБ])-MIN(Table1[Цена ВТБ]))</f>
        <v>0.98845750262329468</v>
      </c>
      <c r="M49" s="5">
        <f>(Table1[[#This Row],[Цена Сбер]]-MIN(Table1[Цена Сбер]))/(MAX(Table1[Цена Сбер])-MIN(Table1[Цена Сбер]))</f>
        <v>0.16869837342163679</v>
      </c>
      <c r="N49" s="5">
        <f>(Table1[[#This Row],[Цена Лукойл]]-MIN(Table1[Цена Лукойл]))/(MAX(Table1[Цена Лукойл])-MIN(Table1[Цена Лукойл]))</f>
        <v>0.12412493802677245</v>
      </c>
    </row>
    <row r="50" spans="1:14" x14ac:dyDescent="0.2">
      <c r="A50" s="1">
        <v>42370</v>
      </c>
      <c r="B50">
        <v>7.3700000000000002E-2</v>
      </c>
      <c r="C50" s="2">
        <v>393514230000</v>
      </c>
      <c r="D50">
        <v>96.5</v>
      </c>
      <c r="E50" s="2">
        <v>2060145470</v>
      </c>
      <c r="F50">
        <v>2569</v>
      </c>
      <c r="G50" s="2">
        <v>23806770</v>
      </c>
      <c r="H50">
        <f>(Table1[[#This Row],[Цена ВТБ]]-B49)/B49</f>
        <v>-7.5282308657465394E-2</v>
      </c>
      <c r="I50">
        <f>(Table1[[#This Row],[Цена Сбер]]-D49)/D49</f>
        <v>-4.7007702942919269E-2</v>
      </c>
      <c r="J50">
        <f>(Table1[[#This Row],[Цена Лукойл]]-F49)/F49</f>
        <v>9.5102093013342381E-2</v>
      </c>
      <c r="K50" s="5">
        <f>LN(Table1[[#This Row],[Объем Сбер]])</f>
        <v>21.446042433759526</v>
      </c>
      <c r="L50" s="5">
        <f>(Table1[[#This Row],[Цена ВТБ]]-MIN(Table1[Цена ВТБ]))/(MAX(Table1[Цена ВТБ])-MIN(Table1[Цена ВТБ]))</f>
        <v>0.86253934942287513</v>
      </c>
      <c r="M50" s="5">
        <f>(Table1[[#This Row],[Цена Сбер]]-MIN(Table1[Цена Сбер]))/(MAX(Table1[Цена Сбер])-MIN(Table1[Цена Сбер]))</f>
        <v>0.15137731523598122</v>
      </c>
      <c r="N50" s="5">
        <f>(Table1[[#This Row],[Цена Лукойл]]-MIN(Table1[Цена Лукойл]))/(MAX(Table1[Цена Лукойл])-MIN(Table1[Цена Лукойл]))</f>
        <v>0.16836886465047099</v>
      </c>
    </row>
    <row r="51" spans="1:14" x14ac:dyDescent="0.2">
      <c r="A51" s="1">
        <v>42401</v>
      </c>
      <c r="B51">
        <v>7.3400000000000007E-2</v>
      </c>
      <c r="C51" s="2">
        <v>284381410000</v>
      </c>
      <c r="D51">
        <v>107</v>
      </c>
      <c r="E51" s="2">
        <v>2184006710</v>
      </c>
      <c r="F51">
        <v>2686</v>
      </c>
      <c r="G51" s="2">
        <v>23476609</v>
      </c>
      <c r="H51">
        <f>(Table1[[#This Row],[Цена ВТБ]]-B50)/B50</f>
        <v>-4.0705563093622081E-3</v>
      </c>
      <c r="I51">
        <f>(Table1[[#This Row],[Цена Сбер]]-D50)/D50</f>
        <v>0.10880829015544041</v>
      </c>
      <c r="J51">
        <f>(Table1[[#This Row],[Цена Лукойл]]-F50)/F50</f>
        <v>4.5543012845465164E-2</v>
      </c>
      <c r="K51" s="5">
        <f>LN(Table1[[#This Row],[Объем Сбер]])</f>
        <v>21.504426967168673</v>
      </c>
      <c r="L51" s="5">
        <f>(Table1[[#This Row],[Цена ВТБ]]-MIN(Table1[Цена ВТБ]))/(MAX(Table1[Цена ВТБ])-MIN(Table1[Цена ВТБ]))</f>
        <v>0.85624344176285427</v>
      </c>
      <c r="M51" s="5">
        <f>(Table1[[#This Row],[Цена Сбер]]-MIN(Table1[Цена Сбер]))/(MAX(Table1[Цена Сбер])-MIN(Table1[Цена Сбер]))</f>
        <v>0.18958553182198609</v>
      </c>
      <c r="N51" s="5">
        <f>(Table1[[#This Row],[Цена Лукойл]]-MIN(Table1[Цена Лукойл]))/(MAX(Table1[Цена Лукойл])-MIN(Table1[Цена Лукойл]))</f>
        <v>0.19157164105106594</v>
      </c>
    </row>
    <row r="52" spans="1:14" x14ac:dyDescent="0.2">
      <c r="A52" s="1">
        <v>42430</v>
      </c>
      <c r="B52">
        <v>7.6679999999999998E-2</v>
      </c>
      <c r="C52" s="2">
        <v>303739850000</v>
      </c>
      <c r="D52">
        <v>109.9</v>
      </c>
      <c r="E52" s="2">
        <v>1959737430</v>
      </c>
      <c r="F52">
        <v>2622</v>
      </c>
      <c r="G52" s="2">
        <v>26269153</v>
      </c>
      <c r="H52">
        <f>(Table1[[#This Row],[Цена ВТБ]]-B51)/B51</f>
        <v>4.4686648501362274E-2</v>
      </c>
      <c r="I52">
        <f>(Table1[[#This Row],[Цена Сбер]]-D51)/D51</f>
        <v>2.7102803738317811E-2</v>
      </c>
      <c r="J52">
        <f>(Table1[[#This Row],[Цена Лукойл]]-F51)/F51</f>
        <v>-2.3827252419955324E-2</v>
      </c>
      <c r="K52" s="5">
        <f>LN(Table1[[#This Row],[Объем Сбер]])</f>
        <v>21.396076336929106</v>
      </c>
      <c r="L52" s="5">
        <f>(Table1[[#This Row],[Цена ВТБ]]-MIN(Table1[Цена ВТБ]))/(MAX(Table1[Цена ВТБ])-MIN(Table1[Цена ВТБ]))</f>
        <v>0.92507869884575022</v>
      </c>
      <c r="M52" s="5">
        <f>(Table1[[#This Row],[Цена Сбер]]-MIN(Table1[Цена Сбер]))/(MAX(Table1[Цена Сбер])-MIN(Table1[Цена Сбер]))</f>
        <v>0.20013827735526366</v>
      </c>
      <c r="N52" s="5">
        <f>(Table1[[#This Row],[Цена Лукойл]]-MIN(Table1[Цена Лукойл]))/(MAX(Table1[Цена Лукойл])-MIN(Table1[Цена Лукойл]))</f>
        <v>0.1788795240456123</v>
      </c>
    </row>
    <row r="53" spans="1:14" x14ac:dyDescent="0.2">
      <c r="A53" s="1">
        <v>42461</v>
      </c>
      <c r="B53">
        <v>7.0050000000000001E-2</v>
      </c>
      <c r="C53" s="2">
        <v>351481170000</v>
      </c>
      <c r="D53">
        <v>123.55</v>
      </c>
      <c r="E53" s="2">
        <v>2125196160</v>
      </c>
      <c r="F53">
        <v>2752</v>
      </c>
      <c r="G53" s="2">
        <v>23973961</v>
      </c>
      <c r="H53">
        <f>(Table1[[#This Row],[Цена ВТБ]]-B52)/B52</f>
        <v>-8.6463223787167406E-2</v>
      </c>
      <c r="I53">
        <f>(Table1[[#This Row],[Цена Сбер]]-D52)/D52</f>
        <v>0.12420382165605087</v>
      </c>
      <c r="J53">
        <f>(Table1[[#This Row],[Цена Лукойл]]-F52)/F52</f>
        <v>4.958047292143402E-2</v>
      </c>
      <c r="K53" s="5">
        <f>LN(Table1[[#This Row],[Объем Сбер]])</f>
        <v>21.477129945650667</v>
      </c>
      <c r="L53" s="5">
        <f>(Table1[[#This Row],[Цена ВТБ]]-MIN(Table1[Цена ВТБ]))/(MAX(Table1[Цена ВТБ])-MIN(Table1[Цена ВТБ]))</f>
        <v>0.78593913955928651</v>
      </c>
      <c r="M53" s="5">
        <f>(Table1[[#This Row],[Цена Сбер]]-MIN(Table1[Цена Сбер]))/(MAX(Table1[Цена Сбер])-MIN(Table1[Цена Сбер]))</f>
        <v>0.24980895891707</v>
      </c>
      <c r="N53" s="5">
        <f>(Table1[[#This Row],[Цена Лукойл]]-MIN(Table1[Цена Лукойл]))/(MAX(Table1[Цена Лукойл])-MIN(Table1[Цена Лукойл]))</f>
        <v>0.20466038671294001</v>
      </c>
    </row>
    <row r="54" spans="1:14" x14ac:dyDescent="0.2">
      <c r="A54" s="1">
        <v>42491</v>
      </c>
      <c r="B54">
        <v>6.8400000000000002E-2</v>
      </c>
      <c r="C54" s="2">
        <v>274461660000</v>
      </c>
      <c r="D54">
        <v>132.56</v>
      </c>
      <c r="E54" s="2">
        <v>1387771330</v>
      </c>
      <c r="F54">
        <v>2570</v>
      </c>
      <c r="G54" s="2">
        <v>23576159</v>
      </c>
      <c r="H54">
        <f>(Table1[[#This Row],[Цена ВТБ]]-B53)/B53</f>
        <v>-2.3554603854389702E-2</v>
      </c>
      <c r="I54">
        <f>(Table1[[#This Row],[Цена Сбер]]-D53)/D53</f>
        <v>7.2925940914609508E-2</v>
      </c>
      <c r="J54">
        <f>(Table1[[#This Row],[Цена Лукойл]]-F53)/F53</f>
        <v>-6.6133720930232565E-2</v>
      </c>
      <c r="K54" s="5">
        <f>LN(Table1[[#This Row],[Объем Сбер]])</f>
        <v>21.050964937619991</v>
      </c>
      <c r="L54" s="5">
        <f>(Table1[[#This Row],[Цена ВТБ]]-MIN(Table1[Цена ВТБ]))/(MAX(Table1[Цена ВТБ])-MIN(Table1[Цена ВТБ]))</f>
        <v>0.75131164742917111</v>
      </c>
      <c r="M54" s="5">
        <f>(Table1[[#This Row],[Цена Сбер]]-MIN(Table1[Цена Сбер]))/(MAX(Table1[Цена Сбер])-MIN(Table1[Цена Сбер]))</f>
        <v>0.28259524762563226</v>
      </c>
      <c r="N54" s="5">
        <f>(Table1[[#This Row],[Цена Лукойл]]-MIN(Table1[Цена Лукойл]))/(MAX(Table1[Цена Лукойл])-MIN(Table1[Цена Лукойл]))</f>
        <v>0.1685671789786812</v>
      </c>
    </row>
    <row r="55" spans="1:14" x14ac:dyDescent="0.2">
      <c r="A55" s="1">
        <v>42522</v>
      </c>
      <c r="B55">
        <v>6.8000000000000005E-2</v>
      </c>
      <c r="C55" s="2">
        <v>282574220000</v>
      </c>
      <c r="D55">
        <v>133</v>
      </c>
      <c r="E55" s="2">
        <v>1550840130</v>
      </c>
      <c r="F55">
        <v>2684</v>
      </c>
      <c r="G55" s="2">
        <v>19254912</v>
      </c>
      <c r="H55">
        <f>(Table1[[#This Row],[Цена ВТБ]]-B54)/B54</f>
        <v>-5.8479532163742331E-3</v>
      </c>
      <c r="I55">
        <f>(Table1[[#This Row],[Цена Сбер]]-D54)/D54</f>
        <v>3.3192516596258128E-3</v>
      </c>
      <c r="J55">
        <f>(Table1[[#This Row],[Цена Лукойл]]-F54)/F54</f>
        <v>4.43579766536965E-2</v>
      </c>
      <c r="K55" s="5">
        <f>LN(Table1[[#This Row],[Объем Сбер]])</f>
        <v>21.162062640392971</v>
      </c>
      <c r="L55" s="5">
        <f>(Table1[[#This Row],[Цена ВТБ]]-MIN(Table1[Цена ВТБ]))/(MAX(Table1[Цена ВТБ])-MIN(Table1[Цена ВТБ]))</f>
        <v>0.74291710388247645</v>
      </c>
      <c r="M55" s="5">
        <f>(Table1[[#This Row],[Цена Сбер]]-MIN(Table1[Цена Сбер]))/(MAX(Table1[Цена Сбер])-MIN(Table1[Цена Сбер]))</f>
        <v>0.28419635384447434</v>
      </c>
      <c r="N55" s="5">
        <f>(Table1[[#This Row],[Цена Лукойл]]-MIN(Table1[Цена Лукойл]))/(MAX(Table1[Цена Лукойл])-MIN(Table1[Цена Лукойл]))</f>
        <v>0.19117501239464552</v>
      </c>
    </row>
    <row r="56" spans="1:14" x14ac:dyDescent="0.2">
      <c r="A56" s="1">
        <v>42552</v>
      </c>
      <c r="B56">
        <v>6.7409999999999998E-2</v>
      </c>
      <c r="C56" s="2">
        <v>152728630000</v>
      </c>
      <c r="D56">
        <v>139.15</v>
      </c>
      <c r="E56" s="2">
        <v>1224653180</v>
      </c>
      <c r="F56">
        <v>2867</v>
      </c>
      <c r="G56" s="2">
        <v>13095942</v>
      </c>
      <c r="H56">
        <f>(Table1[[#This Row],[Цена ВТБ]]-B55)/B55</f>
        <v>-8.6764705882354E-3</v>
      </c>
      <c r="I56">
        <f>(Table1[[#This Row],[Цена Сбер]]-D55)/D55</f>
        <v>4.6240601503759443E-2</v>
      </c>
      <c r="J56">
        <f>(Table1[[#This Row],[Цена Лукойл]]-F55)/F55</f>
        <v>6.8181818181818177E-2</v>
      </c>
      <c r="K56" s="5">
        <f>LN(Table1[[#This Row],[Объем Сбер]])</f>
        <v>20.925923522490184</v>
      </c>
      <c r="L56" s="5">
        <f>(Table1[[#This Row],[Цена ВТБ]]-MIN(Table1[Цена ВТБ]))/(MAX(Table1[Цена ВТБ])-MIN(Table1[Цена ВТБ]))</f>
        <v>0.73053515215110176</v>
      </c>
      <c r="M56" s="5">
        <f>(Table1[[#This Row],[Цена Сбер]]-MIN(Table1[Цена Сбер]))/(MAX(Table1[Цена Сбер])-MIN(Table1[Цена Сбер]))</f>
        <v>0.30657545213056292</v>
      </c>
      <c r="N56" s="5">
        <f>(Table1[[#This Row],[Цена Лукойл]]-MIN(Table1[Цена Лукойл]))/(MAX(Table1[Цена Лукойл])-MIN(Table1[Цена Лукойл]))</f>
        <v>0.22746653445711454</v>
      </c>
    </row>
    <row r="57" spans="1:14" x14ac:dyDescent="0.2">
      <c r="A57" s="1">
        <v>42583</v>
      </c>
      <c r="B57">
        <v>6.8489999999999995E-2</v>
      </c>
      <c r="C57" s="2">
        <v>225458160000</v>
      </c>
      <c r="D57">
        <v>143.5</v>
      </c>
      <c r="E57" s="2">
        <v>1150874110</v>
      </c>
      <c r="F57">
        <v>2913</v>
      </c>
      <c r="G57" s="2">
        <v>13260066</v>
      </c>
      <c r="H57">
        <f>(Table1[[#This Row],[Цена ВТБ]]-B56)/B56</f>
        <v>1.6021361815754306E-2</v>
      </c>
      <c r="I57">
        <f>(Table1[[#This Row],[Цена Сбер]]-D56)/D56</f>
        <v>3.1261228889687347E-2</v>
      </c>
      <c r="J57">
        <f>(Table1[[#This Row],[Цена Лукойл]]-F56)/F56</f>
        <v>1.6044645971398673E-2</v>
      </c>
      <c r="K57" s="5">
        <f>LN(Table1[[#This Row],[Объем Сбер]])</f>
        <v>20.863787586247341</v>
      </c>
      <c r="L57" s="5">
        <f>(Table1[[#This Row],[Цена ВТБ]]-MIN(Table1[Цена ВТБ]))/(MAX(Table1[Цена ВТБ])-MIN(Table1[Цена ВТБ]))</f>
        <v>0.75320041972717722</v>
      </c>
      <c r="M57" s="5">
        <f>(Table1[[#This Row],[Цена Сбер]]-MIN(Table1[Цена Сбер]))/(MAX(Table1[Цена Сбер])-MIN(Table1[Цена Сбер]))</f>
        <v>0.32240457043047921</v>
      </c>
      <c r="N57" s="5">
        <f>(Table1[[#This Row],[Цена Лукойл]]-MIN(Table1[Цена Лукойл]))/(MAX(Table1[Цена Лукойл])-MIN(Table1[Цена Лукойл]))</f>
        <v>0.23658899355478433</v>
      </c>
    </row>
    <row r="58" spans="1:14" x14ac:dyDescent="0.2">
      <c r="A58" s="1">
        <v>42614</v>
      </c>
      <c r="B58">
        <v>7.2099999999999997E-2</v>
      </c>
      <c r="C58" s="2">
        <v>360228510000</v>
      </c>
      <c r="D58">
        <v>145.34</v>
      </c>
      <c r="E58" s="2">
        <v>1118608200</v>
      </c>
      <c r="F58">
        <v>3068</v>
      </c>
      <c r="G58" s="2">
        <v>13073541</v>
      </c>
      <c r="H58">
        <f>(Table1[[#This Row],[Цена ВТБ]]-B57)/B57</f>
        <v>5.2708424587531062E-2</v>
      </c>
      <c r="I58">
        <f>(Table1[[#This Row],[Цена Сбер]]-D57)/D57</f>
        <v>1.2822299651567969E-2</v>
      </c>
      <c r="J58">
        <f>(Table1[[#This Row],[Цена Лукойл]]-F57)/F57</f>
        <v>5.3209749399244763E-2</v>
      </c>
      <c r="K58" s="5">
        <f>LN(Table1[[#This Row],[Объем Сбер]])</f>
        <v>20.835351070916705</v>
      </c>
      <c r="L58" s="5">
        <f>(Table1[[#This Row],[Цена ВТБ]]-MIN(Table1[Цена ВТБ]))/(MAX(Table1[Цена ВТБ])-MIN(Table1[Цена ВТБ]))</f>
        <v>0.82896117523609647</v>
      </c>
      <c r="M58" s="5">
        <f>(Table1[[#This Row],[Цена Сбер]]-MIN(Table1[Цена Сбер]))/(MAX(Table1[Цена Сбер])-MIN(Table1[Цена Сбер]))</f>
        <v>0.32910010552745533</v>
      </c>
      <c r="N58" s="5">
        <f>(Table1[[#This Row],[Цена Лукойл]]-MIN(Table1[Цена Лукойл]))/(MAX(Table1[Цена Лукойл])-MIN(Table1[Цена Лукойл]))</f>
        <v>0.26732771442736736</v>
      </c>
    </row>
    <row r="59" spans="1:14" x14ac:dyDescent="0.2">
      <c r="A59" s="1">
        <v>42644</v>
      </c>
      <c r="B59">
        <v>6.7750000000000005E-2</v>
      </c>
      <c r="C59" s="2">
        <v>159481010000</v>
      </c>
      <c r="D59">
        <v>147.4</v>
      </c>
      <c r="E59" s="2">
        <v>777345030</v>
      </c>
      <c r="F59">
        <v>3100</v>
      </c>
      <c r="G59" s="2">
        <v>8594597</v>
      </c>
      <c r="H59">
        <f>(Table1[[#This Row],[Цена ВТБ]]-B58)/B58</f>
        <v>-6.0332871012482567E-2</v>
      </c>
      <c r="I59">
        <f>(Table1[[#This Row],[Цена Сбер]]-D58)/D58</f>
        <v>1.417366175863494E-2</v>
      </c>
      <c r="J59">
        <f>(Table1[[#This Row],[Цена Лукойл]]-F58)/F58</f>
        <v>1.0430247718383311E-2</v>
      </c>
      <c r="K59" s="5">
        <f>LN(Table1[[#This Row],[Объем Сбер]])</f>
        <v>20.47139486382315</v>
      </c>
      <c r="L59" s="5">
        <f>(Table1[[#This Row],[Цена ВТБ]]-MIN(Table1[Цена ВТБ]))/(MAX(Table1[Цена ВТБ])-MIN(Table1[Цена ВТБ]))</f>
        <v>0.73767051416579232</v>
      </c>
      <c r="M59" s="5">
        <f>(Table1[[#This Row],[Цена Сбер]]-MIN(Table1[Цена Сбер]))/(MAX(Table1[Цена Сбер])-MIN(Table1[Цена Сбер]))</f>
        <v>0.33659619373385247</v>
      </c>
      <c r="N59" s="5">
        <f>(Table1[[#This Row],[Цена Лукойл]]-MIN(Table1[Цена Лукойл]))/(MAX(Table1[Цена Лукойл])-MIN(Table1[Цена Лукойл]))</f>
        <v>0.27367377293009421</v>
      </c>
    </row>
    <row r="60" spans="1:14" x14ac:dyDescent="0.2">
      <c r="A60" s="1">
        <v>42675</v>
      </c>
      <c r="B60">
        <v>6.9400000000000003E-2</v>
      </c>
      <c r="C60" s="2">
        <v>234598360000</v>
      </c>
      <c r="D60">
        <v>158.69999999999999</v>
      </c>
      <c r="E60" s="2">
        <v>1113951960</v>
      </c>
      <c r="F60">
        <v>3188</v>
      </c>
      <c r="G60" s="2">
        <v>14245119</v>
      </c>
      <c r="H60">
        <f>(Table1[[#This Row],[Цена ВТБ]]-B59)/B59</f>
        <v>2.4354243542435403E-2</v>
      </c>
      <c r="I60">
        <f>(Table1[[#This Row],[Цена Сбер]]-D59)/D59</f>
        <v>7.6662143826322818E-2</v>
      </c>
      <c r="J60">
        <f>(Table1[[#This Row],[Цена Лукойл]]-F59)/F59</f>
        <v>2.838709677419355E-2</v>
      </c>
      <c r="K60" s="5">
        <f>LN(Table1[[#This Row],[Объем Сбер]])</f>
        <v>20.831179853643725</v>
      </c>
      <c r="L60" s="5">
        <f>(Table1[[#This Row],[Цена ВТБ]]-MIN(Table1[Цена ВТБ]))/(MAX(Table1[Цена ВТБ])-MIN(Table1[Цена ВТБ]))</f>
        <v>0.77229800629590772</v>
      </c>
      <c r="M60" s="5">
        <f>(Table1[[#This Row],[Цена Сбер]]-MIN(Table1[Цена Сбер]))/(MAX(Table1[Цена Сбер])-MIN(Table1[Цена Сбер]))</f>
        <v>0.37771551253593383</v>
      </c>
      <c r="N60" s="5">
        <f>(Table1[[#This Row],[Цена Лукойл]]-MIN(Table1[Цена Лукойл]))/(MAX(Table1[Цена Лукойл])-MIN(Table1[Цена Лукойл]))</f>
        <v>0.29112543381259298</v>
      </c>
    </row>
    <row r="61" spans="1:14" x14ac:dyDescent="0.2">
      <c r="A61" s="1">
        <v>42705</v>
      </c>
      <c r="B61">
        <v>7.3999999999999996E-2</v>
      </c>
      <c r="C61" s="2">
        <v>553056090000</v>
      </c>
      <c r="D61">
        <v>173.25</v>
      </c>
      <c r="E61" s="2">
        <v>1204467020</v>
      </c>
      <c r="F61">
        <v>3449</v>
      </c>
      <c r="G61" s="2">
        <v>14818125</v>
      </c>
      <c r="H61">
        <f>(Table1[[#This Row],[Цена ВТБ]]-B60)/B60</f>
        <v>6.6282420749279439E-2</v>
      </c>
      <c r="I61">
        <f>(Table1[[#This Row],[Цена Сбер]]-D60)/D60</f>
        <v>9.1682419659735434E-2</v>
      </c>
      <c r="J61">
        <f>(Table1[[#This Row],[Цена Лукойл]]-F60)/F60</f>
        <v>8.1869510664993733E-2</v>
      </c>
      <c r="K61" s="5">
        <f>LN(Table1[[#This Row],[Объем Сбер]])</f>
        <v>20.909302998988469</v>
      </c>
      <c r="L61" s="5">
        <f>(Table1[[#This Row],[Цена ВТБ]]-MIN(Table1[Цена ВТБ]))/(MAX(Table1[Цена ВТБ])-MIN(Table1[Цена ВТБ]))</f>
        <v>0.868835257082896</v>
      </c>
      <c r="M61" s="5">
        <f>(Table1[[#This Row],[Цена Сбер]]-MIN(Table1[Цена Сбер]))/(MAX(Table1[Цена Сбер])-MIN(Table1[Цена Сбер]))</f>
        <v>0.43066118409082638</v>
      </c>
      <c r="N61" s="5">
        <f>(Table1[[#This Row],[Цена Лукойл]]-MIN(Table1[Цена Лукойл]))/(MAX(Table1[Цена Лукойл])-MIN(Table1[Цена Лукойл]))</f>
        <v>0.34288547347545861</v>
      </c>
    </row>
    <row r="62" spans="1:14" x14ac:dyDescent="0.2">
      <c r="A62" s="1">
        <v>42736</v>
      </c>
      <c r="B62">
        <v>6.8970000000000004E-2</v>
      </c>
      <c r="C62" s="2">
        <v>300093660000</v>
      </c>
      <c r="D62">
        <v>172.2</v>
      </c>
      <c r="E62" s="2">
        <v>989614480</v>
      </c>
      <c r="F62">
        <v>3370</v>
      </c>
      <c r="G62" s="2">
        <v>14023158</v>
      </c>
      <c r="H62">
        <f>(Table1[[#This Row],[Цена ВТБ]]-B61)/B61</f>
        <v>-6.7972972972972875E-2</v>
      </c>
      <c r="I62">
        <f>(Table1[[#This Row],[Цена Сбер]]-D61)/D61</f>
        <v>-6.0606060606061265E-3</v>
      </c>
      <c r="J62">
        <f>(Table1[[#This Row],[Цена Лукойл]]-F61)/F61</f>
        <v>-2.2905189910118876E-2</v>
      </c>
      <c r="K62" s="5">
        <f>LN(Table1[[#This Row],[Объем Сбер]])</f>
        <v>20.712826011110121</v>
      </c>
      <c r="L62" s="5">
        <f>(Table1[[#This Row],[Цена ВТБ]]-MIN(Table1[Цена ВТБ]))/(MAX(Table1[Цена ВТБ])-MIN(Table1[Цена ВТБ]))</f>
        <v>0.76327387198321095</v>
      </c>
      <c r="M62" s="5">
        <f>(Table1[[#This Row],[Цена Сбер]]-MIN(Table1[Цена Сбер]))/(MAX(Table1[Цена Сбер])-MIN(Table1[Цена Сбер]))</f>
        <v>0.42684036243222584</v>
      </c>
      <c r="N62" s="5">
        <f>(Table1[[#This Row],[Цена Лукойл]]-MIN(Table1[Цена Лукойл]))/(MAX(Table1[Цена Лукойл])-MIN(Table1[Цена Лукойл]))</f>
        <v>0.32721864154685176</v>
      </c>
    </row>
    <row r="63" spans="1:14" x14ac:dyDescent="0.2">
      <c r="A63" s="1">
        <v>42767</v>
      </c>
      <c r="B63">
        <v>6.608E-2</v>
      </c>
      <c r="C63" s="2">
        <v>136916720000</v>
      </c>
      <c r="D63">
        <v>156</v>
      </c>
      <c r="E63" s="2">
        <v>817013500</v>
      </c>
      <c r="F63">
        <v>3086</v>
      </c>
      <c r="G63" s="2">
        <v>11427961</v>
      </c>
      <c r="H63">
        <f>(Table1[[#This Row],[Цена ВТБ]]-B62)/B62</f>
        <v>-4.1902276352037165E-2</v>
      </c>
      <c r="I63">
        <f>(Table1[[#This Row],[Цена Сбер]]-D62)/D62</f>
        <v>-9.4076655052264743E-2</v>
      </c>
      <c r="J63">
        <f>(Table1[[#This Row],[Цена Лукойл]]-F62)/F62</f>
        <v>-8.4272997032640948E-2</v>
      </c>
      <c r="K63" s="5">
        <f>LN(Table1[[#This Row],[Объем Сбер]])</f>
        <v>20.521166176555568</v>
      </c>
      <c r="L63" s="5">
        <f>(Table1[[#This Row],[Цена ВТБ]]-MIN(Table1[Цена ВТБ]))/(MAX(Table1[Цена ВТБ])-MIN(Table1[Цена ВТБ]))</f>
        <v>0.70262329485834207</v>
      </c>
      <c r="M63" s="5">
        <f>(Table1[[#This Row],[Цена Сбер]]-MIN(Table1[Цена Сбер]))/(MAX(Table1[Цена Сбер])-MIN(Table1[Цена Сбер]))</f>
        <v>0.36789054255667547</v>
      </c>
      <c r="N63" s="5">
        <f>(Table1[[#This Row],[Цена Лукойл]]-MIN(Table1[Цена Лукойл]))/(MAX(Table1[Цена Лукойл])-MIN(Table1[Цена Лукойл]))</f>
        <v>0.27089737233515121</v>
      </c>
    </row>
    <row r="64" spans="1:14" x14ac:dyDescent="0.2">
      <c r="A64" s="1">
        <v>42795</v>
      </c>
      <c r="B64">
        <v>6.6250000000000003E-2</v>
      </c>
      <c r="C64" s="2">
        <v>266410390000</v>
      </c>
      <c r="D64">
        <v>159.80000000000001</v>
      </c>
      <c r="E64" s="2">
        <v>980688220</v>
      </c>
      <c r="F64">
        <v>2981</v>
      </c>
      <c r="G64" s="2">
        <v>14628282</v>
      </c>
      <c r="H64">
        <f>(Table1[[#This Row],[Цена ВТБ]]-B63)/B63</f>
        <v>2.5726392251816509E-3</v>
      </c>
      <c r="I64">
        <f>(Table1[[#This Row],[Цена Сбер]]-D63)/D63</f>
        <v>2.4358974358974432E-2</v>
      </c>
      <c r="J64">
        <f>(Table1[[#This Row],[Цена Лукойл]]-F63)/F63</f>
        <v>-3.4024627349319506E-2</v>
      </c>
      <c r="K64" s="5">
        <f>LN(Table1[[#This Row],[Объем Сбер]])</f>
        <v>20.703765148462121</v>
      </c>
      <c r="L64" s="5">
        <f>(Table1[[#This Row],[Цена ВТБ]]-MIN(Table1[Цена ВТБ]))/(MAX(Table1[Цена ВТБ])-MIN(Table1[Цена ВТБ]))</f>
        <v>0.70619097586568735</v>
      </c>
      <c r="M64" s="5">
        <f>(Table1[[#This Row],[Цена Сбер]]-MIN(Table1[Цена Сбер]))/(MAX(Table1[Цена Сбер])-MIN(Table1[Цена Сбер]))</f>
        <v>0.38171827808303921</v>
      </c>
      <c r="N64" s="5">
        <f>(Table1[[#This Row],[Цена Лукойл]]-MIN(Table1[Цена Лукойл]))/(MAX(Table1[Цена Лукойл])-MIN(Table1[Цена Лукойл]))</f>
        <v>0.25007436787307885</v>
      </c>
    </row>
    <row r="65" spans="1:14" x14ac:dyDescent="0.2">
      <c r="A65" s="1">
        <v>42826</v>
      </c>
      <c r="B65">
        <v>6.6710000000000005E-2</v>
      </c>
      <c r="C65" s="2">
        <v>207910220000</v>
      </c>
      <c r="D65">
        <v>165.2</v>
      </c>
      <c r="E65" s="2">
        <v>965518550</v>
      </c>
      <c r="F65">
        <v>2818</v>
      </c>
      <c r="G65" s="2">
        <v>11447718</v>
      </c>
      <c r="H65">
        <f>(Table1[[#This Row],[Цена ВТБ]]-B64)/B64</f>
        <v>6.9433962264151255E-3</v>
      </c>
      <c r="I65">
        <f>(Table1[[#This Row],[Цена Сбер]]-D64)/D64</f>
        <v>3.3792240300375323E-2</v>
      </c>
      <c r="J65">
        <f>(Table1[[#This Row],[Цена Лукойл]]-F64)/F64</f>
        <v>-5.4679637705467965E-2</v>
      </c>
      <c r="K65" s="5">
        <f>LN(Table1[[#This Row],[Объем Сбер]])</f>
        <v>20.688175872491364</v>
      </c>
      <c r="L65" s="5">
        <f>(Table1[[#This Row],[Цена ВТБ]]-MIN(Table1[Цена ВТБ]))/(MAX(Table1[Цена ВТБ])-MIN(Table1[Цена ВТБ]))</f>
        <v>0.71584470094438624</v>
      </c>
      <c r="M65" s="5">
        <f>(Table1[[#This Row],[Цена Сбер]]-MIN(Table1[Цена Сбер]))/(MAX(Table1[Цена Сбер])-MIN(Table1[Цена Сбер]))</f>
        <v>0.40136821804155592</v>
      </c>
      <c r="N65" s="5">
        <f>(Table1[[#This Row],[Цена Лукойл]]-MIN(Table1[Цена Лукойл]))/(MAX(Table1[Цена Лукойл])-MIN(Table1[Цена Лукойл]))</f>
        <v>0.21774913237481408</v>
      </c>
    </row>
    <row r="66" spans="1:14" x14ac:dyDescent="0.2">
      <c r="A66" s="1">
        <v>42856</v>
      </c>
      <c r="B66">
        <v>6.615E-2</v>
      </c>
      <c r="C66" s="2">
        <v>168505230000</v>
      </c>
      <c r="D66">
        <v>155.93</v>
      </c>
      <c r="E66" s="2">
        <v>825457660</v>
      </c>
      <c r="F66">
        <v>2753</v>
      </c>
      <c r="G66" s="2">
        <v>13805566</v>
      </c>
      <c r="H66">
        <f>(Table1[[#This Row],[Цена ВТБ]]-B65)/B65</f>
        <v>-8.3945435466947216E-3</v>
      </c>
      <c r="I66">
        <f>(Table1[[#This Row],[Цена Сбер]]-D65)/D65</f>
        <v>-5.6113801452784398E-2</v>
      </c>
      <c r="J66">
        <f>(Table1[[#This Row],[Цена Лукойл]]-F65)/F65</f>
        <v>-2.3066004258339247E-2</v>
      </c>
      <c r="K66" s="5">
        <f>LN(Table1[[#This Row],[Объем Сбер]])</f>
        <v>20.531448529881878</v>
      </c>
      <c r="L66" s="5">
        <f>(Table1[[#This Row],[Цена ВТБ]]-MIN(Table1[Цена ВТБ]))/(MAX(Table1[Цена ВТБ])-MIN(Table1[Цена ВТБ]))</f>
        <v>0.70409233997901366</v>
      </c>
      <c r="M66" s="5">
        <f>(Table1[[#This Row],[Цена Сбер]]-MIN(Table1[Цена Сбер]))/(MAX(Table1[Цена Сбер])-MIN(Table1[Цена Сбер]))</f>
        <v>0.36763582111276882</v>
      </c>
      <c r="N66" s="5">
        <f>(Table1[[#This Row],[Цена Лукойл]]-MIN(Table1[Цена Лукойл]))/(MAX(Table1[Цена Лукойл])-MIN(Table1[Цена Лукойл]))</f>
        <v>0.20485870104115023</v>
      </c>
    </row>
    <row r="67" spans="1:14" x14ac:dyDescent="0.2">
      <c r="A67" s="1">
        <v>42887</v>
      </c>
      <c r="B67">
        <v>6.4000000000000001E-2</v>
      </c>
      <c r="C67" s="2">
        <v>252186300000</v>
      </c>
      <c r="D67">
        <v>145.59</v>
      </c>
      <c r="E67" s="2">
        <v>1249106940</v>
      </c>
      <c r="F67">
        <v>2872.5</v>
      </c>
      <c r="G67" s="2">
        <v>16765947</v>
      </c>
      <c r="H67">
        <f>(Table1[[#This Row],[Цена ВТБ]]-B66)/B66</f>
        <v>-3.2501889644746776E-2</v>
      </c>
      <c r="I67">
        <f>(Table1[[#This Row],[Цена Сбер]]-D66)/D66</f>
        <v>-6.6311806579875607E-2</v>
      </c>
      <c r="J67">
        <f>(Table1[[#This Row],[Цена Лукойл]]-F66)/F66</f>
        <v>4.3407192154013806E-2</v>
      </c>
      <c r="K67" s="5">
        <f>LN(Table1[[#This Row],[Объем Сбер]])</f>
        <v>20.945694684921023</v>
      </c>
      <c r="L67" s="5">
        <f>(Table1[[#This Row],[Цена ВТБ]]-MIN(Table1[Цена ВТБ]))/(MAX(Table1[Цена ВТБ])-MIN(Table1[Цена ВТБ]))</f>
        <v>0.6589716684155299</v>
      </c>
      <c r="M67" s="5">
        <f>(Table1[[#This Row],[Цена Сбер]]-MIN(Table1[Цена Сбер]))/(MAX(Table1[Цена Сбер])-MIN(Table1[Цена Сбер]))</f>
        <v>0.33000982496997927</v>
      </c>
      <c r="N67" s="5">
        <f>(Table1[[#This Row],[Цена Лукойл]]-MIN(Table1[Цена Лукойл]))/(MAX(Table1[Цена Лукойл])-MIN(Table1[Цена Лукойл]))</f>
        <v>0.22855726326227069</v>
      </c>
    </row>
    <row r="68" spans="1:14" x14ac:dyDescent="0.2">
      <c r="A68" s="1">
        <v>42917</v>
      </c>
      <c r="B68">
        <v>5.969E-2</v>
      </c>
      <c r="C68" s="2">
        <v>179099730000</v>
      </c>
      <c r="D68">
        <v>164.53</v>
      </c>
      <c r="E68" s="2">
        <v>1056892340</v>
      </c>
      <c r="F68">
        <v>2797.5</v>
      </c>
      <c r="G68" s="2">
        <v>12465228</v>
      </c>
      <c r="H68">
        <f>(Table1[[#This Row],[Цена ВТБ]]-B67)/B67</f>
        <v>-6.7343750000000022E-2</v>
      </c>
      <c r="I68">
        <f>(Table1[[#This Row],[Цена Сбер]]-D67)/D67</f>
        <v>0.13009135242805137</v>
      </c>
      <c r="J68">
        <f>(Table1[[#This Row],[Цена Лукойл]]-F67)/F67</f>
        <v>-2.6109660574412531E-2</v>
      </c>
      <c r="K68" s="5">
        <f>LN(Table1[[#This Row],[Объем Сбер]])</f>
        <v>20.778598684342374</v>
      </c>
      <c r="L68" s="5">
        <f>(Table1[[#This Row],[Цена ВТБ]]-MIN(Table1[Цена ВТБ]))/(MAX(Table1[Цена ВТБ])-MIN(Table1[Цена ВТБ]))</f>
        <v>0.56852046169989512</v>
      </c>
      <c r="M68" s="5">
        <f>(Table1[[#This Row],[Цена Сбер]]-MIN(Table1[Цена Сбер]))/(MAX(Table1[Цена Сбер])-MIN(Table1[Цена Сбер]))</f>
        <v>0.39893016993559183</v>
      </c>
      <c r="N68" s="5">
        <f>(Table1[[#This Row],[Цена Лукойл]]-MIN(Table1[Цена Лукойл]))/(MAX(Table1[Цена Лукойл])-MIN(Table1[Цена Лукойл]))</f>
        <v>0.21368368864650472</v>
      </c>
    </row>
    <row r="69" spans="1:14" x14ac:dyDescent="0.2">
      <c r="A69" s="1">
        <v>42948</v>
      </c>
      <c r="B69">
        <v>6.4560000000000006E-2</v>
      </c>
      <c r="C69" s="2">
        <v>204739850000</v>
      </c>
      <c r="D69">
        <v>183.51</v>
      </c>
      <c r="E69" s="2">
        <v>1066034430</v>
      </c>
      <c r="F69">
        <v>2940.5</v>
      </c>
      <c r="G69" s="2">
        <v>11429858</v>
      </c>
      <c r="H69">
        <f>(Table1[[#This Row],[Цена ВТБ]]-B68)/B68</f>
        <v>8.1588205729603056E-2</v>
      </c>
      <c r="I69">
        <f>(Table1[[#This Row],[Цена Сбер]]-D68)/D68</f>
        <v>0.1153589011122591</v>
      </c>
      <c r="J69">
        <f>(Table1[[#This Row],[Цена Лукойл]]-F68)/F68</f>
        <v>5.1117068811438786E-2</v>
      </c>
      <c r="K69" s="5">
        <f>LN(Table1[[#This Row],[Объем Сбер]])</f>
        <v>20.787211460479931</v>
      </c>
      <c r="L69" s="5">
        <f>(Table1[[#This Row],[Цена ВТБ]]-MIN(Table1[Цена ВТБ]))/(MAX(Table1[Цена ВТБ])-MIN(Table1[Цена ВТБ]))</f>
        <v>0.67072402938090259</v>
      </c>
      <c r="M69" s="5">
        <f>(Table1[[#This Row],[Цена Сбер]]-MIN(Table1[Цена Сбер]))/(MAX(Table1[Цена Сбер])-MIN(Table1[Цена Сбер]))</f>
        <v>0.46799607001200821</v>
      </c>
      <c r="N69" s="5">
        <f>(Table1[[#This Row],[Цена Лукойл]]-MIN(Table1[Цена Лукойл]))/(MAX(Table1[Цена Лукойл])-MIN(Table1[Цена Лукойл]))</f>
        <v>0.24204263758056518</v>
      </c>
    </row>
    <row r="70" spans="1:14" x14ac:dyDescent="0.2">
      <c r="A70" s="1">
        <v>42979</v>
      </c>
      <c r="B70">
        <v>6.1589999999999999E-2</v>
      </c>
      <c r="C70" s="2">
        <v>293417410000</v>
      </c>
      <c r="D70">
        <v>192.33</v>
      </c>
      <c r="E70" s="2">
        <v>943835730</v>
      </c>
      <c r="F70">
        <v>3064</v>
      </c>
      <c r="G70" s="2">
        <v>14299520</v>
      </c>
      <c r="H70">
        <f>(Table1[[#This Row],[Цена ВТБ]]-B69)/B69</f>
        <v>-4.6003717472119066E-2</v>
      </c>
      <c r="I70">
        <f>(Table1[[#This Row],[Цена Сбер]]-D69)/D69</f>
        <v>4.806277587052489E-2</v>
      </c>
      <c r="J70">
        <f>(Table1[[#This Row],[Цена Лукойл]]-F69)/F69</f>
        <v>4.1999659921782007E-2</v>
      </c>
      <c r="K70" s="5">
        <f>LN(Table1[[#This Row],[Объем Сбер]])</f>
        <v>20.665462694136927</v>
      </c>
      <c r="L70" s="5">
        <f>(Table1[[#This Row],[Цена ВТБ]]-MIN(Table1[Цена ВТБ]))/(MAX(Table1[Цена ВТБ])-MIN(Table1[Цена ВТБ]))</f>
        <v>0.60839454354669464</v>
      </c>
      <c r="M70" s="5">
        <f>(Table1[[#This Row],[Цена Сбер]]-MIN(Table1[Цена Сбер]))/(MAX(Table1[Цена Сбер])-MIN(Table1[Цена Сбер]))</f>
        <v>0.50009097194425245</v>
      </c>
      <c r="N70" s="5">
        <f>(Table1[[#This Row],[Цена Лукойл]]-MIN(Table1[Цена Лукойл]))/(MAX(Table1[Цена Лукойл])-MIN(Table1[Цена Лукойл]))</f>
        <v>0.2665344571145265</v>
      </c>
    </row>
    <row r="71" spans="1:14" x14ac:dyDescent="0.2">
      <c r="A71" s="1">
        <v>43009</v>
      </c>
      <c r="B71">
        <v>0.06</v>
      </c>
      <c r="C71" s="2">
        <v>165599290000</v>
      </c>
      <c r="D71">
        <v>193.8</v>
      </c>
      <c r="E71" s="2">
        <v>745570010</v>
      </c>
      <c r="F71">
        <v>3096</v>
      </c>
      <c r="G71" s="2">
        <v>10868064</v>
      </c>
      <c r="H71">
        <f>(Table1[[#This Row],[Цена ВТБ]]-B70)/B70</f>
        <v>-2.581587920116904E-2</v>
      </c>
      <c r="I71">
        <f>(Table1[[#This Row],[Цена Сбер]]-D70)/D70</f>
        <v>7.6431133988457273E-3</v>
      </c>
      <c r="J71">
        <f>(Table1[[#This Row],[Цена Лукойл]]-F70)/F70</f>
        <v>1.0443864229765013E-2</v>
      </c>
      <c r="K71" s="5">
        <f>LN(Table1[[#This Row],[Объем Сбер]])</f>
        <v>20.42965959788722</v>
      </c>
      <c r="L71" s="5">
        <f>(Table1[[#This Row],[Цена ВТБ]]-MIN(Table1[Цена ВТБ]))/(MAX(Table1[Цена ВТБ])-MIN(Table1[Цена ВТБ]))</f>
        <v>0.57502623294858335</v>
      </c>
      <c r="M71" s="5">
        <f>(Table1[[#This Row],[Цена Сбер]]-MIN(Table1[Цена Сбер]))/(MAX(Table1[Цена Сбер])-MIN(Table1[Цена Сбер]))</f>
        <v>0.50544012226629309</v>
      </c>
      <c r="N71" s="5">
        <f>(Table1[[#This Row],[Цена Лукойл]]-MIN(Table1[Цена Лукойл]))/(MAX(Table1[Цена Лукойл])-MIN(Table1[Цена Лукойл]))</f>
        <v>0.27288051561725335</v>
      </c>
    </row>
    <row r="72" spans="1:14" x14ac:dyDescent="0.2">
      <c r="A72" s="1">
        <v>43040</v>
      </c>
      <c r="B72">
        <v>5.0779999999999999E-2</v>
      </c>
      <c r="C72" s="2">
        <v>433842240000</v>
      </c>
      <c r="D72">
        <v>224.35</v>
      </c>
      <c r="E72" s="2">
        <v>1254395580</v>
      </c>
      <c r="F72">
        <v>3292.5</v>
      </c>
      <c r="G72" s="2">
        <v>12795123</v>
      </c>
      <c r="H72">
        <f>(Table1[[#This Row],[Цена ВТБ]]-B71)/B71</f>
        <v>-0.15366666666666665</v>
      </c>
      <c r="I72">
        <f>(Table1[[#This Row],[Цена Сбер]]-D71)/D71</f>
        <v>0.15763673890608865</v>
      </c>
      <c r="J72">
        <f>(Table1[[#This Row],[Цена Лукойл]]-F71)/F71</f>
        <v>6.3468992248062017E-2</v>
      </c>
      <c r="K72" s="5">
        <f>LN(Table1[[#This Row],[Объем Сбер]])</f>
        <v>20.949919683957273</v>
      </c>
      <c r="L72" s="5">
        <f>(Table1[[#This Row],[Цена ВТБ]]-MIN(Table1[Цена ВТБ]))/(MAX(Table1[Цена ВТБ])-MIN(Table1[Цена ВТБ]))</f>
        <v>0.38153200419727179</v>
      </c>
      <c r="M72" s="5">
        <f>(Table1[[#This Row],[Цена Сбер]]-MIN(Table1[Цена Сбер]))/(MAX(Table1[Цена Сбер])-MIN(Table1[Цена Сбер]))</f>
        <v>0.61660783814271669</v>
      </c>
      <c r="N72" s="5">
        <f>(Table1[[#This Row],[Цена Лукойл]]-MIN(Table1[Цена Лукойл]))/(MAX(Table1[Цена Лукойл])-MIN(Table1[Цена Лукойл]))</f>
        <v>0.31184928111056026</v>
      </c>
    </row>
    <row r="73" spans="1:14" x14ac:dyDescent="0.2">
      <c r="A73" s="1">
        <v>43070</v>
      </c>
      <c r="B73">
        <v>4.7320000000000001E-2</v>
      </c>
      <c r="C73" s="2">
        <v>419332310000</v>
      </c>
      <c r="D73">
        <v>225.2</v>
      </c>
      <c r="E73" s="2">
        <v>683304570</v>
      </c>
      <c r="F73">
        <v>3334.5</v>
      </c>
      <c r="G73" s="2">
        <v>8931066</v>
      </c>
      <c r="H73">
        <f>(Table1[[#This Row],[Цена ВТБ]]-B72)/B72</f>
        <v>-6.8137061835368218E-2</v>
      </c>
      <c r="I73">
        <f>(Table1[[#This Row],[Цена Сбер]]-D72)/D72</f>
        <v>3.788722977490503E-3</v>
      </c>
      <c r="J73">
        <f>(Table1[[#This Row],[Цена Лукойл]]-F72)/F72</f>
        <v>1.275626423690205E-2</v>
      </c>
      <c r="K73" s="5">
        <f>LN(Table1[[#This Row],[Объем Сбер]])</f>
        <v>20.342451247859771</v>
      </c>
      <c r="L73" s="5">
        <f>(Table1[[#This Row],[Цена ВТБ]]-MIN(Table1[Цена ВТБ]))/(MAX(Table1[Цена ВТБ])-MIN(Table1[Цена ВТБ]))</f>
        <v>0.30891920251836313</v>
      </c>
      <c r="M73" s="5">
        <f>(Table1[[#This Row],[Цена Сбер]]-MIN(Table1[Цена Сбер]))/(MAX(Table1[Цена Сбер])-MIN(Table1[Цена Сбер]))</f>
        <v>0.61970088424729808</v>
      </c>
      <c r="N73" s="5">
        <f>(Table1[[#This Row],[Цена Лукойл]]-MIN(Table1[Цена Лукойл]))/(MAX(Table1[Цена Лукойл])-MIN(Table1[Цена Лукойл]))</f>
        <v>0.32017848289538919</v>
      </c>
    </row>
    <row r="74" spans="1:14" x14ac:dyDescent="0.2">
      <c r="A74" s="1">
        <v>43101</v>
      </c>
      <c r="B74">
        <v>4.9399999999999999E-2</v>
      </c>
      <c r="C74" s="2">
        <v>352127560000</v>
      </c>
      <c r="D74">
        <v>264.5</v>
      </c>
      <c r="E74" s="2">
        <v>840068720</v>
      </c>
      <c r="F74">
        <v>3728</v>
      </c>
      <c r="G74" s="2">
        <v>17727802</v>
      </c>
      <c r="H74">
        <f>(Table1[[#This Row],[Цена ВТБ]]-B73)/B73</f>
        <v>4.3956043956043925E-2</v>
      </c>
      <c r="I74">
        <f>(Table1[[#This Row],[Цена Сбер]]-D73)/D73</f>
        <v>0.17451154529307289</v>
      </c>
      <c r="J74">
        <f>(Table1[[#This Row],[Цена Лукойл]]-F73)/F73</f>
        <v>0.11800869695606538</v>
      </c>
      <c r="K74" s="5">
        <f>LN(Table1[[#This Row],[Объем Сбер]])</f>
        <v>20.548994255979228</v>
      </c>
      <c r="L74" s="5">
        <f>(Table1[[#This Row],[Цена ВТБ]]-MIN(Table1[Цена ВТБ]))/(MAX(Table1[Цена ВТБ])-MIN(Table1[Цена ВТБ]))</f>
        <v>0.35257082896117525</v>
      </c>
      <c r="M74" s="5">
        <f>(Table1[[#This Row],[Цена Сбер]]-MIN(Table1[Цена Сбер]))/(MAX(Table1[Цена Сбер])-MIN(Table1[Цена Сбер]))</f>
        <v>0.76270878061205927</v>
      </c>
      <c r="N74" s="5">
        <f>(Table1[[#This Row],[Цена Лукойл]]-MIN(Table1[Цена Лукойл]))/(MAX(Table1[Цена Лукойл])-MIN(Table1[Цена Лукойл]))</f>
        <v>0.3982151710461081</v>
      </c>
    </row>
    <row r="75" spans="1:14" x14ac:dyDescent="0.2">
      <c r="A75" s="1">
        <v>43132</v>
      </c>
      <c r="B75">
        <v>5.2760000000000001E-2</v>
      </c>
      <c r="C75" s="2">
        <v>578729040000</v>
      </c>
      <c r="D75">
        <v>272.39999999999998</v>
      </c>
      <c r="E75" s="2">
        <v>1032064390</v>
      </c>
      <c r="F75">
        <v>3776.5</v>
      </c>
      <c r="G75" s="2">
        <v>15027648</v>
      </c>
      <c r="H75">
        <f>(Table1[[#This Row],[Цена ВТБ]]-B74)/B74</f>
        <v>6.8016194331983845E-2</v>
      </c>
      <c r="I75">
        <f>(Table1[[#This Row],[Цена Сбер]]-D74)/D74</f>
        <v>2.9867674858222976E-2</v>
      </c>
      <c r="J75">
        <f>(Table1[[#This Row],[Цена Лукойл]]-F74)/F74</f>
        <v>1.3009656652360514E-2</v>
      </c>
      <c r="K75" s="5">
        <f>LN(Table1[[#This Row],[Объем Сбер]])</f>
        <v>20.754826895470249</v>
      </c>
      <c r="L75" s="5">
        <f>(Table1[[#This Row],[Цена ВТБ]]-MIN(Table1[Цена ВТБ]))/(MAX(Table1[Цена ВТБ])-MIN(Table1[Цена ВТБ]))</f>
        <v>0.42308499475341033</v>
      </c>
      <c r="M75" s="5">
        <f>(Table1[[#This Row],[Цена Сбер]]-MIN(Table1[Цена Сбер]))/(MAX(Table1[Цена Сбер])-MIN(Table1[Цена Сбер]))</f>
        <v>0.79145591499581514</v>
      </c>
      <c r="N75" s="5">
        <f>(Table1[[#This Row],[Цена Лукойл]]-MIN(Table1[Цена Лукойл]))/(MAX(Table1[Цена Лукойл])-MIN(Table1[Цена Лукойл]))</f>
        <v>0.40783341596430345</v>
      </c>
    </row>
    <row r="76" spans="1:14" x14ac:dyDescent="0.2">
      <c r="A76" s="1">
        <v>43160</v>
      </c>
      <c r="B76">
        <v>5.1659999999999998E-2</v>
      </c>
      <c r="C76" s="2">
        <v>530212820000</v>
      </c>
      <c r="D76">
        <v>253.57</v>
      </c>
      <c r="E76" s="2">
        <v>993704870</v>
      </c>
      <c r="F76">
        <v>3961</v>
      </c>
      <c r="G76" s="2">
        <v>13865755</v>
      </c>
      <c r="H76">
        <f>(Table1[[#This Row],[Цена ВТБ]]-B75)/B75</f>
        <v>-2.084912812736929E-2</v>
      </c>
      <c r="I76">
        <f>(Table1[[#This Row],[Цена Сбер]]-D75)/D75</f>
        <v>-6.9126284875183505E-2</v>
      </c>
      <c r="J76">
        <f>(Table1[[#This Row],[Цена Лукойл]]-F75)/F75</f>
        <v>4.8854759698133195E-2</v>
      </c>
      <c r="K76" s="5">
        <f>LN(Table1[[#This Row],[Объем Сбер]])</f>
        <v>20.7169508090651</v>
      </c>
      <c r="L76" s="5">
        <f>(Table1[[#This Row],[Цена ВТБ]]-MIN(Table1[Цена ВТБ]))/(MAX(Table1[Цена ВТБ])-MIN(Table1[Цена ВТБ]))</f>
        <v>0.39999999999999997</v>
      </c>
      <c r="M76" s="5">
        <f>(Table1[[#This Row],[Цена Сбер]]-MIN(Table1[Цена Сбер]))/(MAX(Table1[Цена Сбер])-MIN(Table1[Цена Сбер]))</f>
        <v>0.72293584658491317</v>
      </c>
      <c r="N76" s="5">
        <f>(Table1[[#This Row],[Цена Лукойл]]-MIN(Table1[Цена Лукойл]))/(MAX(Table1[Цена Лукойл])-MIN(Table1[Цена Лукойл]))</f>
        <v>0.44442240951908774</v>
      </c>
    </row>
    <row r="77" spans="1:14" x14ac:dyDescent="0.2">
      <c r="A77" s="1">
        <v>43191</v>
      </c>
      <c r="B77">
        <v>5.3969999999999997E-2</v>
      </c>
      <c r="C77" s="2">
        <v>754922430000</v>
      </c>
      <c r="D77">
        <v>226.99</v>
      </c>
      <c r="E77" s="2">
        <v>2377768000</v>
      </c>
      <c r="F77">
        <v>4156.5</v>
      </c>
      <c r="G77" s="2">
        <v>20676308</v>
      </c>
      <c r="H77">
        <f>(Table1[[#This Row],[Цена ВТБ]]-B76)/B76</f>
        <v>4.4715447154471538E-2</v>
      </c>
      <c r="I77">
        <f>(Table1[[#This Row],[Цена Сбер]]-D76)/D76</f>
        <v>-0.10482312576408875</v>
      </c>
      <c r="J77">
        <f>(Table1[[#This Row],[Цена Лукойл]]-F76)/F76</f>
        <v>4.9356223175965663E-2</v>
      </c>
      <c r="K77" s="5">
        <f>LN(Table1[[#This Row],[Объем Сбер]])</f>
        <v>21.589428069480011</v>
      </c>
      <c r="L77" s="5">
        <f>(Table1[[#This Row],[Цена ВТБ]]-MIN(Table1[Цена ВТБ]))/(MAX(Table1[Цена ВТБ])-MIN(Table1[Цена ВТБ]))</f>
        <v>0.44847848898216153</v>
      </c>
      <c r="M77" s="5">
        <f>(Table1[[#This Row],[Цена Сбер]]-MIN(Table1[Цена Сбер]))/(MAX(Table1[Цена Сбер])-MIN(Table1[Цена Сбер]))</f>
        <v>0.62621447545576947</v>
      </c>
      <c r="N77" s="5">
        <f>(Table1[[#This Row],[Цена Лукойл]]-MIN(Table1[Цена Лукойл]))/(MAX(Table1[Цена Лукойл])-MIN(Table1[Цена Лукойл]))</f>
        <v>0.48319286068418443</v>
      </c>
    </row>
    <row r="78" spans="1:14" x14ac:dyDescent="0.2">
      <c r="A78" s="1">
        <v>43221</v>
      </c>
      <c r="B78">
        <v>4.9889999999999997E-2</v>
      </c>
      <c r="C78" s="2">
        <v>502179250000</v>
      </c>
      <c r="D78">
        <v>222.36</v>
      </c>
      <c r="E78" s="2">
        <v>1043698830</v>
      </c>
      <c r="F78">
        <v>4209</v>
      </c>
      <c r="G78" s="2">
        <v>15295495</v>
      </c>
      <c r="H78">
        <f>(Table1[[#This Row],[Цена ВТБ]]-B77)/B77</f>
        <v>-7.5597554196775996E-2</v>
      </c>
      <c r="I78">
        <f>(Table1[[#This Row],[Цена Сбер]]-D77)/D77</f>
        <v>-2.0397374333671066E-2</v>
      </c>
      <c r="J78">
        <f>(Table1[[#This Row],[Цена Лукойл]]-F77)/F77</f>
        <v>1.2630819198845183E-2</v>
      </c>
      <c r="K78" s="5">
        <f>LN(Table1[[#This Row],[Объем Сбер]])</f>
        <v>20.766036807777866</v>
      </c>
      <c r="L78" s="5">
        <f>(Table1[[#This Row],[Цена ВТБ]]-MIN(Table1[Цена ВТБ]))/(MAX(Table1[Цена ВТБ])-MIN(Table1[Цена ВТБ]))</f>
        <v>0.36285414480587613</v>
      </c>
      <c r="M78" s="5">
        <f>(Table1[[#This Row],[Цена Сбер]]-MIN(Table1[Цена Сбер]))/(MAX(Table1[Цена Сбер])-MIN(Table1[Цена Сбер]))</f>
        <v>0.60936647138022637</v>
      </c>
      <c r="N78" s="5">
        <f>(Table1[[#This Row],[Цена Лукойл]]-MIN(Table1[Цена Лукойл]))/(MAX(Table1[Цена Лукойл])-MIN(Table1[Цена Лукойл]))</f>
        <v>0.49360436291522064</v>
      </c>
    </row>
    <row r="79" spans="1:14" x14ac:dyDescent="0.2">
      <c r="A79" s="1">
        <v>43252</v>
      </c>
      <c r="B79">
        <v>4.8009999999999997E-2</v>
      </c>
      <c r="C79" s="2">
        <v>543856810000</v>
      </c>
      <c r="D79">
        <v>218</v>
      </c>
      <c r="E79" s="2">
        <v>1083180080</v>
      </c>
      <c r="F79">
        <v>4350</v>
      </c>
      <c r="G79" s="2">
        <v>14599717</v>
      </c>
      <c r="H79">
        <f>(Table1[[#This Row],[Цена ВТБ]]-B78)/B78</f>
        <v>-3.7682902385247539E-2</v>
      </c>
      <c r="I79">
        <f>(Table1[[#This Row],[Цена Сбер]]-D78)/D78</f>
        <v>-1.9607843137254961E-2</v>
      </c>
      <c r="J79">
        <f>(Table1[[#This Row],[Цена Лукойл]]-F78)/F78</f>
        <v>3.3499643620812543E-2</v>
      </c>
      <c r="K79" s="5">
        <f>LN(Table1[[#This Row],[Объем Сбер]])</f>
        <v>20.8031670699975</v>
      </c>
      <c r="L79" s="5">
        <f>(Table1[[#This Row],[Цена ВТБ]]-MIN(Table1[Цена ВТБ]))/(MAX(Table1[Цена ВТБ])-MIN(Table1[Цена ВТБ]))</f>
        <v>0.32339979013641129</v>
      </c>
      <c r="M79" s="5">
        <f>(Table1[[#This Row],[Цена Сбер]]-MIN(Table1[Цена Сбер]))/(MAX(Table1[Цена Сбер])-MIN(Table1[Цена Сбер]))</f>
        <v>0.59350096430260901</v>
      </c>
      <c r="N79" s="5">
        <f>(Table1[[#This Row],[Цена Лукойл]]-MIN(Table1[Цена Лукойл]))/(MAX(Table1[Цена Лукойл])-MIN(Table1[Цена Лукойл]))</f>
        <v>0.5215666831928607</v>
      </c>
    </row>
    <row r="80" spans="1:14" x14ac:dyDescent="0.2">
      <c r="A80" s="1">
        <v>43282</v>
      </c>
      <c r="B80">
        <v>4.8280000000000003E-2</v>
      </c>
      <c r="C80" s="2">
        <v>299820580000</v>
      </c>
      <c r="D80">
        <v>214.86</v>
      </c>
      <c r="E80" s="2">
        <v>1232290050</v>
      </c>
      <c r="F80">
        <v>4451.5</v>
      </c>
      <c r="G80" s="2">
        <v>12707302</v>
      </c>
      <c r="H80">
        <f>(Table1[[#This Row],[Цена ВТБ]]-B79)/B79</f>
        <v>5.6238283690899053E-3</v>
      </c>
      <c r="I80">
        <f>(Table1[[#This Row],[Цена Сбер]]-D79)/D79</f>
        <v>-1.440366972477058E-2</v>
      </c>
      <c r="J80">
        <f>(Table1[[#This Row],[Цена Лукойл]]-F79)/F79</f>
        <v>2.3333333333333334E-2</v>
      </c>
      <c r="K80" s="5">
        <f>LN(Table1[[#This Row],[Объем Сбер]])</f>
        <v>20.932140104543205</v>
      </c>
      <c r="L80" s="5">
        <f>(Table1[[#This Row],[Цена ВТБ]]-MIN(Table1[Цена ВТБ]))/(MAX(Table1[Цена ВТБ])-MIN(Table1[Цена ВТБ]))</f>
        <v>0.32906610703043032</v>
      </c>
      <c r="M80" s="5">
        <f>(Table1[[#This Row],[Цена Сбер]]-MIN(Table1[Цена Сбер]))/(MAX(Table1[Цена Сбер])-MIN(Table1[Цена Сбер]))</f>
        <v>0.58207488810450858</v>
      </c>
      <c r="N80" s="5">
        <f>(Table1[[#This Row],[Цена Лукойл]]-MIN(Table1[Цена Лукойл]))/(MAX(Table1[Цена Лукойл])-MIN(Table1[Цена Лукойл]))</f>
        <v>0.54169558750619728</v>
      </c>
    </row>
    <row r="81" spans="1:14" x14ac:dyDescent="0.2">
      <c r="A81" s="1">
        <v>43313</v>
      </c>
      <c r="B81">
        <v>4.1399999999999999E-2</v>
      </c>
      <c r="C81" s="2">
        <v>405720540000</v>
      </c>
      <c r="D81">
        <v>182</v>
      </c>
      <c r="E81" s="2">
        <v>1774159080</v>
      </c>
      <c r="F81">
        <v>4700.5</v>
      </c>
      <c r="G81" s="2">
        <v>12699711</v>
      </c>
      <c r="H81">
        <f>(Table1[[#This Row],[Цена ВТБ]]-B80)/B80</f>
        <v>-0.1425020712510357</v>
      </c>
      <c r="I81">
        <f>(Table1[[#This Row],[Цена Сбер]]-D80)/D80</f>
        <v>-0.15293679605324403</v>
      </c>
      <c r="J81">
        <f>(Table1[[#This Row],[Цена Лукойл]]-F80)/F80</f>
        <v>5.5936201280467258E-2</v>
      </c>
      <c r="K81" s="5">
        <f>LN(Table1[[#This Row],[Объем Сбер]])</f>
        <v>21.296592389868653</v>
      </c>
      <c r="L81" s="5">
        <f>(Table1[[#This Row],[Цена ВТБ]]-MIN(Table1[Цена ВТБ]))/(MAX(Table1[Цена ВТБ])-MIN(Table1[Цена ВТБ]))</f>
        <v>0.18467995802728229</v>
      </c>
      <c r="M81" s="5">
        <f>(Table1[[#This Row],[Цена Сбер]]-MIN(Table1[Цена Сбер]))/(MAX(Table1[Цена Сбер])-MIN(Table1[Цена Сбер]))</f>
        <v>0.46250136457916374</v>
      </c>
      <c r="N81" s="5">
        <f>(Table1[[#This Row],[Цена Лукойл]]-MIN(Table1[Цена Лукойл]))/(MAX(Table1[Цена Лукойл])-MIN(Table1[Цена Лукойл]))</f>
        <v>0.5910758552305404</v>
      </c>
    </row>
    <row r="82" spans="1:14" x14ac:dyDescent="0.2">
      <c r="A82" s="1">
        <v>43344</v>
      </c>
      <c r="B82">
        <v>4.0759999999999998E-2</v>
      </c>
      <c r="C82" s="2">
        <v>392395190000</v>
      </c>
      <c r="D82">
        <v>203.32</v>
      </c>
      <c r="E82" s="2">
        <v>1723030800</v>
      </c>
      <c r="F82">
        <v>5022</v>
      </c>
      <c r="G82" s="2">
        <v>14169828</v>
      </c>
      <c r="H82">
        <f>(Table1[[#This Row],[Цена ВТБ]]-B81)/B81</f>
        <v>-1.5458937198067674E-2</v>
      </c>
      <c r="I82">
        <f>(Table1[[#This Row],[Цена Сбер]]-D81)/D81</f>
        <v>0.1171428571428571</v>
      </c>
      <c r="J82">
        <f>(Table1[[#This Row],[Цена Лукойл]]-F81)/F81</f>
        <v>6.8396979044782466E-2</v>
      </c>
      <c r="K82" s="5">
        <f>LN(Table1[[#This Row],[Объем Сбер]])</f>
        <v>21.267350670130462</v>
      </c>
      <c r="L82" s="5">
        <f>(Table1[[#This Row],[Цена ВТБ]]-MIN(Table1[Цена ВТБ]))/(MAX(Table1[Цена ВТБ])-MIN(Table1[Цена ВТБ]))</f>
        <v>0.17124868835257082</v>
      </c>
      <c r="M82" s="5">
        <f>(Table1[[#This Row],[Цена Сбер]]-MIN(Table1[Цена Сбер]))/(MAX(Table1[Цена Сбер])-MIN(Table1[Цена Сбер]))</f>
        <v>0.54008223863760407</v>
      </c>
      <c r="N82" s="5">
        <f>(Table1[[#This Row],[Цена Лукойл]]-MIN(Table1[Цена Лукойл]))/(MAX(Table1[Цена Лукойл])-MIN(Table1[Цена Лукойл]))</f>
        <v>0.65483391175012395</v>
      </c>
    </row>
    <row r="83" spans="1:14" x14ac:dyDescent="0.2">
      <c r="A83" s="1">
        <v>43374</v>
      </c>
      <c r="B83">
        <v>3.6580000000000001E-2</v>
      </c>
      <c r="C83" s="2">
        <v>437464790000</v>
      </c>
      <c r="D83">
        <v>189.8</v>
      </c>
      <c r="E83" s="2">
        <v>1809539820</v>
      </c>
      <c r="F83">
        <v>4945</v>
      </c>
      <c r="G83" s="2">
        <v>24127305</v>
      </c>
      <c r="H83">
        <f>(Table1[[#This Row],[Цена ВТБ]]-B82)/B82</f>
        <v>-0.10255152109911669</v>
      </c>
      <c r="I83">
        <f>(Table1[[#This Row],[Цена Сбер]]-D82)/D82</f>
        <v>-6.6496163682864359E-2</v>
      </c>
      <c r="J83">
        <f>(Table1[[#This Row],[Цена Лукойл]]-F82)/F82</f>
        <v>-1.5332536837913182E-2</v>
      </c>
      <c r="K83" s="5">
        <f>LN(Table1[[#This Row],[Объем Сбер]])</f>
        <v>21.316338406804967</v>
      </c>
      <c r="L83" s="5">
        <f>(Table1[[#This Row],[Цена ВТБ]]-MIN(Table1[Цена ВТБ]))/(MAX(Table1[Цена ВТБ])-MIN(Table1[Цена ВТБ]))</f>
        <v>8.3525708289611839E-2</v>
      </c>
      <c r="M83" s="5">
        <f>(Table1[[#This Row],[Цена Сбер]]-MIN(Table1[Цена Сбер]))/(MAX(Table1[Цена Сбер])-MIN(Table1[Цена Сбер]))</f>
        <v>0.49088461118591026</v>
      </c>
      <c r="N83" s="5">
        <f>(Table1[[#This Row],[Цена Лукойл]]-MIN(Table1[Цена Лукойл]))/(MAX(Table1[Цена Лукойл])-MIN(Table1[Цена Лукойл]))</f>
        <v>0.63956370847793753</v>
      </c>
    </row>
    <row r="84" spans="1:14" x14ac:dyDescent="0.2">
      <c r="A84" s="1">
        <v>43405</v>
      </c>
      <c r="B84">
        <v>3.73E-2</v>
      </c>
      <c r="C84" s="2">
        <v>459010120000</v>
      </c>
      <c r="D84">
        <v>194</v>
      </c>
      <c r="E84" s="2">
        <v>1567568800</v>
      </c>
      <c r="F84">
        <v>4896</v>
      </c>
      <c r="G84" s="2">
        <v>17825981</v>
      </c>
      <c r="H84">
        <f>(Table1[[#This Row],[Цена ВТБ]]-B83)/B83</f>
        <v>1.9682886823400723E-2</v>
      </c>
      <c r="I84">
        <f>(Table1[[#This Row],[Цена Сбер]]-D83)/D83</f>
        <v>2.2128556375131656E-2</v>
      </c>
      <c r="J84">
        <f>(Table1[[#This Row],[Цена Лукойл]]-F83)/F83</f>
        <v>-9.9089989888776538E-3</v>
      </c>
      <c r="K84" s="5">
        <f>LN(Table1[[#This Row],[Объем Сбер]])</f>
        <v>21.172791721055194</v>
      </c>
      <c r="L84" s="5">
        <f>(Table1[[#This Row],[Цена ВТБ]]-MIN(Table1[Цена ВТБ]))/(MAX(Table1[Цена ВТБ])-MIN(Table1[Цена ВТБ]))</f>
        <v>9.8635886673662174E-2</v>
      </c>
      <c r="M84" s="5">
        <f>(Table1[[#This Row],[Цена Сбер]]-MIN(Table1[Цена Сбер]))/(MAX(Table1[Цена Сбер])-MIN(Table1[Цена Сбер]))</f>
        <v>0.50616789782031224</v>
      </c>
      <c r="N84" s="5">
        <f>(Table1[[#This Row],[Цена Лукойл]]-MIN(Table1[Цена Лукойл]))/(MAX(Table1[Цена Лукойл])-MIN(Table1[Цена Лукойл]))</f>
        <v>0.6298463063956371</v>
      </c>
    </row>
    <row r="85" spans="1:14" x14ac:dyDescent="0.2">
      <c r="A85" s="1">
        <v>43435</v>
      </c>
      <c r="B85">
        <v>3.3849999999999998E-2</v>
      </c>
      <c r="C85" s="2">
        <v>337608430000</v>
      </c>
      <c r="D85">
        <v>186.3</v>
      </c>
      <c r="E85" s="2">
        <v>1147560770</v>
      </c>
      <c r="F85">
        <v>4997</v>
      </c>
      <c r="G85" s="2">
        <v>19978708</v>
      </c>
      <c r="H85">
        <f>(Table1[[#This Row],[Цена ВТБ]]-B84)/B84</f>
        <v>-9.2493297587131415E-2</v>
      </c>
      <c r="I85">
        <f>(Table1[[#This Row],[Цена Сбер]]-D84)/D84</f>
        <v>-3.9690721649484478E-2</v>
      </c>
      <c r="J85">
        <f>(Table1[[#This Row],[Цена Лукойл]]-F84)/F84</f>
        <v>2.0629084967320261E-2</v>
      </c>
      <c r="K85" s="5">
        <f>LN(Table1[[#This Row],[Объем Сбер]])</f>
        <v>20.860904457102382</v>
      </c>
      <c r="L85" s="5">
        <f>(Table1[[#This Row],[Цена ВТБ]]-MIN(Table1[Цена ВТБ]))/(MAX(Table1[Цена ВТБ])-MIN(Table1[Цена ВТБ]))</f>
        <v>2.6232948583420797E-2</v>
      </c>
      <c r="M85" s="5">
        <f>(Table1[[#This Row],[Цена Сбер]]-MIN(Table1[Цена Сбер]))/(MAX(Table1[Цена Сбер])-MIN(Table1[Цена Сбер]))</f>
        <v>0.4781485389905753</v>
      </c>
      <c r="N85" s="5">
        <f>(Table1[[#This Row],[Цена Лукойл]]-MIN(Table1[Цена Лукойл]))/(MAX(Table1[Цена Лукойл])-MIN(Table1[Цена Лукойл]))</f>
        <v>0.64987605354486866</v>
      </c>
    </row>
    <row r="86" spans="1:14" x14ac:dyDescent="0.2">
      <c r="A86" s="1">
        <v>43466</v>
      </c>
      <c r="B86">
        <v>3.7769999999999998E-2</v>
      </c>
      <c r="C86" s="2">
        <v>322917130000</v>
      </c>
      <c r="D86">
        <v>217.9</v>
      </c>
      <c r="E86" s="2">
        <v>1181569160</v>
      </c>
      <c r="F86">
        <v>5272.5</v>
      </c>
      <c r="G86" s="2">
        <v>12365666</v>
      </c>
      <c r="H86">
        <f>(Table1[[#This Row],[Цена ВТБ]]-B85)/B85</f>
        <v>0.11580502215657312</v>
      </c>
      <c r="I86">
        <f>(Table1[[#This Row],[Цена Сбер]]-D85)/D85</f>
        <v>0.16961889425657536</v>
      </c>
      <c r="J86">
        <f>(Table1[[#This Row],[Цена Лукойл]]-F85)/F85</f>
        <v>5.5133079847908745E-2</v>
      </c>
      <c r="K86" s="5">
        <f>LN(Table1[[#This Row],[Объем Сбер]])</f>
        <v>20.890109188637712</v>
      </c>
      <c r="L86" s="5">
        <f>(Table1[[#This Row],[Цена ВТБ]]-MIN(Table1[Цена ВТБ]))/(MAX(Table1[Цена ВТБ])-MIN(Table1[Цена ВТБ]))</f>
        <v>0.10849947534102834</v>
      </c>
      <c r="M86" s="5">
        <f>(Table1[[#This Row],[Цена Сбер]]-MIN(Table1[Цена Сбер]))/(MAX(Table1[Цена Сбер])-MIN(Table1[Цена Сбер]))</f>
        <v>0.59313707652559955</v>
      </c>
      <c r="N86" s="5">
        <f>(Table1[[#This Row],[Цена Лукойл]]-MIN(Table1[Цена Лукойл]))/(MAX(Table1[Цена Лукойл])-MIN(Table1[Цена Лукойл]))</f>
        <v>0.70451165096678237</v>
      </c>
    </row>
    <row r="87" spans="1:14" x14ac:dyDescent="0.2">
      <c r="A87" s="1">
        <v>43497</v>
      </c>
      <c r="B87">
        <v>3.5900000000000001E-2</v>
      </c>
      <c r="C87" s="2">
        <v>286689820000</v>
      </c>
      <c r="D87">
        <v>207.8</v>
      </c>
      <c r="E87" s="2">
        <v>1316335610</v>
      </c>
      <c r="F87">
        <v>5501</v>
      </c>
      <c r="G87" s="2">
        <v>11081220</v>
      </c>
      <c r="H87">
        <f>(Table1[[#This Row],[Цена ВТБ]]-B86)/B86</f>
        <v>-4.9510193275085962E-2</v>
      </c>
      <c r="I87">
        <f>(Table1[[#This Row],[Цена Сбер]]-D86)/D86</f>
        <v>-4.6351537402478174E-2</v>
      </c>
      <c r="J87">
        <f>(Table1[[#This Row],[Цена Лукойл]]-F86)/F86</f>
        <v>4.3338074917022289E-2</v>
      </c>
      <c r="K87" s="5">
        <f>LN(Table1[[#This Row],[Объем Сбер]])</f>
        <v>20.998117660133104</v>
      </c>
      <c r="L87" s="5">
        <f>(Table1[[#This Row],[Цена ВТБ]]-MIN(Table1[Цена ВТБ]))/(MAX(Table1[Цена ВТБ])-MIN(Table1[Цена ВТБ]))</f>
        <v>6.925498426023094E-2</v>
      </c>
      <c r="M87" s="5">
        <f>(Table1[[#This Row],[Цена Сбер]]-MIN(Table1[Цена Сбер]))/(MAX(Table1[Цена Сбер])-MIN(Table1[Цена Сбер]))</f>
        <v>0.55638441104763292</v>
      </c>
      <c r="N87" s="5">
        <f>(Table1[[#This Row],[Цена Лукойл]]-MIN(Table1[Цена Лукойл]))/(MAX(Table1[Цена Лукойл])-MIN(Table1[Цена Лукойл]))</f>
        <v>0.74982647496281607</v>
      </c>
    </row>
    <row r="88" spans="1:14" x14ac:dyDescent="0.2">
      <c r="A88" s="1">
        <v>43525</v>
      </c>
      <c r="B88">
        <v>3.5645000000000003E-2</v>
      </c>
      <c r="C88" s="2">
        <v>300233110000</v>
      </c>
      <c r="D88">
        <v>214.42</v>
      </c>
      <c r="E88" s="2">
        <v>1071950350</v>
      </c>
      <c r="F88">
        <v>5894</v>
      </c>
      <c r="G88" s="2">
        <v>12750527</v>
      </c>
      <c r="H88">
        <f>(Table1[[#This Row],[Цена ВТБ]]-B87)/B87</f>
        <v>-7.1030640668523198E-3</v>
      </c>
      <c r="I88">
        <f>(Table1[[#This Row],[Цена Сбер]]-D87)/D87</f>
        <v>3.1857555341674573E-2</v>
      </c>
      <c r="J88">
        <f>(Table1[[#This Row],[Цена Лукойл]]-F87)/F87</f>
        <v>7.1441556080712593E-2</v>
      </c>
      <c r="K88" s="5">
        <f>LN(Table1[[#This Row],[Объем Сбер]])</f>
        <v>20.792745583223926</v>
      </c>
      <c r="L88" s="5">
        <f>(Table1[[#This Row],[Цена ВТБ]]-MIN(Table1[Цена ВТБ]))/(MAX(Table1[Цена ВТБ])-MIN(Table1[Цена ВТБ]))</f>
        <v>6.390346274921313E-2</v>
      </c>
      <c r="M88" s="5">
        <f>(Table1[[#This Row],[Цена Сбер]]-MIN(Table1[Цена Сбер]))/(MAX(Table1[Цена Сбер])-MIN(Table1[Цена Сбер]))</f>
        <v>0.58047378188566634</v>
      </c>
      <c r="N88" s="5">
        <f>(Table1[[#This Row],[Цена Лукойл]]-MIN(Table1[Цена Лукойл]))/(MAX(Table1[Цена Лукойл])-MIN(Table1[Цена Лукойл]))</f>
        <v>0.82776400594942989</v>
      </c>
    </row>
    <row r="89" spans="1:14" x14ac:dyDescent="0.2">
      <c r="A89" s="1">
        <v>43556</v>
      </c>
      <c r="B89">
        <v>3.5499999999999997E-2</v>
      </c>
      <c r="C89" s="2">
        <v>338645330000</v>
      </c>
      <c r="D89">
        <v>225.17</v>
      </c>
      <c r="E89" s="2">
        <v>1567685270</v>
      </c>
      <c r="F89">
        <v>5511</v>
      </c>
      <c r="G89" s="2">
        <v>13455729</v>
      </c>
      <c r="H89">
        <f>(Table1[[#This Row],[Цена ВТБ]]-B88)/B88</f>
        <v>-4.0678917099174136E-3</v>
      </c>
      <c r="I89">
        <f>(Table1[[#This Row],[Цена Сбер]]-D88)/D88</f>
        <v>5.0135248577558064E-2</v>
      </c>
      <c r="J89">
        <f>(Table1[[#This Row],[Цена Лукойл]]-F88)/F88</f>
        <v>-6.4981336952833396E-2</v>
      </c>
      <c r="K89" s="5">
        <f>LN(Table1[[#This Row],[Объем Сбер]])</f>
        <v>21.172866018064273</v>
      </c>
      <c r="L89" s="5">
        <f>(Table1[[#This Row],[Цена ВТБ]]-MIN(Table1[Цена ВТБ]))/(MAX(Table1[Цена ВТБ])-MIN(Table1[Цена ВТБ]))</f>
        <v>6.086044071353619E-2</v>
      </c>
      <c r="M89" s="5">
        <f>(Table1[[#This Row],[Цена Сбер]]-MIN(Table1[Цена Сбер]))/(MAX(Table1[Цена Сбер])-MIN(Table1[Цена Сбер]))</f>
        <v>0.61959171791419521</v>
      </c>
      <c r="N89" s="5">
        <f>(Table1[[#This Row],[Цена Лукойл]]-MIN(Table1[Цена Лукойл]))/(MAX(Table1[Цена Лукойл])-MIN(Table1[Цена Лукойл]))</f>
        <v>0.75180961824491821</v>
      </c>
    </row>
    <row r="90" spans="1:14" x14ac:dyDescent="0.2">
      <c r="A90" s="1">
        <v>43586</v>
      </c>
      <c r="B90">
        <v>3.6705000000000002E-2</v>
      </c>
      <c r="C90" s="2">
        <v>504487530000</v>
      </c>
      <c r="D90">
        <v>233.24</v>
      </c>
      <c r="E90" s="2">
        <v>1029175370</v>
      </c>
      <c r="F90">
        <v>5268.5</v>
      </c>
      <c r="G90" s="2">
        <v>28677830</v>
      </c>
      <c r="H90">
        <f>(Table1[[#This Row],[Цена ВТБ]]-B89)/B89</f>
        <v>3.3943661971831122E-2</v>
      </c>
      <c r="I90">
        <f>(Table1[[#This Row],[Цена Сбер]]-D89)/D89</f>
        <v>3.583958786694507E-2</v>
      </c>
      <c r="J90">
        <f>(Table1[[#This Row],[Цена Лукойл]]-F89)/F89</f>
        <v>-4.4002903284340408E-2</v>
      </c>
      <c r="K90" s="5">
        <f>LN(Table1[[#This Row],[Объем Сбер]])</f>
        <v>20.752023706876802</v>
      </c>
      <c r="L90" s="5">
        <f>(Table1[[#This Row],[Цена ВТБ]]-MIN(Table1[Цена ВТБ]))/(MAX(Table1[Цена ВТБ])-MIN(Table1[Цена ВТБ]))</f>
        <v>8.6149003147953915E-2</v>
      </c>
      <c r="M90" s="5">
        <f>(Table1[[#This Row],[Цена Сбер]]-MIN(Table1[Цена Сбер]))/(MAX(Table1[Цена Сбер])-MIN(Table1[Цена Сбер]))</f>
        <v>0.64895746151886757</v>
      </c>
      <c r="N90" s="5">
        <f>(Table1[[#This Row],[Цена Лукойл]]-MIN(Table1[Цена Лукойл]))/(MAX(Table1[Цена Лукойл])-MIN(Table1[Цена Лукойл]))</f>
        <v>0.70371839365394151</v>
      </c>
    </row>
    <row r="91" spans="1:14" x14ac:dyDescent="0.2">
      <c r="A91" s="1">
        <v>43617</v>
      </c>
      <c r="B91">
        <v>3.9879999999999999E-2</v>
      </c>
      <c r="C91" s="2">
        <v>552706610000</v>
      </c>
      <c r="D91">
        <v>238.55</v>
      </c>
      <c r="E91" s="2">
        <v>1023004980</v>
      </c>
      <c r="F91">
        <v>5305</v>
      </c>
      <c r="G91" s="2">
        <v>17368849</v>
      </c>
      <c r="H91">
        <f>(Table1[[#This Row],[Цена ВТБ]]-B90)/B90</f>
        <v>8.6500476774281354E-2</v>
      </c>
      <c r="I91">
        <f>(Table1[[#This Row],[Цена Сбер]]-D90)/D90</f>
        <v>2.2766249356885621E-2</v>
      </c>
      <c r="J91">
        <f>(Table1[[#This Row],[Цена Лукойл]]-F90)/F90</f>
        <v>6.9279681123659486E-3</v>
      </c>
      <c r="K91" s="5">
        <f>LN(Table1[[#This Row],[Объем Сбер]])</f>
        <v>20.746010191939241</v>
      </c>
      <c r="L91" s="5">
        <f>(Table1[[#This Row],[Цена ВТБ]]-MIN(Table1[Цена ВТБ]))/(MAX(Table1[Цена ВТБ])-MIN(Table1[Цена ВТБ]))</f>
        <v>0.15278069254984261</v>
      </c>
      <c r="M91" s="5">
        <f>(Table1[[#This Row],[Цена Сбер]]-MIN(Table1[Цена Сбер]))/(MAX(Table1[Цена Сбер])-MIN(Table1[Цена Сбер]))</f>
        <v>0.66827990247807578</v>
      </c>
      <c r="N91" s="5">
        <f>(Table1[[#This Row],[Цена Лукойл]]-MIN(Table1[Цена Лукойл]))/(MAX(Table1[Цена Лукойл])-MIN(Table1[Цена Лукойл]))</f>
        <v>0.71095686663361424</v>
      </c>
    </row>
    <row r="92" spans="1:14" x14ac:dyDescent="0.2">
      <c r="A92" s="1">
        <v>43647</v>
      </c>
      <c r="B92">
        <v>4.2500000000000003E-2</v>
      </c>
      <c r="C92" s="2">
        <v>878966510000</v>
      </c>
      <c r="D92">
        <v>233.49</v>
      </c>
      <c r="E92" s="2">
        <v>780046580</v>
      </c>
      <c r="F92">
        <v>5226.5</v>
      </c>
      <c r="G92" s="2">
        <v>14212673</v>
      </c>
      <c r="H92">
        <f>(Table1[[#This Row],[Цена ВТБ]]-B91)/B91</f>
        <v>6.5697091273821576E-2</v>
      </c>
      <c r="I92">
        <f>(Table1[[#This Row],[Цена Сбер]]-D91)/D91</f>
        <v>-2.121148606162231E-2</v>
      </c>
      <c r="J92">
        <f>(Table1[[#This Row],[Цена Лукойл]]-F91)/F91</f>
        <v>-1.4797360980207352E-2</v>
      </c>
      <c r="K92" s="5">
        <f>LN(Table1[[#This Row],[Объем Сбер]])</f>
        <v>20.474864193813584</v>
      </c>
      <c r="L92" s="5">
        <f>(Table1[[#This Row],[Цена ВТБ]]-MIN(Table1[Цена ВТБ]))/(MAX(Table1[Цена ВТБ])-MIN(Table1[Цена ВТБ]))</f>
        <v>0.20776495278069265</v>
      </c>
      <c r="M92" s="5">
        <f>(Table1[[#This Row],[Цена Сбер]]-MIN(Table1[Цена Сбер]))/(MAX(Table1[Цена Сбер])-MIN(Table1[Цена Сбер]))</f>
        <v>0.64986718096139151</v>
      </c>
      <c r="N92" s="5">
        <f>(Table1[[#This Row],[Цена Лукойл]]-MIN(Table1[Цена Лукойл]))/(MAX(Table1[Цена Лукойл])-MIN(Table1[Цена Лукойл]))</f>
        <v>0.69538919186911252</v>
      </c>
    </row>
    <row r="93" spans="1:14" x14ac:dyDescent="0.2">
      <c r="A93" s="1">
        <v>43678</v>
      </c>
      <c r="B93">
        <v>3.8679999999999999E-2</v>
      </c>
      <c r="C93" s="2">
        <v>588826140000</v>
      </c>
      <c r="D93">
        <v>224.2</v>
      </c>
      <c r="E93" s="2">
        <v>1024861980</v>
      </c>
      <c r="F93">
        <v>5379.5</v>
      </c>
      <c r="G93" s="2">
        <v>24556857</v>
      </c>
      <c r="H93">
        <f>(Table1[[#This Row],[Цена ВТБ]]-B92)/B92</f>
        <v>-8.9882352941176552E-2</v>
      </c>
      <c r="I93">
        <f>(Table1[[#This Row],[Цена Сбер]]-D92)/D92</f>
        <v>-3.9787571202192902E-2</v>
      </c>
      <c r="J93">
        <f>(Table1[[#This Row],[Цена Лукойл]]-F92)/F92</f>
        <v>2.927389266239357E-2</v>
      </c>
      <c r="K93" s="5">
        <f>LN(Table1[[#This Row],[Объем Сбер]])</f>
        <v>20.74782378681163</v>
      </c>
      <c r="L93" s="5">
        <f>(Table1[[#This Row],[Цена ВТБ]]-MIN(Table1[Цена ВТБ]))/(MAX(Table1[Цена ВТБ])-MIN(Table1[Цена ВТБ]))</f>
        <v>0.1275970619097587</v>
      </c>
      <c r="M93" s="5">
        <f>(Table1[[#This Row],[Цена Сбер]]-MIN(Table1[Цена Сбер]))/(MAX(Table1[Цена Сбер])-MIN(Table1[Цена Сбер]))</f>
        <v>0.61606200647720233</v>
      </c>
      <c r="N93" s="5">
        <f>(Table1[[#This Row],[Цена Лукойл]]-MIN(Table1[Цена Лукойл]))/(MAX(Table1[Цена Лукойл])-MIN(Table1[Цена Лукойл]))</f>
        <v>0.72573128408527521</v>
      </c>
    </row>
    <row r="94" spans="1:14" x14ac:dyDescent="0.2">
      <c r="A94" s="1">
        <v>43709</v>
      </c>
      <c r="B94">
        <v>4.2595000000000001E-2</v>
      </c>
      <c r="C94" s="2">
        <v>810694080000</v>
      </c>
      <c r="D94">
        <v>227.71</v>
      </c>
      <c r="E94" s="2">
        <v>796864790</v>
      </c>
      <c r="F94">
        <v>5387.5</v>
      </c>
      <c r="G94" s="2">
        <v>16352957</v>
      </c>
      <c r="H94">
        <f>(Table1[[#This Row],[Цена ВТБ]]-B93)/B93</f>
        <v>0.10121509824198557</v>
      </c>
      <c r="I94">
        <f>(Table1[[#This Row],[Цена Сбер]]-D93)/D93</f>
        <v>1.5655664585191881E-2</v>
      </c>
      <c r="J94">
        <f>(Table1[[#This Row],[Цена Лукойл]]-F93)/F93</f>
        <v>1.4871270564178827E-3</v>
      </c>
      <c r="K94" s="5">
        <f>LN(Table1[[#This Row],[Объем Сбер]])</f>
        <v>20.496195573679962</v>
      </c>
      <c r="L94" s="5">
        <f>(Table1[[#This Row],[Цена ВТБ]]-MIN(Table1[Цена ВТБ]))/(MAX(Table1[Цена ВТБ])-MIN(Table1[Цена ВТБ]))</f>
        <v>0.20975865687303258</v>
      </c>
      <c r="M94" s="5">
        <f>(Table1[[#This Row],[Цена Сбер]]-MIN(Table1[Цена Сбер]))/(MAX(Table1[Цена Сбер])-MIN(Table1[Цена Сбер]))</f>
        <v>0.6288344674502383</v>
      </c>
      <c r="N94" s="5">
        <f>(Table1[[#This Row],[Цена Лукойл]]-MIN(Table1[Цена Лукойл]))/(MAX(Table1[Цена Лукойл])-MIN(Table1[Цена Лукойл]))</f>
        <v>0.72731779871095692</v>
      </c>
    </row>
    <row r="95" spans="1:14" x14ac:dyDescent="0.2">
      <c r="A95" s="1">
        <v>43739</v>
      </c>
      <c r="B95">
        <v>4.3090000000000003E-2</v>
      </c>
      <c r="C95" s="2">
        <v>561078690000</v>
      </c>
      <c r="D95">
        <v>234.89</v>
      </c>
      <c r="E95" s="2">
        <v>894393040</v>
      </c>
      <c r="F95">
        <v>5919.5</v>
      </c>
      <c r="G95" s="2">
        <v>27664840</v>
      </c>
      <c r="H95">
        <f>(Table1[[#This Row],[Цена ВТБ]]-B94)/B94</f>
        <v>1.1621082286653419E-2</v>
      </c>
      <c r="I95">
        <f>(Table1[[#This Row],[Цена Сбер]]-D94)/D94</f>
        <v>3.1531333713934295E-2</v>
      </c>
      <c r="J95">
        <f>(Table1[[#This Row],[Цена Лукойл]]-F94)/F94</f>
        <v>9.8747099767981433E-2</v>
      </c>
      <c r="K95" s="5">
        <f>LN(Table1[[#This Row],[Объем Сбер]])</f>
        <v>20.611655878581701</v>
      </c>
      <c r="L95" s="5">
        <f>(Table1[[#This Row],[Цена ВТБ]]-MIN(Table1[Цена ВТБ]))/(MAX(Table1[Цена ВТБ])-MIN(Table1[Цена ВТБ]))</f>
        <v>0.22014690451206725</v>
      </c>
      <c r="M95" s="5">
        <f>(Table1[[#This Row],[Цена Сбер]]-MIN(Table1[Цена Сбер]))/(MAX(Table1[Цена Сбер])-MIN(Table1[Цена Сбер]))</f>
        <v>0.65496160983952545</v>
      </c>
      <c r="N95" s="5">
        <f>(Table1[[#This Row],[Цена Лукойл]]-MIN(Table1[Цена Лукойл]))/(MAX(Table1[Цена Лукойл])-MIN(Table1[Цена Лукойл]))</f>
        <v>0.83282102131879032</v>
      </c>
    </row>
    <row r="96" spans="1:14" x14ac:dyDescent="0.2">
      <c r="A96" s="1">
        <v>43770</v>
      </c>
      <c r="B96">
        <v>4.5330000000000002E-2</v>
      </c>
      <c r="C96" s="2">
        <v>790972300000</v>
      </c>
      <c r="D96">
        <v>233.98</v>
      </c>
      <c r="E96" s="2">
        <v>643074600</v>
      </c>
      <c r="F96">
        <v>6137.5</v>
      </c>
      <c r="G96" s="2">
        <v>15892270</v>
      </c>
      <c r="H96">
        <f>(Table1[[#This Row],[Цена ВТБ]]-B95)/B95</f>
        <v>5.1984219076351791E-2</v>
      </c>
      <c r="I96">
        <f>(Table1[[#This Row],[Цена Сбер]]-D95)/D95</f>
        <v>-3.8741538592532532E-3</v>
      </c>
      <c r="J96">
        <f>(Table1[[#This Row],[Цена Лукойл]]-F95)/F95</f>
        <v>3.6827434749556548E-2</v>
      </c>
      <c r="K96" s="5">
        <f>LN(Table1[[#This Row],[Объем Сбер]])</f>
        <v>20.281771294134767</v>
      </c>
      <c r="L96" s="5">
        <f>(Table1[[#This Row],[Цена ВТБ]]-MIN(Table1[Цена ВТБ]))/(MAX(Table1[Цена ВТБ])-MIN(Table1[Цена ВТБ]))</f>
        <v>0.26715634837355728</v>
      </c>
      <c r="M96" s="5">
        <f>(Table1[[#This Row],[Цена Сбер]]-MIN(Table1[Цена Сбер]))/(MAX(Table1[Цена Сбер])-MIN(Table1[Цена Сбер]))</f>
        <v>0.65165023106873832</v>
      </c>
      <c r="N96" s="5">
        <f>(Table1[[#This Row],[Цена Лукойл]]-MIN(Table1[Цена Лукойл]))/(MAX(Table1[Цена Лукойл])-MIN(Table1[Цена Лукойл]))</f>
        <v>0.87605354486861675</v>
      </c>
    </row>
    <row r="97" spans="1:14" x14ac:dyDescent="0.2">
      <c r="A97" s="1">
        <v>43800</v>
      </c>
      <c r="B97">
        <v>4.5900000000000003E-2</v>
      </c>
      <c r="C97" s="2">
        <v>399669980000</v>
      </c>
      <c r="D97">
        <v>254.75</v>
      </c>
      <c r="E97" s="2">
        <v>666344120</v>
      </c>
      <c r="F97">
        <v>6169</v>
      </c>
      <c r="G97" s="2">
        <v>18438363</v>
      </c>
      <c r="H97">
        <f>(Table1[[#This Row],[Цена ВТБ]]-B96)/B96</f>
        <v>1.2574454003970902E-2</v>
      </c>
      <c r="I97">
        <f>(Table1[[#This Row],[Цена Сбер]]-D96)/D96</f>
        <v>8.8768270792375467E-2</v>
      </c>
      <c r="J97">
        <f>(Table1[[#This Row],[Цена Лукойл]]-F96)/F96</f>
        <v>5.1323828920570268E-3</v>
      </c>
      <c r="K97" s="5">
        <f>LN(Table1[[#This Row],[Объем Сбер]])</f>
        <v>20.317316791759584</v>
      </c>
      <c r="L97" s="5">
        <f>(Table1[[#This Row],[Цена ВТБ]]-MIN(Table1[Цена ВТБ]))/(MAX(Table1[Цена ВТБ])-MIN(Table1[Цена ВТБ]))</f>
        <v>0.27911857292759717</v>
      </c>
      <c r="M97" s="5">
        <f>(Table1[[#This Row],[Цена Сбер]]-MIN(Table1[Цена Сбер]))/(MAX(Table1[Цена Сбер])-MIN(Table1[Цена Сбер]))</f>
        <v>0.72722972235362615</v>
      </c>
      <c r="N97" s="5">
        <f>(Table1[[#This Row],[Цена Лукойл]]-MIN(Table1[Цена Лукойл]))/(MAX(Table1[Цена Лукойл])-MIN(Table1[Цена Лукойл]))</f>
        <v>0.88230044620723846</v>
      </c>
    </row>
    <row r="98" spans="1:14" x14ac:dyDescent="0.2">
      <c r="A98" s="1">
        <v>43831</v>
      </c>
      <c r="B98">
        <v>4.6399999999999997E-2</v>
      </c>
      <c r="C98" s="2">
        <v>799598550000</v>
      </c>
      <c r="D98">
        <v>252.2</v>
      </c>
      <c r="E98" s="2">
        <v>747137520</v>
      </c>
      <c r="F98">
        <v>6550.5</v>
      </c>
      <c r="G98" s="2">
        <v>18256281</v>
      </c>
      <c r="H98">
        <f>(Table1[[#This Row],[Цена ВТБ]]-B97)/B97</f>
        <v>1.0893246187363693E-2</v>
      </c>
      <c r="I98">
        <f>(Table1[[#This Row],[Цена Сбер]]-D97)/D97</f>
        <v>-1.0009813542688956E-2</v>
      </c>
      <c r="J98">
        <f>(Table1[[#This Row],[Цена Лукойл]]-F97)/F97</f>
        <v>6.1841465391473498E-2</v>
      </c>
      <c r="K98" s="5">
        <f>LN(Table1[[#This Row],[Объем Сбер]])</f>
        <v>20.431759822538975</v>
      </c>
      <c r="L98" s="5">
        <f>(Table1[[#This Row],[Цена ВТБ]]-MIN(Table1[Цена ВТБ]))/(MAX(Table1[Цена ВТБ])-MIN(Table1[Цена ВТБ]))</f>
        <v>0.28961175236096531</v>
      </c>
      <c r="M98" s="5">
        <f>(Table1[[#This Row],[Цена Сбер]]-MIN(Table1[Цена Сбер]))/(MAX(Table1[Цена Сбер])-MIN(Table1[Цена Сбер]))</f>
        <v>0.71795058403988199</v>
      </c>
      <c r="N98" s="5">
        <f>(Table1[[#This Row],[Цена Лукойл]]-MIN(Table1[Цена Лукойл]))/(MAX(Table1[Цена Лукойл])-MIN(Table1[Цена Лукойл]))</f>
        <v>0.95795736241943485</v>
      </c>
    </row>
    <row r="99" spans="1:14" x14ac:dyDescent="0.2">
      <c r="A99" s="1">
        <v>43862</v>
      </c>
      <c r="B99">
        <v>4.333E-2</v>
      </c>
      <c r="C99" s="2">
        <v>598942560000</v>
      </c>
      <c r="D99">
        <v>233.36</v>
      </c>
      <c r="E99" s="2">
        <v>919822790</v>
      </c>
      <c r="F99">
        <v>5699.5</v>
      </c>
      <c r="G99" s="2">
        <v>22280211</v>
      </c>
      <c r="H99">
        <f>(Table1[[#This Row],[Цена ВТБ]]-B98)/B98</f>
        <v>-6.6163793103448207E-2</v>
      </c>
      <c r="I99">
        <f>(Table1[[#This Row],[Цена Сбер]]-D98)/D98</f>
        <v>-7.4702616970658109E-2</v>
      </c>
      <c r="J99">
        <f>(Table1[[#This Row],[Цена Лукойл]]-F98)/F98</f>
        <v>-0.12991374704221051</v>
      </c>
      <c r="K99" s="5">
        <f>LN(Table1[[#This Row],[Объем Сбер]])</f>
        <v>20.63969158988861</v>
      </c>
      <c r="L99" s="5">
        <f>(Table1[[#This Row],[Цена ВТБ]]-MIN(Table1[Цена ВТБ]))/(MAX(Table1[Цена ВТБ])-MIN(Table1[Цена ВТБ]))</f>
        <v>0.22518363064008398</v>
      </c>
      <c r="M99" s="5">
        <f>(Table1[[#This Row],[Цена Сбер]]-MIN(Table1[Цена Сбер]))/(MAX(Table1[Цена Сбер])-MIN(Table1[Цена Сбер]))</f>
        <v>0.64939412685127906</v>
      </c>
      <c r="N99" s="5">
        <f>(Table1[[#This Row],[Цена Лукойл]]-MIN(Table1[Цена Лукойл]))/(MAX(Table1[Цена Лукойл])-MIN(Table1[Цена Лукойл]))</f>
        <v>0.78919186911254335</v>
      </c>
    </row>
    <row r="100" spans="1:14" x14ac:dyDescent="0.2">
      <c r="A100" s="1">
        <v>43891</v>
      </c>
      <c r="B100">
        <v>3.2599999999999997E-2</v>
      </c>
      <c r="C100" s="2">
        <v>1740129320000</v>
      </c>
      <c r="D100">
        <v>187.21</v>
      </c>
      <c r="E100" s="2">
        <v>3001736660</v>
      </c>
      <c r="F100">
        <v>4715</v>
      </c>
      <c r="G100" s="2">
        <v>65239740</v>
      </c>
      <c r="H100">
        <f>(Table1[[#This Row],[Цена ВТБ]]-B99)/B99</f>
        <v>-0.2476344334179553</v>
      </c>
      <c r="I100">
        <f>(Table1[[#This Row],[Цена Сбер]]-D99)/D99</f>
        <v>-0.19776311278711006</v>
      </c>
      <c r="J100">
        <f>(Table1[[#This Row],[Цена Лукойл]]-F99)/F99</f>
        <v>-0.17273445039038512</v>
      </c>
      <c r="K100" s="5">
        <f>LN(Table1[[#This Row],[Объем Сбер]])</f>
        <v>21.822456844790935</v>
      </c>
      <c r="L100" s="5">
        <f>(Table1[[#This Row],[Цена ВТБ]]-MIN(Table1[Цена ВТБ]))/(MAX(Table1[Цена ВТБ])-MIN(Table1[Цена ВТБ]))</f>
        <v>0</v>
      </c>
      <c r="M100" s="5">
        <f>(Table1[[#This Row],[Цена Сбер]]-MIN(Table1[Цена Сбер]))/(MAX(Table1[Цена Сбер])-MIN(Table1[Цена Сбер]))</f>
        <v>0.48145991776136238</v>
      </c>
      <c r="N100" s="5">
        <f>(Table1[[#This Row],[Цена Лукойл]]-MIN(Table1[Цена Лукойл]))/(MAX(Table1[Цена Лукойл])-MIN(Table1[Цена Лукойл]))</f>
        <v>0.59395141298958853</v>
      </c>
    </row>
    <row r="101" spans="1:14" x14ac:dyDescent="0.2">
      <c r="A101" s="1">
        <v>43922</v>
      </c>
      <c r="B101">
        <v>3.49E-2</v>
      </c>
      <c r="C101" s="2">
        <v>1423841900000</v>
      </c>
      <c r="D101">
        <v>197.25</v>
      </c>
      <c r="E101" s="2">
        <v>1768222700</v>
      </c>
      <c r="F101">
        <v>4826.5</v>
      </c>
      <c r="G101" s="2">
        <v>52655983</v>
      </c>
      <c r="H101">
        <f>(Table1[[#This Row],[Цена ВТБ]]-B100)/B100</f>
        <v>7.055214723926391E-2</v>
      </c>
      <c r="I101">
        <f>(Table1[[#This Row],[Цена Сбер]]-D100)/D100</f>
        <v>5.3629613802681435E-2</v>
      </c>
      <c r="J101">
        <f>(Table1[[#This Row],[Цена Лукойл]]-F100)/F100</f>
        <v>2.3647932131495228E-2</v>
      </c>
      <c r="K101" s="5">
        <f>LN(Table1[[#This Row],[Объем Сбер]])</f>
        <v>21.293240754767837</v>
      </c>
      <c r="L101" s="5">
        <f>(Table1[[#This Row],[Цена ВТБ]]-MIN(Table1[Цена ВТБ]))/(MAX(Table1[Цена ВТБ])-MIN(Table1[Цена ВТБ]))</f>
        <v>4.8268625393494295E-2</v>
      </c>
      <c r="M101" s="5">
        <f>(Table1[[#This Row],[Цена Сбер]]-MIN(Table1[Цена Сбер]))/(MAX(Table1[Цена Сбер])-MIN(Table1[Цена Сбер]))</f>
        <v>0.5179942505731232</v>
      </c>
      <c r="N101" s="5">
        <f>(Table1[[#This Row],[Цена Лукойл]]-MIN(Table1[Цена Лукойл]))/(MAX(Table1[Цена Лукойл])-MIN(Table1[Цена Лукойл]))</f>
        <v>0.61606346058502726</v>
      </c>
    </row>
    <row r="102" spans="1:14" x14ac:dyDescent="0.2">
      <c r="A102" s="1">
        <v>43952</v>
      </c>
      <c r="B102">
        <v>3.6310000000000002E-2</v>
      </c>
      <c r="C102" s="2">
        <v>553192080000</v>
      </c>
      <c r="D102">
        <v>200.5</v>
      </c>
      <c r="E102" s="2">
        <v>1359045230</v>
      </c>
      <c r="F102">
        <v>5242.5</v>
      </c>
      <c r="G102" s="2">
        <v>32419739</v>
      </c>
      <c r="H102">
        <f>(Table1[[#This Row],[Цена ВТБ]]-B101)/B101</f>
        <v>4.0401146131805198E-2</v>
      </c>
      <c r="I102">
        <f>(Table1[[#This Row],[Цена Сбер]]-D101)/D101</f>
        <v>1.6476552598225603E-2</v>
      </c>
      <c r="J102">
        <f>(Table1[[#This Row],[Цена Лукойл]]-F101)/F101</f>
        <v>8.6190821506267487E-2</v>
      </c>
      <c r="K102" s="5">
        <f>LN(Table1[[#This Row],[Объем Сбер]])</f>
        <v>21.030048253386461</v>
      </c>
      <c r="L102" s="5">
        <f>(Table1[[#This Row],[Цена ВТБ]]-MIN(Table1[Цена ВТБ]))/(MAX(Table1[Цена ВТБ])-MIN(Table1[Цена ВТБ]))</f>
        <v>7.7859391395592961E-2</v>
      </c>
      <c r="M102" s="5">
        <f>(Table1[[#This Row],[Цена Сбер]]-MIN(Table1[Цена Сбер]))/(MAX(Table1[Цена Сбер])-MIN(Table1[Цена Сбер]))</f>
        <v>0.52982060332593428</v>
      </c>
      <c r="N102" s="5">
        <f>(Table1[[#This Row],[Цена Лукойл]]-MIN(Table1[Цена Лукойл]))/(MAX(Table1[Цена Лукойл])-MIN(Table1[Цена Лукойл]))</f>
        <v>0.69856222112047595</v>
      </c>
    </row>
    <row r="103" spans="1:14" x14ac:dyDescent="0.2">
      <c r="A103" s="1">
        <v>43983</v>
      </c>
      <c r="B103">
        <v>3.5049999999999998E-2</v>
      </c>
      <c r="C103" s="2">
        <v>644559090000</v>
      </c>
      <c r="D103">
        <v>203.22</v>
      </c>
      <c r="E103" s="2">
        <v>1522268370</v>
      </c>
      <c r="F103">
        <v>5313</v>
      </c>
      <c r="G103" s="2">
        <v>27316721</v>
      </c>
      <c r="H103">
        <f>(Table1[[#This Row],[Цена ВТБ]]-B102)/B102</f>
        <v>-3.4701184246764091E-2</v>
      </c>
      <c r="I103">
        <f>(Table1[[#This Row],[Цена Сбер]]-D102)/D102</f>
        <v>1.356608478802992E-2</v>
      </c>
      <c r="J103">
        <f>(Table1[[#This Row],[Цена Лукойл]]-F102)/F102</f>
        <v>1.3447782546494993E-2</v>
      </c>
      <c r="K103" s="5">
        <f>LN(Table1[[#This Row],[Объем Сбер]])</f>
        <v>21.143467408043144</v>
      </c>
      <c r="L103" s="5">
        <f>(Table1[[#This Row],[Цена ВТБ]]-MIN(Table1[Цена ВТБ]))/(MAX(Table1[Цена ВТБ])-MIN(Table1[Цена ВТБ]))</f>
        <v>5.1416579223504733E-2</v>
      </c>
      <c r="M103" s="5">
        <f>(Table1[[#This Row],[Цена Сбер]]-MIN(Table1[Цена Сбер]))/(MAX(Table1[Цена Сбер])-MIN(Table1[Цена Сбер]))</f>
        <v>0.53971835086059461</v>
      </c>
      <c r="N103" s="5">
        <f>(Table1[[#This Row],[Цена Лукойл]]-MIN(Table1[Цена Лукойл]))/(MAX(Table1[Цена Лукойл])-MIN(Table1[Цена Лукойл]))</f>
        <v>0.71254338125929595</v>
      </c>
    </row>
    <row r="104" spans="1:14" x14ac:dyDescent="0.2">
      <c r="A104" s="1">
        <v>44013</v>
      </c>
      <c r="B104">
        <v>3.8754999999999998E-2</v>
      </c>
      <c r="C104" s="2">
        <v>873603110000</v>
      </c>
      <c r="D104">
        <v>221.57</v>
      </c>
      <c r="E104" s="2">
        <v>1088082960</v>
      </c>
      <c r="F104">
        <v>5087.5</v>
      </c>
      <c r="G104" s="2">
        <v>26241524</v>
      </c>
      <c r="H104">
        <f>(Table1[[#This Row],[Цена ВТБ]]-B103)/B103</f>
        <v>0.10570613409415122</v>
      </c>
      <c r="I104">
        <f>(Table1[[#This Row],[Цена Сбер]]-D103)/D103</f>
        <v>9.0296230685956075E-2</v>
      </c>
      <c r="J104">
        <f>(Table1[[#This Row],[Цена Лукойл]]-F103)/F103</f>
        <v>-4.2443064182194616E-2</v>
      </c>
      <c r="K104" s="5">
        <f>LN(Table1[[#This Row],[Объем Сбер]])</f>
        <v>20.807683232473277</v>
      </c>
      <c r="L104" s="5">
        <f>(Table1[[#This Row],[Цена ВТБ]]-MIN(Table1[Цена ВТБ]))/(MAX(Table1[Цена ВТБ])-MIN(Table1[Цена ВТБ]))</f>
        <v>0.12917103882476391</v>
      </c>
      <c r="M104" s="5">
        <f>(Table1[[#This Row],[Цена Сбер]]-MIN(Table1[Цена Сбер]))/(MAX(Table1[Цена Сбер])-MIN(Table1[Цена Сбер]))</f>
        <v>0.60649175794185073</v>
      </c>
      <c r="N104" s="5">
        <f>(Table1[[#This Row],[Цена Лукойл]]-MIN(Table1[Цена Лукойл]))/(MAX(Table1[Цена Лукойл])-MIN(Table1[Цена Лукойл]))</f>
        <v>0.66782350024789294</v>
      </c>
    </row>
    <row r="105" spans="1:14" x14ac:dyDescent="0.2">
      <c r="A105" s="1">
        <v>44044</v>
      </c>
      <c r="B105">
        <v>3.5374999999999997E-2</v>
      </c>
      <c r="C105" s="2">
        <v>995682450000</v>
      </c>
      <c r="D105">
        <v>226.1</v>
      </c>
      <c r="E105" s="2">
        <v>1324478990</v>
      </c>
      <c r="F105">
        <v>4991</v>
      </c>
      <c r="G105" s="2">
        <v>19183225</v>
      </c>
      <c r="H105">
        <f>(Table1[[#This Row],[Цена ВТБ]]-B104)/B104</f>
        <v>-8.7214552960908298E-2</v>
      </c>
      <c r="I105">
        <f>(Table1[[#This Row],[Цена Сбер]]-D104)/D104</f>
        <v>2.0445006092882616E-2</v>
      </c>
      <c r="J105">
        <f>(Table1[[#This Row],[Цена Лукойл]]-F104)/F104</f>
        <v>-1.8968058968058969E-2</v>
      </c>
      <c r="K105" s="5">
        <f>LN(Table1[[#This Row],[Объем Сбер]])</f>
        <v>21.004285003960931</v>
      </c>
      <c r="L105" s="5">
        <f>(Table1[[#This Row],[Цена ВТБ]]-MIN(Table1[Цена ВТБ]))/(MAX(Table1[Цена ВТБ])-MIN(Table1[Цена ВТБ]))</f>
        <v>5.8237145855194114E-2</v>
      </c>
      <c r="M105" s="5">
        <f>(Table1[[#This Row],[Цена Сбер]]-MIN(Table1[Цена Сбер]))/(MAX(Table1[Цена Сбер])-MIN(Table1[Цена Сбер]))</f>
        <v>0.62297587424038425</v>
      </c>
      <c r="N105" s="5">
        <f>(Table1[[#This Row],[Цена Лукойл]]-MIN(Table1[Цена Лукойл]))/(MAX(Table1[Цена Лукойл])-MIN(Table1[Цена Лукойл]))</f>
        <v>0.64868616757560738</v>
      </c>
    </row>
    <row r="106" spans="1:14" x14ac:dyDescent="0.2">
      <c r="A106" s="1">
        <v>44075</v>
      </c>
      <c r="B106">
        <v>3.4474999999999999E-2</v>
      </c>
      <c r="C106" s="2">
        <v>553064200000</v>
      </c>
      <c r="D106">
        <v>229.14</v>
      </c>
      <c r="E106" s="2">
        <v>1402033750</v>
      </c>
      <c r="F106">
        <v>4470</v>
      </c>
      <c r="G106" s="2">
        <v>30057284</v>
      </c>
      <c r="H106">
        <f>(Table1[[#This Row],[Цена ВТБ]]-B105)/B105</f>
        <v>-2.544169611307415E-2</v>
      </c>
      <c r="I106">
        <f>(Table1[[#This Row],[Цена Сбер]]-D105)/D105</f>
        <v>1.3445378151260469E-2</v>
      </c>
      <c r="J106">
        <f>(Table1[[#This Row],[Цена Лукойл]]-F105)/F105</f>
        <v>-0.10438789821679022</v>
      </c>
      <c r="K106" s="5">
        <f>LN(Table1[[#This Row],[Объем Сбер]])</f>
        <v>21.061189698022275</v>
      </c>
      <c r="L106" s="5">
        <f>(Table1[[#This Row],[Цена ВТБ]]-MIN(Table1[Цена ВТБ]))/(MAX(Table1[Цена ВТБ])-MIN(Table1[Цена ВТБ]))</f>
        <v>3.9349422875131199E-2</v>
      </c>
      <c r="M106" s="5">
        <f>(Table1[[#This Row],[Цена Сбер]]-MIN(Table1[Цена Сбер]))/(MAX(Table1[Цена Сбер])-MIN(Table1[Цена Сбер]))</f>
        <v>0.63403806266147511</v>
      </c>
      <c r="N106" s="5">
        <f>(Table1[[#This Row],[Цена Лукойл]]-MIN(Table1[Цена Лукойл]))/(MAX(Table1[Цена Лукойл])-MIN(Table1[Цена Лукойл]))</f>
        <v>0.54536440257808627</v>
      </c>
    </row>
    <row r="107" spans="1:14" x14ac:dyDescent="0.2">
      <c r="A107" s="1">
        <v>44105</v>
      </c>
      <c r="B107">
        <v>3.2665E-2</v>
      </c>
      <c r="C107" s="2">
        <v>683954130000</v>
      </c>
      <c r="D107">
        <v>200.99</v>
      </c>
      <c r="E107" s="2">
        <v>1488757060</v>
      </c>
      <c r="F107">
        <v>4050</v>
      </c>
      <c r="G107" s="2">
        <v>24365247</v>
      </c>
      <c r="H107">
        <f>(Table1[[#This Row],[Цена ВТБ]]-B106)/B106</f>
        <v>-5.2501812907904254E-2</v>
      </c>
      <c r="I107">
        <f>(Table1[[#This Row],[Цена Сбер]]-D106)/D106</f>
        <v>-0.1228506589857728</v>
      </c>
      <c r="J107">
        <f>(Table1[[#This Row],[Цена Лукойл]]-F106)/F106</f>
        <v>-9.3959731543624164E-2</v>
      </c>
      <c r="K107" s="5">
        <f>LN(Table1[[#This Row],[Объем Сбер]])</f>
        <v>21.121207420855956</v>
      </c>
      <c r="L107" s="5">
        <f>(Table1[[#This Row],[Цена ВТБ]]-MIN(Table1[Цена ВТБ]))/(MAX(Table1[Цена ВТБ])-MIN(Table1[Цена ВТБ]))</f>
        <v>1.3641133263379338E-3</v>
      </c>
      <c r="M107" s="5">
        <f>(Table1[[#This Row],[Цена Сбер]]-MIN(Table1[Цена Сбер]))/(MAX(Table1[Цена Сбер])-MIN(Table1[Цена Сбер]))</f>
        <v>0.5316036534332812</v>
      </c>
      <c r="N107" s="5">
        <f>(Table1[[#This Row],[Цена Лукойл]]-MIN(Table1[Цена Лукойл]))/(MAX(Table1[Цена Лукойл])-MIN(Table1[Цена Лукойл]))</f>
        <v>0.46207238472979673</v>
      </c>
    </row>
    <row r="108" spans="1:14" x14ac:dyDescent="0.2">
      <c r="A108" s="1">
        <v>44136</v>
      </c>
      <c r="B108">
        <v>3.721E-2</v>
      </c>
      <c r="C108" s="2">
        <v>1099772830000</v>
      </c>
      <c r="D108">
        <v>249.63</v>
      </c>
      <c r="E108" s="2">
        <v>2310960320</v>
      </c>
      <c r="F108">
        <v>5063</v>
      </c>
      <c r="G108" s="2">
        <v>39855968</v>
      </c>
      <c r="H108">
        <f>(Table1[[#This Row],[Цена ВТБ]]-B107)/B107</f>
        <v>0.13913975202816473</v>
      </c>
      <c r="I108">
        <f>(Table1[[#This Row],[Цена Сбер]]-D107)/D107</f>
        <v>0.24200208965620174</v>
      </c>
      <c r="J108">
        <f>(Table1[[#This Row],[Цена Лукойл]]-F107)/F107</f>
        <v>0.25012345679012343</v>
      </c>
      <c r="K108" s="5">
        <f>LN(Table1[[#This Row],[Объем Сбер]])</f>
        <v>21.560928998034996</v>
      </c>
      <c r="L108" s="5">
        <f>(Table1[[#This Row],[Цена ВТБ]]-MIN(Table1[Цена ВТБ]))/(MAX(Table1[Цена ВТБ])-MIN(Table1[Цена ВТБ]))</f>
        <v>9.6747114375655877E-2</v>
      </c>
      <c r="M108" s="5">
        <f>(Table1[[#This Row],[Цена Сбер]]-MIN(Table1[Цена Сбер]))/(MAX(Table1[Цена Сбер])-MIN(Table1[Цена Сбер]))</f>
        <v>0.70859866817073613</v>
      </c>
      <c r="N108" s="5">
        <f>(Table1[[#This Row],[Цена Лукойл]]-MIN(Table1[Цена Лукойл]))/(MAX(Table1[Цена Лукойл])-MIN(Table1[Цена Лукойл]))</f>
        <v>0.66296479920674267</v>
      </c>
    </row>
    <row r="109" spans="1:14" x14ac:dyDescent="0.2">
      <c r="A109" s="1">
        <v>44166</v>
      </c>
      <c r="B109">
        <v>3.7894999999999998E-2</v>
      </c>
      <c r="C109" s="2">
        <v>762319720000</v>
      </c>
      <c r="D109">
        <v>271.64999999999998</v>
      </c>
      <c r="E109" s="2">
        <v>1660369550</v>
      </c>
      <c r="F109">
        <v>5169.5</v>
      </c>
      <c r="G109" s="2">
        <v>33056027</v>
      </c>
      <c r="H109">
        <f>(Table1[[#This Row],[Цена ВТБ]]-B108)/B108</f>
        <v>1.8409029830690624E-2</v>
      </c>
      <c r="I109">
        <f>(Table1[[#This Row],[Цена Сбер]]-D108)/D108</f>
        <v>8.8210551616392185E-2</v>
      </c>
      <c r="J109">
        <f>(Table1[[#This Row],[Цена Лукойл]]-F108)/F108</f>
        <v>2.1034959510171834E-2</v>
      </c>
      <c r="K109" s="5">
        <f>LN(Table1[[#This Row],[Объем Сбер]])</f>
        <v>21.230306035020529</v>
      </c>
      <c r="L109" s="5">
        <f>(Table1[[#This Row],[Цена ВТБ]]-MIN(Table1[Цена ВТБ]))/(MAX(Table1[Цена ВТБ])-MIN(Table1[Цена ВТБ]))</f>
        <v>0.11112277019937042</v>
      </c>
      <c r="M109" s="5">
        <f>(Table1[[#This Row],[Цена Сбер]]-MIN(Table1[Цена Сбер]))/(MAX(Table1[Цена Сбер])-MIN(Table1[Цена Сбер]))</f>
        <v>0.78872675666824343</v>
      </c>
      <c r="N109" s="5">
        <f>(Table1[[#This Row],[Цена Лукойл]]-MIN(Table1[Цена Лукойл]))/(MAX(Table1[Цена Лукойл])-MIN(Table1[Цена Лукойл]))</f>
        <v>0.68408527516113038</v>
      </c>
    </row>
    <row r="110" spans="1:14" x14ac:dyDescent="0.2">
      <c r="A110" s="1">
        <v>44197</v>
      </c>
      <c r="B110">
        <v>3.6635000000000001E-2</v>
      </c>
      <c r="C110" s="2">
        <v>670762820000</v>
      </c>
      <c r="D110">
        <v>258.11</v>
      </c>
      <c r="E110" s="2">
        <v>1471411670</v>
      </c>
      <c r="F110">
        <v>5377</v>
      </c>
      <c r="G110" s="2">
        <v>30658801</v>
      </c>
      <c r="H110">
        <f>(Table1[[#This Row],[Цена ВТБ]]-B109)/B109</f>
        <v>-3.3249769098825634E-2</v>
      </c>
      <c r="I110">
        <f>(Table1[[#This Row],[Цена Сбер]]-D109)/D109</f>
        <v>-4.984354868396821E-2</v>
      </c>
      <c r="J110">
        <f>(Table1[[#This Row],[Цена Лукойл]]-F109)/F109</f>
        <v>4.0139278460199247E-2</v>
      </c>
      <c r="K110" s="5">
        <f>LN(Table1[[#This Row],[Объем Сбер]])</f>
        <v>21.109488096652953</v>
      </c>
      <c r="L110" s="5">
        <f>(Table1[[#This Row],[Цена ВТБ]]-MIN(Table1[Цена ВТБ]))/(MAX(Table1[Цена ВТБ])-MIN(Table1[Цена ВТБ]))</f>
        <v>8.4679958027282343E-2</v>
      </c>
      <c r="M110" s="5">
        <f>(Table1[[#This Row],[Цена Сбер]]-MIN(Table1[Цена Сбер]))/(MAX(Table1[Цена Сбер])-MIN(Table1[Цена Сбер]))</f>
        <v>0.73945635166114776</v>
      </c>
      <c r="N110" s="5">
        <f>(Table1[[#This Row],[Цена Лукойл]]-MIN(Table1[Цена Лукойл]))/(MAX(Table1[Цена Лукойл])-MIN(Table1[Цена Лукойл]))</f>
        <v>0.72523549826474965</v>
      </c>
    </row>
    <row r="111" spans="1:14" x14ac:dyDescent="0.2">
      <c r="A111" s="1">
        <v>44228</v>
      </c>
      <c r="B111">
        <v>3.7074999999999997E-2</v>
      </c>
      <c r="C111" s="2">
        <v>421214940000</v>
      </c>
      <c r="D111">
        <v>270.17</v>
      </c>
      <c r="E111" s="2">
        <v>1291107150</v>
      </c>
      <c r="F111">
        <v>5575.5</v>
      </c>
      <c r="G111" s="2">
        <v>27569888</v>
      </c>
      <c r="H111">
        <f>(Table1[[#This Row],[Цена ВТБ]]-B110)/B110</f>
        <v>1.2010372594513333E-2</v>
      </c>
      <c r="I111">
        <f>(Table1[[#This Row],[Цена Сбер]]-D110)/D110</f>
        <v>4.6724264848320492E-2</v>
      </c>
      <c r="J111">
        <f>(Table1[[#This Row],[Цена Лукойл]]-F110)/F110</f>
        <v>3.6916496187465127E-2</v>
      </c>
      <c r="K111" s="5">
        <f>LN(Table1[[#This Row],[Объем Сбер]])</f>
        <v>20.978765943043019</v>
      </c>
      <c r="L111" s="5">
        <f>(Table1[[#This Row],[Цена ВТБ]]-MIN(Table1[Цена ВТБ]))/(MAX(Table1[Цена ВТБ])-MIN(Table1[Цена ВТБ]))</f>
        <v>9.3913955928646362E-2</v>
      </c>
      <c r="M111" s="5">
        <f>(Table1[[#This Row],[Цена Сбер]]-MIN(Table1[Цена Сбер]))/(MAX(Table1[Цена Сбер])-MIN(Table1[Цена Сбер]))</f>
        <v>0.78334121756850195</v>
      </c>
      <c r="N111" s="5">
        <f>(Table1[[#This Row],[Цена Лукойл]]-MIN(Table1[Цена Лукойл]))/(MAX(Table1[Цена Лукойл])-MIN(Table1[Цена Лукойл]))</f>
        <v>0.76460089241447693</v>
      </c>
    </row>
    <row r="112" spans="1:14" x14ac:dyDescent="0.2">
      <c r="A112" s="1">
        <v>44256</v>
      </c>
      <c r="B112">
        <v>4.2715000000000003E-2</v>
      </c>
      <c r="C112" s="2">
        <v>681681080000</v>
      </c>
      <c r="D112">
        <v>291.02</v>
      </c>
      <c r="E112" s="2">
        <v>1365301070</v>
      </c>
      <c r="F112">
        <v>6111.5</v>
      </c>
      <c r="G112" s="2">
        <v>34287997</v>
      </c>
      <c r="H112">
        <f>(Table1[[#This Row],[Цена ВТБ]]-B111)/B111</f>
        <v>0.1521240728253542</v>
      </c>
      <c r="I112">
        <f>(Table1[[#This Row],[Цена Сбер]]-D111)/D111</f>
        <v>7.7173631417255667E-2</v>
      </c>
      <c r="J112">
        <f>(Table1[[#This Row],[Цена Лукойл]]-F111)/F111</f>
        <v>9.6134875795892749E-2</v>
      </c>
      <c r="K112" s="5">
        <f>LN(Table1[[#This Row],[Объем Сбер]])</f>
        <v>21.034640805365214</v>
      </c>
      <c r="L112" s="5">
        <f>(Table1[[#This Row],[Цена ВТБ]]-MIN(Table1[Цена ВТБ]))/(MAX(Table1[Цена ВТБ])-MIN(Table1[Цена ВТБ]))</f>
        <v>0.21227701993704104</v>
      </c>
      <c r="M112" s="5">
        <f>(Table1[[#This Row],[Цена Сбер]]-MIN(Table1[Цена Сбер]))/(MAX(Table1[Цена Сбер])-MIN(Table1[Цена Сбер]))</f>
        <v>0.85921181907499722</v>
      </c>
      <c r="N112" s="5">
        <f>(Table1[[#This Row],[Цена Лукойл]]-MIN(Table1[Цена Лукойл]))/(MAX(Table1[Цена Лукойл])-MIN(Table1[Цена Лукойл]))</f>
        <v>0.87089737233515119</v>
      </c>
    </row>
    <row r="113" spans="1:14" x14ac:dyDescent="0.2">
      <c r="A113" s="1">
        <v>44287</v>
      </c>
      <c r="B113">
        <v>5.16E-2</v>
      </c>
      <c r="C113" s="2">
        <v>1582996530000</v>
      </c>
      <c r="D113">
        <v>297.73</v>
      </c>
      <c r="E113" s="2">
        <v>1207909680</v>
      </c>
      <c r="F113">
        <v>5805</v>
      </c>
      <c r="G113" s="2">
        <v>21989706</v>
      </c>
      <c r="H113">
        <f>(Table1[[#This Row],[Цена ВТБ]]-B112)/B112</f>
        <v>0.20800655507432977</v>
      </c>
      <c r="I113">
        <f>(Table1[[#This Row],[Цена Сбер]]-D112)/D112</f>
        <v>2.3056834581815809E-2</v>
      </c>
      <c r="J113">
        <f>(Table1[[#This Row],[Цена Лукойл]]-F112)/F112</f>
        <v>-5.0151354004745151E-2</v>
      </c>
      <c r="K113" s="5">
        <f>LN(Table1[[#This Row],[Объем Сбер]])</f>
        <v>20.912157165451831</v>
      </c>
      <c r="L113" s="5">
        <f>(Table1[[#This Row],[Цена ВТБ]]-MIN(Table1[Цена ВТБ]))/(MAX(Table1[Цена ВТБ])-MIN(Table1[Цена ВТБ]))</f>
        <v>0.39874081846799581</v>
      </c>
      <c r="M113" s="5">
        <f>(Table1[[#This Row],[Цена Сбер]]-MIN(Table1[Цена Сбер]))/(MAX(Table1[Цена Сбер])-MIN(Table1[Цена Сбер]))</f>
        <v>0.88362868891233948</v>
      </c>
      <c r="N113" s="5">
        <f>(Table1[[#This Row],[Цена Лукойл]]-MIN(Table1[Цена Лукойл]))/(MAX(Table1[Цена Лукойл])-MIN(Table1[Цена Лукойл]))</f>
        <v>0.8101140307387209</v>
      </c>
    </row>
    <row r="114" spans="1:14" x14ac:dyDescent="0.2">
      <c r="A114" s="1">
        <v>44317</v>
      </c>
      <c r="B114">
        <v>4.8750000000000002E-2</v>
      </c>
      <c r="C114" s="2">
        <v>2137070670000</v>
      </c>
      <c r="D114">
        <v>310.79000000000002</v>
      </c>
      <c r="E114" s="2">
        <v>980301170</v>
      </c>
      <c r="F114">
        <v>5993</v>
      </c>
      <c r="G114" s="2">
        <v>23163378</v>
      </c>
      <c r="H114">
        <f>(Table1[[#This Row],[Цена ВТБ]]-B113)/B113</f>
        <v>-5.523255813953485E-2</v>
      </c>
      <c r="I114">
        <f>(Table1[[#This Row],[Цена Сбер]]-D113)/D113</f>
        <v>4.3865247035905018E-2</v>
      </c>
      <c r="J114">
        <f>(Table1[[#This Row],[Цена Лукойл]]-F113)/F113</f>
        <v>3.2385874246339361E-2</v>
      </c>
      <c r="K114" s="5">
        <f>LN(Table1[[#This Row],[Объем Сбер]])</f>
        <v>20.703370398743431</v>
      </c>
      <c r="L114" s="5">
        <f>(Table1[[#This Row],[Цена ВТБ]]-MIN(Table1[Цена ВТБ]))/(MAX(Table1[Цена ВТБ])-MIN(Table1[Цена ВТБ]))</f>
        <v>0.33892969569779652</v>
      </c>
      <c r="M114" s="5">
        <f>(Table1[[#This Row],[Цена Сбер]]-MIN(Table1[Цена Сбер]))/(MAX(Table1[Цена Сбер])-MIN(Table1[Цена Сбер]))</f>
        <v>0.9311524325897893</v>
      </c>
      <c r="N114" s="5">
        <f>(Table1[[#This Row],[Цена Лукойл]]-MIN(Table1[Цена Лукойл]))/(MAX(Table1[Цена Лукойл])-MIN(Table1[Цена Лукойл]))</f>
        <v>0.84739712444224091</v>
      </c>
    </row>
    <row r="115" spans="1:14" x14ac:dyDescent="0.2">
      <c r="A115" s="1">
        <v>44348</v>
      </c>
      <c r="B115">
        <v>4.8474999999999997E-2</v>
      </c>
      <c r="C115" s="2">
        <v>1265390080000</v>
      </c>
      <c r="D115">
        <v>306.45</v>
      </c>
      <c r="E115" s="2">
        <v>699844320</v>
      </c>
      <c r="F115">
        <v>6762.5</v>
      </c>
      <c r="G115" s="2">
        <v>27262536</v>
      </c>
      <c r="H115">
        <f>(Table1[[#This Row],[Цена ВТБ]]-B114)/B114</f>
        <v>-5.6410256410257317E-3</v>
      </c>
      <c r="I115">
        <f>(Table1[[#This Row],[Цена Сбер]]-D114)/D114</f>
        <v>-1.3964413269410314E-2</v>
      </c>
      <c r="J115">
        <f>(Table1[[#This Row],[Цена Лукойл]]-F114)/F114</f>
        <v>0.12839979976639412</v>
      </c>
      <c r="K115" s="5">
        <f>LN(Table1[[#This Row],[Объем Сбер]])</f>
        <v>20.36636846827313</v>
      </c>
      <c r="L115" s="5">
        <f>(Table1[[#This Row],[Цена ВТБ]]-MIN(Table1[Цена ВТБ]))/(MAX(Table1[Цена ВТБ])-MIN(Table1[Цена ВТБ]))</f>
        <v>0.33315844700944386</v>
      </c>
      <c r="M115" s="5">
        <f>(Table1[[#This Row],[Цена Сбер]]-MIN(Table1[Цена Сбер]))/(MAX(Table1[Цена Сбер])-MIN(Table1[Цена Сбер]))</f>
        <v>0.91535970306757386</v>
      </c>
      <c r="N115" s="5">
        <f>(Table1[[#This Row],[Цена Лукойл]]-MIN(Table1[Цена Лукойл]))/(MAX(Table1[Цена Лукойл])-MIN(Table1[Цена Лукойл]))</f>
        <v>1</v>
      </c>
    </row>
    <row r="116" spans="1:14" x14ac:dyDescent="0.2">
      <c r="A116" s="1">
        <v>44378</v>
      </c>
      <c r="B116">
        <v>4.8460000000000003E-2</v>
      </c>
      <c r="C116" s="2">
        <v>955623030000</v>
      </c>
      <c r="D116">
        <v>305.58999999999997</v>
      </c>
      <c r="E116" s="2">
        <v>605448260</v>
      </c>
      <c r="F116">
        <v>6299</v>
      </c>
      <c r="G116" s="2">
        <v>19598118</v>
      </c>
      <c r="H116">
        <f>(Table1[[#This Row],[Цена ВТБ]]-B115)/B115</f>
        <v>-3.0943785456408841E-4</v>
      </c>
      <c r="I116">
        <f>(Table1[[#This Row],[Цена Сбер]]-D115)/D115</f>
        <v>-2.8063305596345688E-3</v>
      </c>
      <c r="J116">
        <f>(Table1[[#This Row],[Цена Лукойл]]-F115)/F115</f>
        <v>-6.8539741219963035E-2</v>
      </c>
      <c r="K116" s="5">
        <f>LN(Table1[[#This Row],[Объем Сбер]])</f>
        <v>20.221479667265069</v>
      </c>
      <c r="L116" s="5">
        <f>(Table1[[#This Row],[Цена ВТБ]]-MIN(Table1[Цена ВТБ]))/(MAX(Table1[Цена ВТБ])-MIN(Table1[Цена ВТБ]))</f>
        <v>0.33284365162644292</v>
      </c>
      <c r="M116" s="5">
        <f>(Table1[[#This Row],[Цена Сбер]]-MIN(Table1[Цена Сбер]))/(MAX(Table1[Цена Сбер])-MIN(Table1[Цена Сбер]))</f>
        <v>0.91223026818529152</v>
      </c>
      <c r="N116" s="5">
        <f>(Table1[[#This Row],[Цена Лукойл]]-MIN(Table1[Цена Лукойл]))/(MAX(Table1[Цена Лукойл])-MIN(Table1[Цена Лукойл]))</f>
        <v>0.90808130887456617</v>
      </c>
    </row>
    <row r="117" spans="1:14" x14ac:dyDescent="0.2">
      <c r="A117" s="1">
        <v>44409</v>
      </c>
      <c r="B117">
        <v>5.2690000000000001E-2</v>
      </c>
      <c r="C117" s="2">
        <v>979539530000</v>
      </c>
      <c r="D117">
        <v>327.94</v>
      </c>
      <c r="E117" s="2">
        <v>753896990</v>
      </c>
      <c r="F117">
        <v>6283.5</v>
      </c>
      <c r="G117" s="2">
        <v>17921579</v>
      </c>
      <c r="H117">
        <f>(Table1[[#This Row],[Цена ВТБ]]-B116)/B116</f>
        <v>8.7288485348741174E-2</v>
      </c>
      <c r="I117">
        <f>(Table1[[#This Row],[Цена Сбер]]-D116)/D116</f>
        <v>7.3137209987237883E-2</v>
      </c>
      <c r="J117">
        <f>(Table1[[#This Row],[Цена Лукойл]]-F116)/F116</f>
        <v>-2.4607080488966504E-3</v>
      </c>
      <c r="K117" s="5">
        <f>LN(Table1[[#This Row],[Объем Сбер]])</f>
        <v>20.440766298602</v>
      </c>
      <c r="L117" s="5">
        <f>(Table1[[#This Row],[Цена ВТБ]]-MIN(Table1[Цена ВТБ]))/(MAX(Table1[Цена ВТБ])-MIN(Table1[Цена ВТБ]))</f>
        <v>0.42161594963273874</v>
      </c>
      <c r="M117" s="5">
        <f>(Table1[[#This Row],[Цена Сбер]]-MIN(Table1[Цена Сбер]))/(MAX(Table1[Цена Сбер])-MIN(Table1[Цена Сбер]))</f>
        <v>0.99355918634693063</v>
      </c>
      <c r="N117" s="5">
        <f>(Table1[[#This Row],[Цена Лукойл]]-MIN(Table1[Цена Лукойл]))/(MAX(Table1[Цена Лукойл])-MIN(Table1[Цена Лукойл]))</f>
        <v>0.90500743678730788</v>
      </c>
    </row>
    <row r="118" spans="1:14" x14ac:dyDescent="0.2">
      <c r="A118" s="1">
        <v>44440</v>
      </c>
      <c r="B118">
        <v>5.2400000000000002E-2</v>
      </c>
      <c r="C118" s="2">
        <v>119832080000</v>
      </c>
      <c r="D118">
        <v>329.71</v>
      </c>
      <c r="E118" s="2">
        <v>91930790</v>
      </c>
      <c r="F118">
        <v>6330</v>
      </c>
      <c r="G118" s="2">
        <v>2890433</v>
      </c>
      <c r="H118">
        <f>(Table1[[#This Row],[Цена ВТБ]]-B117)/B117</f>
        <v>-5.503890681343682E-3</v>
      </c>
      <c r="I118">
        <f>(Table1[[#This Row],[Цена Сбер]]-D117)/D117</f>
        <v>5.3973287796547599E-3</v>
      </c>
      <c r="J118">
        <f>(Table1[[#This Row],[Цена Лукойл]]-F117)/F117</f>
        <v>7.4003342086416809E-3</v>
      </c>
      <c r="K118" s="5">
        <f>LN(Table1[[#This Row],[Объем Сбер]])</f>
        <v>18.336546569298065</v>
      </c>
      <c r="L118" s="5">
        <f>(Table1[[#This Row],[Цена ВТБ]]-MIN(Table1[Цена ВТБ]))/(MAX(Table1[Цена ВТБ])-MIN(Table1[Цена ВТБ]))</f>
        <v>0.41552990556138514</v>
      </c>
      <c r="M118" s="5">
        <f>(Table1[[#This Row],[Цена Сбер]]-MIN(Table1[Цена Сбер]))/(MAX(Table1[Цена Сбер])-MIN(Table1[Цена Сбер]))</f>
        <v>1</v>
      </c>
      <c r="N118" s="5">
        <f>(Table1[[#This Row],[Цена Лукойл]]-MIN(Table1[Цена Лукойл]))/(MAX(Table1[Цена Лукойл])-MIN(Table1[Цена Лукойл]))</f>
        <v>0.91422905304908275</v>
      </c>
    </row>
  </sheetData>
  <conditionalFormatting sqref="B1:B11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{FD26CED0-13C4-8D42-B00C-6624C9F08A36}</x14:id>
        </ext>
      </extLst>
    </cfRule>
  </conditionalFormatting>
  <conditionalFormatting sqref="B1:B118 F1:F11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{2C686C91-CCB9-7A4E-AFFF-8D3BBC38E4E9}</x14:id>
        </ext>
      </extLst>
    </cfRule>
  </conditionalFormatting>
  <conditionalFormatting sqref="C2:C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18">
    <cfRule type="iconSet" priority="1">
      <iconSet iconSet="5Arrows">
        <cfvo type="percent" val="0"/>
        <cfvo type="num" val="-0.1" gte="0"/>
        <cfvo type="num" val="-0.05" gte="0"/>
        <cfvo type="num" val="0.05" gte="0"/>
        <cfvo type="num" val="0.1" gte="0"/>
      </iconSet>
    </cfRule>
  </conditionalFormatting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6CED0-13C4-8D42-B00C-6624C9F08A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B1:B118</xm:sqref>
        </x14:conditionalFormatting>
        <x14:conditionalFormatting xmlns:xm="http://schemas.microsoft.com/office/excel/2006/main">
          <x14:cfRule type="dataBar" id="{2C686C91-CCB9-7A4E-AFFF-8D3BBC38E4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B1:B118 F1:F118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2021-09-06T08:19:12Z</dcterms:created>
  <dcterms:modified xsi:type="dcterms:W3CDTF">2021-09-08T14:35:08Z</dcterms:modified>
</cp:coreProperties>
</file>