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ang/Documents/DataScience/A:B test/"/>
    </mc:Choice>
  </mc:AlternateContent>
  <xr:revisionPtr revIDLastSave="0" documentId="8_{AA5982DC-3DC3-594C-8253-2940C8615E9F}" xr6:coauthVersionLast="47" xr6:coauthVersionMax="47" xr10:uidLastSave="{00000000-0000-0000-0000-000000000000}"/>
  <bookViews>
    <workbookView xWindow="3420" yWindow="500" windowWidth="25380" windowHeight="15620" activeTab="2" xr2:uid="{405DDDFE-85CE-8340-A3FD-D5F0937684ED}"/>
  </bookViews>
  <sheets>
    <sheet name="sanity check" sheetId="1" r:id="rId1"/>
    <sheet name="single meric1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D16" i="2"/>
  <c r="B16" i="2"/>
  <c r="B15" i="2"/>
  <c r="B14" i="2"/>
  <c r="B13" i="2"/>
  <c r="F12" i="2"/>
  <c r="F11" i="2"/>
  <c r="D12" i="2"/>
  <c r="D11" i="2"/>
  <c r="B12" i="2"/>
  <c r="B11" i="2"/>
  <c r="G3" i="2"/>
  <c r="G4" i="2"/>
  <c r="G5" i="2"/>
  <c r="G6" i="2"/>
  <c r="G7" i="2"/>
  <c r="G8" i="2"/>
  <c r="G2" i="2"/>
  <c r="F3" i="2"/>
  <c r="F4" i="2"/>
  <c r="F5" i="2"/>
  <c r="F6" i="2"/>
  <c r="F7" i="2"/>
  <c r="F8" i="2"/>
  <c r="C9" i="2"/>
  <c r="D9" i="2"/>
  <c r="E9" i="2"/>
  <c r="B9" i="2"/>
  <c r="C11" i="1"/>
  <c r="E14" i="1" s="1"/>
  <c r="B11" i="1"/>
  <c r="C12" i="1" s="1"/>
  <c r="C13" i="1" s="1"/>
  <c r="B15" i="1" l="1"/>
  <c r="B14" i="1"/>
</calcChain>
</file>

<file path=xl/sharedStrings.xml><?xml version="1.0" encoding="utf-8"?>
<sst xmlns="http://schemas.openxmlformats.org/spreadsheetml/2006/main" count="69" uniqueCount="50">
  <si>
    <t>Mon</t>
  </si>
  <si>
    <t>Tue</t>
  </si>
  <si>
    <t xml:space="preserve">Wed </t>
  </si>
  <si>
    <t>Thu</t>
  </si>
  <si>
    <t>Fri</t>
  </si>
  <si>
    <t>Sat</t>
  </si>
  <si>
    <t>Sun</t>
  </si>
  <si>
    <t>week1</t>
  </si>
  <si>
    <t>Day</t>
  </si>
  <si>
    <t>control</t>
  </si>
  <si>
    <t>experiment</t>
  </si>
  <si>
    <t>week2</t>
  </si>
  <si>
    <t>total</t>
  </si>
  <si>
    <t>standard diviation</t>
  </si>
  <si>
    <t>m</t>
  </si>
  <si>
    <t>min</t>
  </si>
  <si>
    <t>max</t>
  </si>
  <si>
    <t>real proprtion</t>
  </si>
  <si>
    <t>conclusion: not significant!</t>
  </si>
  <si>
    <t>day1</t>
  </si>
  <si>
    <t>day2</t>
  </si>
  <si>
    <t>day3</t>
  </si>
  <si>
    <t>day4</t>
  </si>
  <si>
    <t>day5</t>
  </si>
  <si>
    <t>day6</t>
  </si>
  <si>
    <t>day7</t>
  </si>
  <si>
    <t>control clicks</t>
  </si>
  <si>
    <t>control pageviews</t>
  </si>
  <si>
    <t>experiment clicks</t>
  </si>
  <si>
    <t>experiment pageviews</t>
  </si>
  <si>
    <t>control rate</t>
  </si>
  <si>
    <t>experiment rate</t>
  </si>
  <si>
    <t>X con</t>
  </si>
  <si>
    <t>X exp</t>
  </si>
  <si>
    <t>N con</t>
  </si>
  <si>
    <t>N exp</t>
  </si>
  <si>
    <t>rate con</t>
  </si>
  <si>
    <t>rate exp</t>
  </si>
  <si>
    <t>d hat</t>
  </si>
  <si>
    <t>SE</t>
  </si>
  <si>
    <t>empirical SE</t>
  </si>
  <si>
    <t>pageviews per group</t>
  </si>
  <si>
    <t>for</t>
  </si>
  <si>
    <t>dmin(given)</t>
  </si>
  <si>
    <t>conclusion</t>
  </si>
  <si>
    <t>significant, lanch</t>
  </si>
  <si>
    <t>control CTR</t>
  </si>
  <si>
    <t>Experiment CTR</t>
  </si>
  <si>
    <t>Experiment pageview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</si>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</sst>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E9C3-7BB3-104E-86E4-B2833482D905}">
  <dimension ref="A1:E17"/>
  <sheetViews>
    <sheetView zoomScale="150" workbookViewId="0">
      <selection activeCell="C21" sqref="C21"/>
    </sheetView>
  </sheetViews>
  <sheetFormatPr baseColWidth="10" defaultRowHeight="16" x14ac:dyDescent="0.2"/>
  <sheetData>
    <row r="1" spans="1:5" x14ac:dyDescent="0.2">
      <c r="A1" s="1" t="s">
        <v>7</v>
      </c>
      <c r="B1" s="1"/>
      <c r="C1" s="1"/>
      <c r="D1" s="1" t="s">
        <v>11</v>
      </c>
      <c r="E1" s="1"/>
    </row>
    <row r="2" spans="1:5" x14ac:dyDescent="0.2">
      <c r="A2" s="1" t="s">
        <v>8</v>
      </c>
      <c r="B2" s="1" t="s">
        <v>9</v>
      </c>
      <c r="C2" s="1" t="s">
        <v>10</v>
      </c>
      <c r="D2" s="1" t="s">
        <v>9</v>
      </c>
      <c r="E2" s="1" t="s">
        <v>10</v>
      </c>
    </row>
    <row r="3" spans="1:5" x14ac:dyDescent="0.2">
      <c r="A3" s="1" t="s">
        <v>0</v>
      </c>
      <c r="B3" s="1">
        <v>5077</v>
      </c>
      <c r="C3" s="1">
        <v>4877</v>
      </c>
      <c r="D3" s="1">
        <v>5029</v>
      </c>
      <c r="E3" s="1">
        <v>5092</v>
      </c>
    </row>
    <row r="4" spans="1:5" x14ac:dyDescent="0.2">
      <c r="A4" s="1" t="s">
        <v>1</v>
      </c>
      <c r="B4" s="1">
        <v>5495</v>
      </c>
      <c r="C4" s="1">
        <v>4729</v>
      </c>
      <c r="D4" s="1">
        <v>5166</v>
      </c>
      <c r="E4" s="1">
        <v>5048</v>
      </c>
    </row>
    <row r="5" spans="1:5" x14ac:dyDescent="0.2">
      <c r="A5" s="1" t="s">
        <v>2</v>
      </c>
      <c r="B5" s="1">
        <v>5294</v>
      </c>
      <c r="C5" s="1">
        <v>5063</v>
      </c>
      <c r="D5" s="1">
        <v>4902</v>
      </c>
      <c r="E5" s="1">
        <v>4985</v>
      </c>
    </row>
    <row r="6" spans="1:5" x14ac:dyDescent="0.2">
      <c r="A6" s="1" t="s">
        <v>3</v>
      </c>
      <c r="B6" s="1">
        <v>5446</v>
      </c>
      <c r="C6" s="1">
        <v>5035</v>
      </c>
      <c r="D6" s="1">
        <v>4923</v>
      </c>
      <c r="E6" s="1">
        <v>4805</v>
      </c>
    </row>
    <row r="7" spans="1:5" x14ac:dyDescent="0.2">
      <c r="A7" s="1" t="s">
        <v>4</v>
      </c>
      <c r="B7" s="1">
        <v>5126</v>
      </c>
      <c r="C7" s="1">
        <v>5010</v>
      </c>
      <c r="D7" s="1">
        <v>4816</v>
      </c>
      <c r="E7" s="1">
        <v>4741</v>
      </c>
    </row>
    <row r="8" spans="1:5" x14ac:dyDescent="0.2">
      <c r="A8" s="1" t="s">
        <v>5</v>
      </c>
      <c r="B8" s="1">
        <v>3882</v>
      </c>
      <c r="C8" s="1">
        <v>3193</v>
      </c>
      <c r="D8" s="1">
        <v>3411</v>
      </c>
      <c r="E8" s="1">
        <v>2939</v>
      </c>
    </row>
    <row r="9" spans="1:5" x14ac:dyDescent="0.2">
      <c r="A9" s="1" t="s">
        <v>6</v>
      </c>
      <c r="B9" s="1">
        <v>2891</v>
      </c>
      <c r="C9" s="1">
        <v>3226</v>
      </c>
      <c r="D9" s="1">
        <v>3496</v>
      </c>
      <c r="E9" s="1">
        <v>3075</v>
      </c>
    </row>
    <row r="11" spans="1:5" x14ac:dyDescent="0.2">
      <c r="A11" t="s">
        <v>12</v>
      </c>
      <c r="B11">
        <f>SUM(B3:B9,D3:D9)</f>
        <v>64954</v>
      </c>
      <c r="C11">
        <f>SUM(C3:C9,E3:E9)</f>
        <v>61818</v>
      </c>
    </row>
    <row r="12" spans="1:5" x14ac:dyDescent="0.2">
      <c r="A12" t="s">
        <v>13</v>
      </c>
      <c r="C12">
        <f>SQRT(0.5*0.5/(B11+C11))</f>
        <v>1.404294947652791E-3</v>
      </c>
    </row>
    <row r="13" spans="1:5" x14ac:dyDescent="0.2">
      <c r="A13" t="s">
        <v>14</v>
      </c>
      <c r="C13">
        <f>1.96*C12</f>
        <v>2.7524180973994704E-3</v>
      </c>
    </row>
    <row r="14" spans="1:5" x14ac:dyDescent="0.2">
      <c r="A14" t="s">
        <v>15</v>
      </c>
      <c r="B14">
        <f>0.5+C13</f>
        <v>0.50275241809739946</v>
      </c>
      <c r="D14" t="s">
        <v>17</v>
      </c>
      <c r="E14">
        <f>C11/(B11+C11)</f>
        <v>0.48763133815038023</v>
      </c>
    </row>
    <row r="15" spans="1:5" x14ac:dyDescent="0.2">
      <c r="A15" t="s">
        <v>16</v>
      </c>
      <c r="B15">
        <f>0.5-C13</f>
        <v>0.49724758190260054</v>
      </c>
    </row>
    <row r="17" spans="1:1" x14ac:dyDescent="0.2">
      <c r="A1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5F3C-907A-CE44-A6E4-9118E28B836D}">
  <dimension ref="A1:G17"/>
  <sheetViews>
    <sheetView zoomScale="136" workbookViewId="0">
      <selection activeCell="G14" sqref="G14"/>
    </sheetView>
  </sheetViews>
  <sheetFormatPr baseColWidth="10" defaultRowHeight="16" x14ac:dyDescent="0.2"/>
  <sheetData>
    <row r="1" spans="1:7" ht="26" customHeight="1" x14ac:dyDescent="0.2">
      <c r="A1" s="1"/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x14ac:dyDescent="0.2">
      <c r="A2" s="1" t="s">
        <v>19</v>
      </c>
      <c r="B2" s="1">
        <v>51</v>
      </c>
      <c r="C2" s="1">
        <v>1292</v>
      </c>
      <c r="D2" s="1">
        <v>115</v>
      </c>
      <c r="E2" s="1">
        <v>1305</v>
      </c>
      <c r="F2" s="1">
        <f>B2/C2</f>
        <v>3.9473684210526314E-2</v>
      </c>
      <c r="G2" s="1">
        <f>D2/E2</f>
        <v>8.8122605363984668E-2</v>
      </c>
    </row>
    <row r="3" spans="1:7" x14ac:dyDescent="0.2">
      <c r="A3" s="1" t="s">
        <v>20</v>
      </c>
      <c r="B3" s="1">
        <v>39</v>
      </c>
      <c r="C3" s="1">
        <v>853</v>
      </c>
      <c r="D3" s="1">
        <v>73</v>
      </c>
      <c r="E3" s="1">
        <v>835</v>
      </c>
      <c r="F3" s="1">
        <f t="shared" ref="F3:F9" si="0">B3/C3</f>
        <v>4.5720984759671748E-2</v>
      </c>
      <c r="G3" s="1">
        <f t="shared" ref="G3:G8" si="1">D3/E3</f>
        <v>8.7425149700598809E-2</v>
      </c>
    </row>
    <row r="4" spans="1:7" x14ac:dyDescent="0.2">
      <c r="A4" s="1" t="s">
        <v>21</v>
      </c>
      <c r="B4" s="1">
        <v>64</v>
      </c>
      <c r="C4" s="1">
        <v>1129</v>
      </c>
      <c r="D4" s="1">
        <v>91</v>
      </c>
      <c r="E4" s="1">
        <v>1133</v>
      </c>
      <c r="F4" s="1">
        <f t="shared" si="0"/>
        <v>5.6687333923826397E-2</v>
      </c>
      <c r="G4" s="1">
        <f t="shared" si="1"/>
        <v>8.0317740511915273E-2</v>
      </c>
    </row>
    <row r="5" spans="1:7" x14ac:dyDescent="0.2">
      <c r="A5" s="1" t="s">
        <v>22</v>
      </c>
      <c r="B5" s="1">
        <v>43</v>
      </c>
      <c r="C5" s="1">
        <v>873</v>
      </c>
      <c r="D5" s="1">
        <v>60</v>
      </c>
      <c r="E5" s="1">
        <v>871</v>
      </c>
      <c r="F5" s="1">
        <f t="shared" si="0"/>
        <v>4.9255441008018326E-2</v>
      </c>
      <c r="G5" s="1">
        <f t="shared" si="1"/>
        <v>6.8886337543053955E-2</v>
      </c>
    </row>
    <row r="6" spans="1:7" x14ac:dyDescent="0.2">
      <c r="A6" s="1" t="s">
        <v>23</v>
      </c>
      <c r="B6" s="1">
        <v>55</v>
      </c>
      <c r="C6" s="1">
        <v>1197</v>
      </c>
      <c r="D6" s="1">
        <v>78</v>
      </c>
      <c r="E6" s="1">
        <v>1134</v>
      </c>
      <c r="F6" s="1">
        <f t="shared" si="0"/>
        <v>4.5948203842940682E-2</v>
      </c>
      <c r="G6" s="1">
        <f t="shared" si="1"/>
        <v>6.8783068783068779E-2</v>
      </c>
    </row>
    <row r="7" spans="1:7" x14ac:dyDescent="0.2">
      <c r="A7" s="1" t="s">
        <v>24</v>
      </c>
      <c r="B7" s="1">
        <v>44</v>
      </c>
      <c r="C7" s="1">
        <v>1023</v>
      </c>
      <c r="D7" s="1">
        <v>72</v>
      </c>
      <c r="E7" s="1">
        <v>1015</v>
      </c>
      <c r="F7" s="1">
        <f t="shared" si="0"/>
        <v>4.3010752688172046E-2</v>
      </c>
      <c r="G7" s="1">
        <f t="shared" si="1"/>
        <v>7.093596059113301E-2</v>
      </c>
    </row>
    <row r="8" spans="1:7" x14ac:dyDescent="0.2">
      <c r="A8" s="1" t="s">
        <v>25</v>
      </c>
      <c r="B8" s="1">
        <v>56</v>
      </c>
      <c r="C8" s="1">
        <v>1003</v>
      </c>
      <c r="D8" s="1">
        <v>76</v>
      </c>
      <c r="E8" s="1">
        <v>977</v>
      </c>
      <c r="F8" s="1">
        <f t="shared" si="0"/>
        <v>5.5832502492522432E-2</v>
      </c>
      <c r="G8" s="1">
        <f t="shared" si="1"/>
        <v>7.7789150460593648E-2</v>
      </c>
    </row>
    <row r="9" spans="1:7" x14ac:dyDescent="0.2">
      <c r="A9" s="1" t="s">
        <v>12</v>
      </c>
      <c r="B9" s="1">
        <f>SUM(B2:B8)</f>
        <v>352</v>
      </c>
      <c r="C9" s="1">
        <f t="shared" ref="C9:E9" si="2">SUM(C2:C8)</f>
        <v>7370</v>
      </c>
      <c r="D9" s="1">
        <f t="shared" si="2"/>
        <v>565</v>
      </c>
      <c r="E9" s="1">
        <f t="shared" si="2"/>
        <v>7270</v>
      </c>
      <c r="F9" s="1"/>
      <c r="G9" s="1"/>
    </row>
    <row r="10" spans="1:7" x14ac:dyDescent="0.2">
      <c r="A10" t="s">
        <v>40</v>
      </c>
      <c r="B10">
        <v>3.5000000000000001E-3</v>
      </c>
      <c r="C10" t="s">
        <v>42</v>
      </c>
      <c r="D10">
        <v>10000</v>
      </c>
      <c r="E10" t="s">
        <v>41</v>
      </c>
    </row>
    <row r="11" spans="1:7" x14ac:dyDescent="0.2">
      <c r="A11" t="s">
        <v>32</v>
      </c>
      <c r="B11">
        <f>B9</f>
        <v>352</v>
      </c>
      <c r="C11" t="s">
        <v>34</v>
      </c>
      <c r="D11">
        <f>C9</f>
        <v>7370</v>
      </c>
      <c r="E11" t="s">
        <v>36</v>
      </c>
      <c r="F11">
        <f>B11/D11</f>
        <v>4.7761194029850747E-2</v>
      </c>
    </row>
    <row r="12" spans="1:7" x14ac:dyDescent="0.2">
      <c r="A12" t="s">
        <v>33</v>
      </c>
      <c r="B12">
        <f>D9</f>
        <v>565</v>
      </c>
      <c r="C12" t="s">
        <v>35</v>
      </c>
      <c r="D12">
        <f>E9</f>
        <v>7270</v>
      </c>
      <c r="E12" t="s">
        <v>37</v>
      </c>
      <c r="F12">
        <f>B12/D12</f>
        <v>7.7716643741403024E-2</v>
      </c>
    </row>
    <row r="13" spans="1:7" x14ac:dyDescent="0.2">
      <c r="A13" t="s">
        <v>38</v>
      </c>
      <c r="B13">
        <f>F12-F11</f>
        <v>2.9955449711552277E-2</v>
      </c>
    </row>
    <row r="14" spans="1:7" x14ac:dyDescent="0.2">
      <c r="A14" t="s">
        <v>39</v>
      </c>
      <c r="B14">
        <f>B10*SQRT(1/D11+1/D12)/SQRT(1/D10+1/D10)</f>
        <v>4.0909355310870046E-3</v>
      </c>
    </row>
    <row r="15" spans="1:7" x14ac:dyDescent="0.2">
      <c r="A15" t="s">
        <v>14</v>
      </c>
      <c r="B15">
        <f>B14*1.96</f>
        <v>8.0182336409305287E-3</v>
      </c>
    </row>
    <row r="16" spans="1:7" x14ac:dyDescent="0.2">
      <c r="A16" t="s">
        <v>15</v>
      </c>
      <c r="B16">
        <f>B13-B15</f>
        <v>2.1937216070621747E-2</v>
      </c>
      <c r="C16" t="s">
        <v>16</v>
      </c>
      <c r="D16">
        <f>B13+B15</f>
        <v>3.7973683352482808E-2</v>
      </c>
    </row>
    <row r="17" spans="1:5" x14ac:dyDescent="0.2">
      <c r="A17" t="s">
        <v>43</v>
      </c>
      <c r="B17">
        <v>0.01</v>
      </c>
      <c r="D17" t="s">
        <v>44</v>
      </c>
      <c r="E17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D273-5978-C448-9206-A55DBCCD4774}">
  <dimension ref="A1:I9"/>
  <sheetViews>
    <sheetView tabSelected="1" zoomScale="125" workbookViewId="0">
      <selection activeCell="G16" sqref="G16"/>
    </sheetView>
  </sheetViews>
  <sheetFormatPr baseColWidth="10" defaultRowHeight="16" x14ac:dyDescent="0.2"/>
  <sheetData>
    <row r="1" spans="1:9" x14ac:dyDescent="0.2">
      <c r="A1" t="s">
        <v>7</v>
      </c>
      <c r="F1" t="s">
        <v>11</v>
      </c>
    </row>
    <row r="2" spans="1:9" x14ac:dyDescent="0.2">
      <c r="B2" t="s">
        <v>46</v>
      </c>
      <c r="C2" t="s">
        <v>27</v>
      </c>
      <c r="D2" t="s">
        <v>47</v>
      </c>
      <c r="E2" t="s">
        <v>48</v>
      </c>
      <c r="F2" t="s">
        <v>46</v>
      </c>
      <c r="G2" t="s">
        <v>27</v>
      </c>
      <c r="H2" t="s">
        <v>47</v>
      </c>
      <c r="I2" t="s">
        <v>48</v>
      </c>
    </row>
    <row r="3" spans="1:9" x14ac:dyDescent="0.2">
      <c r="A3" t="s">
        <v>0</v>
      </c>
      <c r="B3">
        <v>9.7000000000000003E-2</v>
      </c>
      <c r="C3">
        <v>2029</v>
      </c>
      <c r="D3">
        <v>9.0999999999999998E-2</v>
      </c>
      <c r="E3">
        <v>1971</v>
      </c>
      <c r="F3">
        <v>9.4E-2</v>
      </c>
      <c r="G3">
        <v>1980</v>
      </c>
      <c r="H3">
        <v>0.107</v>
      </c>
      <c r="I3">
        <v>2020</v>
      </c>
    </row>
    <row r="4" spans="1:9" x14ac:dyDescent="0.2">
      <c r="A4" t="s">
        <v>1</v>
      </c>
      <c r="B4">
        <v>0.1</v>
      </c>
      <c r="C4">
        <v>1991</v>
      </c>
      <c r="D4">
        <v>0.104</v>
      </c>
      <c r="E4">
        <v>2009</v>
      </c>
      <c r="F4">
        <v>0.105</v>
      </c>
      <c r="G4">
        <v>1951</v>
      </c>
      <c r="H4">
        <v>0.11</v>
      </c>
      <c r="I4">
        <v>2049</v>
      </c>
    </row>
    <row r="5" spans="1:9" x14ac:dyDescent="0.2">
      <c r="A5" t="s">
        <v>49</v>
      </c>
      <c r="B5">
        <v>0.10299999999999999</v>
      </c>
      <c r="C5">
        <v>1957</v>
      </c>
      <c r="D5">
        <v>0.1</v>
      </c>
      <c r="E5">
        <v>2049</v>
      </c>
      <c r="F5">
        <v>0.106</v>
      </c>
      <c r="G5">
        <v>1988</v>
      </c>
      <c r="H5">
        <v>0.10299999999999999</v>
      </c>
      <c r="I5">
        <v>2012</v>
      </c>
    </row>
    <row r="6" spans="1:9" x14ac:dyDescent="0.2">
      <c r="A6" t="s">
        <v>3</v>
      </c>
      <c r="B6">
        <v>0.109</v>
      </c>
      <c r="C6">
        <v>1985</v>
      </c>
      <c r="D6">
        <v>8.6999999999999994E-2</v>
      </c>
      <c r="E6">
        <v>2015</v>
      </c>
      <c r="F6">
        <v>9.7000000000000003E-2</v>
      </c>
      <c r="G6">
        <v>1977</v>
      </c>
      <c r="H6">
        <v>0.10100000000000001</v>
      </c>
      <c r="I6">
        <v>2023</v>
      </c>
    </row>
    <row r="7" spans="1:9" x14ac:dyDescent="0.2">
      <c r="A7" t="s">
        <v>4</v>
      </c>
      <c r="B7">
        <v>0.107</v>
      </c>
      <c r="C7">
        <v>1973</v>
      </c>
      <c r="D7">
        <v>9.4E-2</v>
      </c>
      <c r="E7">
        <v>2027</v>
      </c>
      <c r="F7">
        <v>9.7000000000000003E-2</v>
      </c>
      <c r="G7">
        <v>2019</v>
      </c>
      <c r="H7">
        <v>0.10100000000000001</v>
      </c>
      <c r="I7">
        <v>1981</v>
      </c>
    </row>
    <row r="8" spans="1:9" x14ac:dyDescent="0.2">
      <c r="A8" t="s">
        <v>5</v>
      </c>
      <c r="B8">
        <v>9.1999999999999998E-2</v>
      </c>
      <c r="C8">
        <v>2021</v>
      </c>
      <c r="D8">
        <v>0.14699999999999999</v>
      </c>
      <c r="E8">
        <v>1979</v>
      </c>
      <c r="F8">
        <v>0.11</v>
      </c>
      <c r="G8">
        <v>2035</v>
      </c>
      <c r="H8">
        <v>0.151</v>
      </c>
      <c r="I8">
        <v>1965</v>
      </c>
    </row>
    <row r="9" spans="1:9" x14ac:dyDescent="0.2">
      <c r="A9" t="s">
        <v>6</v>
      </c>
      <c r="B9">
        <v>0.11</v>
      </c>
      <c r="C9">
        <v>2041</v>
      </c>
      <c r="D9">
        <v>0.14199999999999999</v>
      </c>
      <c r="E9">
        <v>1959</v>
      </c>
      <c r="F9">
        <v>9.6000000000000002E-2</v>
      </c>
      <c r="G9">
        <v>2007</v>
      </c>
      <c r="H9">
        <v>0.15</v>
      </c>
      <c r="I9">
        <v>1993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sanity check</vt:lpstr>
      <vt:lpstr>single meric1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2023-04-07T07:33:14Z</dcterms:created>
  <dcterms:modified xsi:type="dcterms:W3CDTF">2023-04-07T09:53:50Z</dcterms:modified>
</cp:coreProperties>
</file>