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CEP_DASHBOARD\"/>
    </mc:Choice>
  </mc:AlternateContent>
  <xr:revisionPtr revIDLastSave="0" documentId="13_ncr:1_{BAA1BEAD-B5AC-4CB7-BA7F-443B8B4C809C}" xr6:coauthVersionLast="47" xr6:coauthVersionMax="47" xr10:uidLastSave="{00000000-0000-0000-0000-000000000000}"/>
  <bookViews>
    <workbookView xWindow="-110" yWindow="-110" windowWidth="19420" windowHeight="10560" activeTab="7" xr2:uid="{00000000-000D-0000-FFFF-FFFF00000000}"/>
  </bookViews>
  <sheets>
    <sheet name="Annuelle" sheetId="1" r:id="rId1"/>
    <sheet name="Mensuelle" sheetId="3" r:id="rId2"/>
    <sheet name="Change" sheetId="4" r:id="rId3"/>
    <sheet name="Matieres Premieres" sheetId="5" r:id="rId4"/>
    <sheet name="MFR" sheetId="7" r:id="rId5"/>
    <sheet name="BRVM" sheetId="9" r:id="rId6"/>
    <sheet name="POPULATION" sheetId="8" r:id="rId7"/>
    <sheet name="Sources" sheetId="6" r:id="rId8"/>
  </sheets>
  <definedNames>
    <definedName name="CURRENTYEAR">#REF!</definedName>
    <definedName name="LOOKUPMTH">#REF!</definedName>
    <definedName name="Month">#REF!</definedName>
    <definedName name="_xlnm.Print_Area" localSheetId="3">'Matieres Premieres'!#REF!</definedName>
    <definedName name="_xlnm.Print_Titles" localSheetId="3">'Matieres Premieres'!$C:$C,'Matieres Premieres'!$1:$1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2" i="4" l="1"/>
  <c r="B62" i="4"/>
  <c r="D62" i="4" s="1"/>
  <c r="K263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B3" i="4"/>
  <c r="D3" i="4" s="1"/>
  <c r="C3" i="4"/>
  <c r="B4" i="4"/>
  <c r="C4" i="4"/>
  <c r="D4" i="4"/>
  <c r="B5" i="4"/>
  <c r="C5" i="4"/>
  <c r="D5" i="4"/>
  <c r="B6" i="4"/>
  <c r="D6" i="4" s="1"/>
  <c r="C6" i="4"/>
  <c r="B7" i="4"/>
  <c r="D7" i="4" s="1"/>
  <c r="C7" i="4"/>
  <c r="B8" i="4"/>
  <c r="C8" i="4"/>
  <c r="D8" i="4"/>
  <c r="B9" i="4"/>
  <c r="C9" i="4"/>
  <c r="D9" i="4" s="1"/>
  <c r="B10" i="4"/>
  <c r="C10" i="4"/>
  <c r="D10" i="4"/>
  <c r="B11" i="4"/>
  <c r="D11" i="4" s="1"/>
  <c r="C11" i="4"/>
  <c r="B12" i="4"/>
  <c r="C12" i="4"/>
  <c r="D12" i="4"/>
  <c r="B13" i="4"/>
  <c r="C13" i="4"/>
  <c r="D13" i="4"/>
  <c r="B14" i="4"/>
  <c r="D14" i="4" s="1"/>
  <c r="C14" i="4"/>
  <c r="B15" i="4"/>
  <c r="D15" i="4" s="1"/>
  <c r="C15" i="4"/>
  <c r="B16" i="4"/>
  <c r="C16" i="4"/>
  <c r="D16" i="4"/>
  <c r="B17" i="4"/>
  <c r="C17" i="4"/>
  <c r="D17" i="4" s="1"/>
  <c r="B18" i="4"/>
  <c r="C18" i="4"/>
  <c r="D18" i="4"/>
  <c r="B19" i="4"/>
  <c r="D19" i="4" s="1"/>
  <c r="C19" i="4"/>
  <c r="B20" i="4"/>
  <c r="C20" i="4"/>
  <c r="D20" i="4"/>
  <c r="B21" i="4"/>
  <c r="C21" i="4"/>
  <c r="D21" i="4"/>
  <c r="B22" i="4"/>
  <c r="D22" i="4" s="1"/>
  <c r="C22" i="4"/>
  <c r="B23" i="4"/>
  <c r="D23" i="4" s="1"/>
  <c r="C23" i="4"/>
  <c r="B24" i="4"/>
  <c r="C24" i="4"/>
  <c r="D24" i="4"/>
  <c r="B25" i="4"/>
  <c r="C25" i="4"/>
  <c r="D25" i="4" s="1"/>
  <c r="B26" i="4"/>
  <c r="C26" i="4"/>
  <c r="D26" i="4"/>
  <c r="B27" i="4"/>
  <c r="D27" i="4" s="1"/>
  <c r="C27" i="4"/>
  <c r="B28" i="4"/>
  <c r="C28" i="4"/>
  <c r="D28" i="4"/>
  <c r="B29" i="4"/>
  <c r="C29" i="4"/>
  <c r="D29" i="4"/>
  <c r="B30" i="4"/>
  <c r="D30" i="4" s="1"/>
  <c r="C30" i="4"/>
  <c r="B31" i="4"/>
  <c r="D31" i="4" s="1"/>
  <c r="C31" i="4"/>
  <c r="B32" i="4"/>
  <c r="C32" i="4"/>
  <c r="D32" i="4"/>
  <c r="B33" i="4"/>
  <c r="C33" i="4"/>
  <c r="D33" i="4" s="1"/>
  <c r="B34" i="4"/>
  <c r="C34" i="4"/>
  <c r="D34" i="4"/>
  <c r="B35" i="4"/>
  <c r="D35" i="4" s="1"/>
  <c r="C35" i="4"/>
  <c r="B36" i="4"/>
  <c r="C36" i="4"/>
  <c r="D36" i="4"/>
  <c r="B37" i="4"/>
  <c r="C37" i="4"/>
  <c r="D37" i="4"/>
  <c r="B38" i="4"/>
  <c r="D38" i="4" s="1"/>
  <c r="C38" i="4"/>
  <c r="B39" i="4"/>
  <c r="D39" i="4" s="1"/>
  <c r="C39" i="4"/>
  <c r="B40" i="4"/>
  <c r="C40" i="4"/>
  <c r="D40" i="4"/>
  <c r="B41" i="4"/>
  <c r="C41" i="4"/>
  <c r="D41" i="4" s="1"/>
  <c r="B42" i="4"/>
  <c r="C42" i="4"/>
  <c r="D42" i="4"/>
  <c r="B43" i="4"/>
  <c r="D43" i="4" s="1"/>
  <c r="C43" i="4"/>
  <c r="B44" i="4"/>
  <c r="C44" i="4"/>
  <c r="D44" i="4"/>
  <c r="B45" i="4"/>
  <c r="C45" i="4"/>
  <c r="D45" i="4"/>
  <c r="B46" i="4"/>
  <c r="D46" i="4" s="1"/>
  <c r="C46" i="4"/>
  <c r="B47" i="4"/>
  <c r="D47" i="4" s="1"/>
  <c r="C47" i="4"/>
  <c r="B48" i="4"/>
  <c r="C48" i="4"/>
  <c r="D48" i="4"/>
  <c r="B49" i="4"/>
  <c r="C49" i="4"/>
  <c r="D49" i="4" s="1"/>
  <c r="B50" i="4"/>
  <c r="C50" i="4"/>
  <c r="D50" i="4"/>
  <c r="B51" i="4"/>
  <c r="D51" i="4" s="1"/>
  <c r="C51" i="4"/>
  <c r="B52" i="4"/>
  <c r="C52" i="4"/>
  <c r="D52" i="4"/>
  <c r="B53" i="4"/>
  <c r="C53" i="4"/>
  <c r="D53" i="4" s="1"/>
  <c r="B54" i="4"/>
  <c r="D54" i="4" s="1"/>
  <c r="C54" i="4"/>
  <c r="B55" i="4"/>
  <c r="D55" i="4" s="1"/>
  <c r="C55" i="4"/>
  <c r="B56" i="4"/>
  <c r="C56" i="4"/>
  <c r="D56" i="4"/>
  <c r="B57" i="4"/>
  <c r="C57" i="4"/>
  <c r="D57" i="4" s="1"/>
  <c r="B58" i="4"/>
  <c r="C58" i="4"/>
  <c r="D58" i="4"/>
  <c r="B59" i="4"/>
  <c r="D59" i="4" s="1"/>
  <c r="C59" i="4"/>
  <c r="B60" i="4"/>
  <c r="C60" i="4"/>
  <c r="D60" i="4"/>
  <c r="B61" i="4"/>
  <c r="C61" i="4"/>
  <c r="D61" i="4"/>
  <c r="D2" i="4"/>
  <c r="C2" i="4"/>
  <c r="B2" i="4"/>
</calcChain>
</file>

<file path=xl/sharedStrings.xml><?xml version="1.0" encoding="utf-8"?>
<sst xmlns="http://schemas.openxmlformats.org/spreadsheetml/2006/main" count="392" uniqueCount="121">
  <si>
    <t>Taux de croissance PIB</t>
  </si>
  <si>
    <t>Taux d'inflation</t>
  </si>
  <si>
    <t>Cours du pétrole en $</t>
  </si>
  <si>
    <t>Exportations de biens et services</t>
  </si>
  <si>
    <t>Importations de biens et services</t>
  </si>
  <si>
    <t>Solde balance des paiements</t>
  </si>
  <si>
    <t>Envoi des fonds des émigrés</t>
  </si>
  <si>
    <t>Recettes totales</t>
  </si>
  <si>
    <t>Recettes fiscales</t>
  </si>
  <si>
    <t>Dons</t>
  </si>
  <si>
    <t xml:space="preserve">PIB courant </t>
  </si>
  <si>
    <t xml:space="preserve">Dépenses totales </t>
  </si>
  <si>
    <t>Masse salariale</t>
  </si>
  <si>
    <t>Intérêts payés sur la dette publique</t>
  </si>
  <si>
    <t>Dépense en capital</t>
  </si>
  <si>
    <t>Solde budgétaire</t>
  </si>
  <si>
    <t>Encours de la dette publique</t>
  </si>
  <si>
    <t>Service de la dette publique</t>
  </si>
  <si>
    <t>Encours de la dette publique extérieure</t>
  </si>
  <si>
    <t>Paiement du principal de la dette publique</t>
  </si>
  <si>
    <t>Annee</t>
  </si>
  <si>
    <t>Date</t>
  </si>
  <si>
    <t>Mois</t>
  </si>
  <si>
    <t>Cours EUR/USD</t>
  </si>
  <si>
    <t>Date2</t>
  </si>
  <si>
    <t>Or</t>
  </si>
  <si>
    <t>Fer</t>
  </si>
  <si>
    <t>Sucre</t>
  </si>
  <si>
    <t>Blé</t>
  </si>
  <si>
    <t>Riz</t>
  </si>
  <si>
    <t>Huile de Soja</t>
  </si>
  <si>
    <t>Huile de Palmiste</t>
  </si>
  <si>
    <t>Huile d'arachide</t>
  </si>
  <si>
    <t>Arachide</t>
  </si>
  <si>
    <t>Gaz naturel</t>
  </si>
  <si>
    <t>Pétrol brut brent</t>
  </si>
  <si>
    <t>Units</t>
  </si>
  <si>
    <t>Zircon</t>
  </si>
  <si>
    <t>dates</t>
  </si>
  <si>
    <t>BT</t>
  </si>
  <si>
    <t>Tx_int</t>
  </si>
  <si>
    <t>OT</t>
  </si>
  <si>
    <t>Rdmt</t>
  </si>
  <si>
    <t>ANNEE</t>
  </si>
  <si>
    <t>MASCULIN</t>
  </si>
  <si>
    <t>FEMININ</t>
  </si>
  <si>
    <t>POPULATION TOTALE</t>
  </si>
  <si>
    <t>POPULATION</t>
  </si>
  <si>
    <t>Feuille</t>
  </si>
  <si>
    <t>Nom variable</t>
  </si>
  <si>
    <t>Nom dans la Source</t>
  </si>
  <si>
    <t>https://www.ansd.sn/index.php?option=com_ansd&amp;view=titrepublication&amp;id=30</t>
  </si>
  <si>
    <t>Souce</t>
  </si>
  <si>
    <t>Lien</t>
  </si>
  <si>
    <t>ANSD</t>
  </si>
  <si>
    <t>Recettes non fiscales</t>
  </si>
  <si>
    <t>Autres dépenses courantes</t>
  </si>
  <si>
    <t>Annuelle</t>
  </si>
  <si>
    <t>CEP</t>
  </si>
  <si>
    <t>Change</t>
  </si>
  <si>
    <t>https://investir.lesechos.fr/cours/historique-devise-eur-usd,wforx,eurusd,eurusd,iso.html</t>
  </si>
  <si>
    <t>LesEchos.Investir</t>
  </si>
  <si>
    <t>Matieres Premieres</t>
  </si>
  <si>
    <t>Pink Sheet World Bank Data Base</t>
  </si>
  <si>
    <t>https://www.worldbank.org/en/research/commodity-markets</t>
  </si>
  <si>
    <t>MFR</t>
  </si>
  <si>
    <t>Rendement</t>
  </si>
  <si>
    <t>Taux d'intérêt</t>
  </si>
  <si>
    <t>BCEAO</t>
  </si>
  <si>
    <t>Description</t>
  </si>
  <si>
    <t>Population d'hommes</t>
  </si>
  <si>
    <t>Population de femmes</t>
  </si>
  <si>
    <t>BRVM 10</t>
  </si>
  <si>
    <t>BRVM Variation</t>
  </si>
  <si>
    <t>BRVM Composite</t>
  </si>
  <si>
    <t>BRVM Composite Variation</t>
  </si>
  <si>
    <t>BRVM</t>
  </si>
  <si>
    <t>https://www.sikafinance.com/marches/historiques.aspx?s=BRVMC</t>
  </si>
  <si>
    <t>https://www.sikafinance.com/marches/historiques.aspx?s=BRVM10</t>
  </si>
  <si>
    <t>Charges</t>
  </si>
  <si>
    <t>Intérêt sur la dette extérieure</t>
  </si>
  <si>
    <t>Solde de gestion</t>
  </si>
  <si>
    <t>Recettes et dons</t>
  </si>
  <si>
    <t xml:space="preserve">Autres recettes </t>
  </si>
  <si>
    <t>Rémunération des salariés</t>
  </si>
  <si>
    <t xml:space="preserve">Intérêts </t>
  </si>
  <si>
    <t>Intérêt sur la dette exterieure</t>
  </si>
  <si>
    <t>Dépenses en capital</t>
  </si>
  <si>
    <t>Dépenses en capital sur ressources intérieures</t>
  </si>
  <si>
    <t>Dépenses en capital sur ressources extérieures</t>
  </si>
  <si>
    <t>Dépenses totales</t>
  </si>
  <si>
    <t xml:space="preserve">Solde de gestion </t>
  </si>
  <si>
    <t>Inflation mensuelle</t>
  </si>
  <si>
    <t>Exportation de biens</t>
  </si>
  <si>
    <t>Importations de biens</t>
  </si>
  <si>
    <t>Cumul Recettes et dons</t>
  </si>
  <si>
    <t>Cumul Recettes fiscales</t>
  </si>
  <si>
    <t>Cumul Dons</t>
  </si>
  <si>
    <t xml:space="preserve">Cumul Autres recettes </t>
  </si>
  <si>
    <t>Cumul Charges</t>
  </si>
  <si>
    <t>Cumul Rémunération des salariés</t>
  </si>
  <si>
    <t xml:space="preserve">Cumul Intérêts </t>
  </si>
  <si>
    <t>Cumul Intérêt sur la dette exterieure</t>
  </si>
  <si>
    <t>Cumul Dépenses en capital</t>
  </si>
  <si>
    <t>Cumul Dépenses en capital sur ressources intérieures</t>
  </si>
  <si>
    <t>Cumul Dépenses en capital sur ressources extérieures</t>
  </si>
  <si>
    <t>Cumul Dépenses totales</t>
  </si>
  <si>
    <t xml:space="preserve">Cumul Solde de gestion </t>
  </si>
  <si>
    <t>Cumul Solde budgétaire</t>
  </si>
  <si>
    <t>Cumul Exportation de biens</t>
  </si>
  <si>
    <t>Cumul Importations de biens</t>
  </si>
  <si>
    <t>NA</t>
  </si>
  <si>
    <t>SIKA FINANCE</t>
  </si>
  <si>
    <t>Mensuelle</t>
  </si>
  <si>
    <t>Pourcentage de population active (15-64 ans)</t>
  </si>
  <si>
    <t>Pourcentage de population de moins de 5 ans</t>
  </si>
  <si>
    <t xml:space="preserve">Population de 6-11 ans en millions </t>
  </si>
  <si>
    <t>Espérance de vie des femmes</t>
  </si>
  <si>
    <t>Espérance de vie totale</t>
  </si>
  <si>
    <t>Non renseigné</t>
  </si>
  <si>
    <t>Cumul Autres dépenses courantes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</si>
</sst>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C_F_A_-;\-* #,##0.00\ _C_F_A_-;_-* &quot;-&quot;??\ _C_F_A_-;_-@_-"/>
    <numFmt numFmtId="165" formatCode="0.0%"/>
    <numFmt numFmtId="166" formatCode="0.000"/>
    <numFmt numFmtId="167" formatCode="0.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rgb="FF000000"/>
      <name val="Bookman Old Style"/>
      <family val="1"/>
    </font>
    <font>
      <b/>
      <sz val="9"/>
      <color rgb="FF000000"/>
      <name val="Bookman Old Style"/>
      <family val="1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Arial"/>
      <family val="2"/>
    </font>
    <font>
      <sz val="9"/>
      <color rgb="FF000000"/>
      <name val="Bookman Old Style"/>
      <family val="1"/>
    </font>
    <font>
      <sz val="7"/>
      <name val="Arial"/>
      <family val="2"/>
    </font>
    <font>
      <sz val="8"/>
      <name val="Arial"/>
      <family val="2"/>
    </font>
    <font>
      <b/>
      <sz val="10"/>
      <name val="Calibri"/>
      <family val="2"/>
      <scheme val="minor"/>
    </font>
    <font>
      <b/>
      <sz val="10"/>
      <color rgb="FF000000"/>
      <name val="Arial"/>
      <family val="2"/>
    </font>
    <font>
      <b/>
      <u/>
      <sz val="10"/>
      <color theme="10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ED1C2A"/>
      <name val="OpenSans-bold"/>
    </font>
    <font>
      <sz val="10"/>
      <color rgb="FF008000"/>
      <name val="OpenSans-bold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8B133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E7EAF1"/>
      </top>
      <bottom/>
      <diagonal/>
    </border>
    <border>
      <left style="medium">
        <color rgb="FFD0D6E4"/>
      </left>
      <right/>
      <top style="medium">
        <color rgb="FFD0D6E4"/>
      </top>
      <bottom/>
      <diagonal/>
    </border>
    <border>
      <left/>
      <right/>
      <top style="medium">
        <color rgb="FFD0D6E4"/>
      </top>
      <bottom/>
      <diagonal/>
    </border>
    <border>
      <left style="medium">
        <color rgb="FFD0D6E4"/>
      </left>
      <right/>
      <top style="medium">
        <color rgb="FFE7EAF1"/>
      </top>
      <bottom/>
      <diagonal/>
    </border>
    <border>
      <left style="medium">
        <color rgb="FFD0D6E4"/>
      </left>
      <right/>
      <top style="medium">
        <color rgb="FFE7EAF1"/>
      </top>
      <bottom style="medium">
        <color rgb="FFD0D6E4"/>
      </bottom>
      <diagonal/>
    </border>
    <border>
      <left/>
      <right/>
      <top style="medium">
        <color rgb="FFE7EAF1"/>
      </top>
      <bottom style="medium">
        <color rgb="FFD0D6E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9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1" xfId="0" applyBorder="1"/>
    <xf numFmtId="3" fontId="0" fillId="0" borderId="1" xfId="0" applyNumberFormat="1" applyBorder="1"/>
    <xf numFmtId="165" fontId="0" fillId="0" borderId="1" xfId="1" applyNumberFormat="1" applyFont="1" applyBorder="1"/>
    <xf numFmtId="164" fontId="0" fillId="0" borderId="1" xfId="0" applyNumberFormat="1" applyBorder="1"/>
    <xf numFmtId="0" fontId="4" fillId="0" borderId="0" xfId="2" applyFont="1" applyAlignment="1">
      <alignment horizontal="right"/>
    </xf>
    <xf numFmtId="0" fontId="3" fillId="0" borderId="0" xfId="2" applyAlignment="1">
      <alignment horizontal="right"/>
    </xf>
    <xf numFmtId="0" fontId="0" fillId="0" borderId="0" xfId="0"/>
    <xf numFmtId="2" fontId="0" fillId="0" borderId="0" xfId="0" applyNumberFormat="1"/>
    <xf numFmtId="167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1" fillId="0" borderId="0" xfId="0" applyFont="1"/>
    <xf numFmtId="0" fontId="0" fillId="0" borderId="0" xfId="0" applyFill="1"/>
    <xf numFmtId="0" fontId="2" fillId="0" borderId="0" xfId="0" applyFont="1" applyFill="1"/>
    <xf numFmtId="0" fontId="10" fillId="4" borderId="1" xfId="0" applyFont="1" applyFill="1" applyBorder="1"/>
    <xf numFmtId="0" fontId="5" fillId="4" borderId="1" xfId="0" applyFont="1" applyFill="1" applyBorder="1"/>
    <xf numFmtId="0" fontId="5" fillId="4" borderId="1" xfId="2" applyFont="1" applyFill="1" applyBorder="1"/>
    <xf numFmtId="0" fontId="4" fillId="5" borderId="0" xfId="2" applyFont="1" applyFill="1" applyAlignment="1">
      <alignment horizontal="right"/>
    </xf>
    <xf numFmtId="14" fontId="3" fillId="5" borderId="0" xfId="2" applyNumberFormat="1" applyFill="1" applyAlignment="1">
      <alignment horizontal="right"/>
    </xf>
    <xf numFmtId="2" fontId="3" fillId="0" borderId="0" xfId="2" applyNumberFormat="1" applyFill="1" applyAlignment="1">
      <alignment horizontal="right"/>
    </xf>
    <xf numFmtId="1" fontId="3" fillId="0" borderId="0" xfId="2" applyNumberFormat="1" applyFill="1" applyAlignment="1">
      <alignment horizontal="right"/>
    </xf>
    <xf numFmtId="0" fontId="4" fillId="0" borderId="0" xfId="2" applyFont="1" applyFill="1" applyAlignment="1">
      <alignment horizontal="right"/>
    </xf>
    <xf numFmtId="1" fontId="4" fillId="0" borderId="0" xfId="2" applyNumberFormat="1" applyFont="1" applyFill="1" applyAlignment="1">
      <alignment horizontal="right"/>
    </xf>
    <xf numFmtId="0" fontId="5" fillId="3" borderId="0" xfId="2" applyFont="1" applyFill="1"/>
    <xf numFmtId="0" fontId="12" fillId="3" borderId="0" xfId="2" applyFont="1" applyFill="1"/>
    <xf numFmtId="0" fontId="0" fillId="3" borderId="0" xfId="0" applyFill="1"/>
    <xf numFmtId="0" fontId="2" fillId="3" borderId="0" xfId="0" applyFont="1" applyFill="1"/>
    <xf numFmtId="0" fontId="2" fillId="5" borderId="0" xfId="0" applyFont="1" applyFill="1"/>
    <xf numFmtId="0" fontId="0" fillId="5" borderId="0" xfId="0" applyFill="1"/>
    <xf numFmtId="1" fontId="8" fillId="0" borderId="9" xfId="0" applyNumberFormat="1" applyFont="1" applyFill="1" applyBorder="1" applyAlignment="1">
      <alignment horizontal="right"/>
    </xf>
    <xf numFmtId="1" fontId="8" fillId="0" borderId="11" xfId="0" applyNumberFormat="1" applyFont="1" applyFill="1" applyBorder="1" applyAlignment="1">
      <alignment horizontal="right"/>
    </xf>
    <xf numFmtId="0" fontId="7" fillId="3" borderId="9" xfId="0" applyFont="1" applyFill="1" applyBorder="1" applyAlignment="1">
      <alignment horizontal="center"/>
    </xf>
    <xf numFmtId="0" fontId="2" fillId="5" borderId="1" xfId="0" applyNumberFormat="1" applyFont="1" applyFill="1" applyBorder="1"/>
    <xf numFmtId="0" fontId="2" fillId="3" borderId="1" xfId="0" applyFont="1" applyFill="1" applyBorder="1"/>
    <xf numFmtId="3" fontId="2" fillId="3" borderId="1" xfId="0" applyNumberFormat="1" applyFont="1" applyFill="1" applyBorder="1"/>
    <xf numFmtId="14" fontId="14" fillId="5" borderId="3" xfId="0" applyNumberFormat="1" applyFont="1" applyFill="1" applyBorder="1" applyAlignment="1">
      <alignment horizontal="left" vertical="center" wrapText="1"/>
    </xf>
    <xf numFmtId="1" fontId="14" fillId="5" borderId="4" xfId="0" applyNumberFormat="1" applyFont="1" applyFill="1" applyBorder="1" applyAlignment="1">
      <alignment horizontal="left" vertical="center" wrapText="1"/>
    </xf>
    <xf numFmtId="166" fontId="14" fillId="5" borderId="4" xfId="0" applyNumberFormat="1" applyFont="1" applyFill="1" applyBorder="1" applyAlignment="1">
      <alignment horizontal="left" vertical="center" wrapText="1"/>
    </xf>
    <xf numFmtId="0" fontId="15" fillId="0" borderId="4" xfId="0" applyNumberFormat="1" applyFont="1" applyFill="1" applyBorder="1" applyAlignment="1">
      <alignment horizontal="right" vertical="center" wrapText="1"/>
    </xf>
    <xf numFmtId="14" fontId="14" fillId="5" borderId="5" xfId="0" applyNumberFormat="1" applyFont="1" applyFill="1" applyBorder="1" applyAlignment="1">
      <alignment horizontal="left" vertical="center" wrapText="1"/>
    </xf>
    <xf numFmtId="0" fontId="15" fillId="0" borderId="2" xfId="0" applyNumberFormat="1" applyFont="1" applyFill="1" applyBorder="1" applyAlignment="1">
      <alignment horizontal="right" vertical="center" wrapText="1"/>
    </xf>
    <xf numFmtId="14" fontId="14" fillId="5" borderId="6" xfId="0" applyNumberFormat="1" applyFont="1" applyFill="1" applyBorder="1" applyAlignment="1">
      <alignment horizontal="left" vertical="center" wrapText="1"/>
    </xf>
    <xf numFmtId="0" fontId="15" fillId="0" borderId="7" xfId="0" applyNumberFormat="1" applyFont="1" applyFill="1" applyBorder="1" applyAlignment="1">
      <alignment horizontal="right" vertical="center" wrapText="1"/>
    </xf>
    <xf numFmtId="0" fontId="6" fillId="5" borderId="8" xfId="0" applyFont="1" applyFill="1" applyBorder="1"/>
    <xf numFmtId="0" fontId="13" fillId="5" borderId="8" xfId="0" applyFont="1" applyFill="1" applyBorder="1" applyAlignment="1">
      <alignment horizontal="right"/>
    </xf>
    <xf numFmtId="0" fontId="13" fillId="5" borderId="10" xfId="0" applyFont="1" applyFill="1" applyBorder="1" applyAlignment="1">
      <alignment horizontal="right"/>
    </xf>
    <xf numFmtId="0" fontId="10" fillId="3" borderId="1" xfId="0" applyFont="1" applyFill="1" applyBorder="1"/>
    <xf numFmtId="0" fontId="16" fillId="3" borderId="1" xfId="0" applyFont="1" applyFill="1" applyBorder="1" applyAlignment="1">
      <alignment horizontal="left"/>
    </xf>
    <xf numFmtId="0" fontId="16" fillId="3" borderId="1" xfId="0" applyFont="1" applyFill="1" applyBorder="1"/>
    <xf numFmtId="0" fontId="17" fillId="4" borderId="1" xfId="0" applyFont="1" applyFill="1" applyBorder="1" applyAlignment="1">
      <alignment horizontal="left"/>
    </xf>
    <xf numFmtId="0" fontId="18" fillId="4" borderId="1" xfId="3" applyFont="1" applyFill="1" applyBorder="1"/>
    <xf numFmtId="0" fontId="19" fillId="4" borderId="1" xfId="0" applyFont="1" applyFill="1" applyBorder="1"/>
    <xf numFmtId="0" fontId="19" fillId="4" borderId="1" xfId="0" applyFont="1" applyFill="1" applyBorder="1" applyAlignment="1">
      <alignment horizontal="left"/>
    </xf>
    <xf numFmtId="3" fontId="19" fillId="4" borderId="1" xfId="0" applyNumberFormat="1" applyFont="1" applyFill="1" applyBorder="1"/>
    <xf numFmtId="0" fontId="20" fillId="6" borderId="0" xfId="0" applyFont="1" applyFill="1" applyAlignment="1">
      <alignment horizontal="center" vertical="center"/>
    </xf>
    <xf numFmtId="0" fontId="20" fillId="6" borderId="0" xfId="0" applyFont="1" applyFill="1" applyAlignment="1">
      <alignment horizontal="right" vertical="center"/>
    </xf>
    <xf numFmtId="17" fontId="21" fillId="7" borderId="0" xfId="0" applyNumberFormat="1" applyFont="1" applyFill="1" applyAlignment="1">
      <alignment horizontal="center" vertical="center"/>
    </xf>
    <xf numFmtId="0" fontId="22" fillId="7" borderId="0" xfId="0" applyFont="1" applyFill="1" applyAlignment="1">
      <alignment horizontal="right" vertical="center"/>
    </xf>
    <xf numFmtId="10" fontId="22" fillId="7" borderId="0" xfId="0" applyNumberFormat="1" applyFont="1" applyFill="1" applyAlignment="1">
      <alignment horizontal="right" vertical="center"/>
    </xf>
    <xf numFmtId="0" fontId="22" fillId="7" borderId="0" xfId="0" applyFont="1" applyFill="1" applyAlignment="1">
      <alignment horizontal="right" vertical="center" wrapText="1"/>
    </xf>
    <xf numFmtId="10" fontId="22" fillId="7" borderId="0" xfId="0" applyNumberFormat="1" applyFont="1" applyFill="1" applyAlignment="1">
      <alignment horizontal="right" vertical="center" wrapText="1"/>
    </xf>
    <xf numFmtId="17" fontId="21" fillId="2" borderId="0" xfId="0" applyNumberFormat="1" applyFont="1" applyFill="1" applyAlignment="1">
      <alignment horizontal="center" vertical="center"/>
    </xf>
    <xf numFmtId="0" fontId="23" fillId="2" borderId="0" xfId="0" applyFont="1" applyFill="1" applyAlignment="1">
      <alignment horizontal="right" vertical="center"/>
    </xf>
    <xf numFmtId="10" fontId="23" fillId="2" borderId="0" xfId="0" applyNumberFormat="1" applyFont="1" applyFill="1" applyAlignment="1">
      <alignment horizontal="right" vertical="center"/>
    </xf>
    <xf numFmtId="0" fontId="23" fillId="2" borderId="0" xfId="0" applyFont="1" applyFill="1" applyAlignment="1">
      <alignment horizontal="right" vertical="center" wrapText="1"/>
    </xf>
    <xf numFmtId="10" fontId="23" fillId="2" borderId="0" xfId="0" applyNumberFormat="1" applyFont="1" applyFill="1" applyAlignment="1">
      <alignment horizontal="right" vertical="center" wrapText="1"/>
    </xf>
    <xf numFmtId="0" fontId="23" fillId="7" borderId="0" xfId="0" applyFont="1" applyFill="1" applyAlignment="1">
      <alignment horizontal="right" vertical="center"/>
    </xf>
    <xf numFmtId="10" fontId="23" fillId="7" borderId="0" xfId="0" applyNumberFormat="1" applyFont="1" applyFill="1" applyAlignment="1">
      <alignment horizontal="right" vertical="center"/>
    </xf>
    <xf numFmtId="0" fontId="23" fillId="7" borderId="0" xfId="0" applyFont="1" applyFill="1" applyAlignment="1">
      <alignment horizontal="right" vertical="center" wrapText="1"/>
    </xf>
    <xf numFmtId="10" fontId="23" fillId="7" borderId="0" xfId="0" applyNumberFormat="1" applyFont="1" applyFill="1" applyAlignment="1">
      <alignment horizontal="right" vertical="center" wrapText="1"/>
    </xf>
    <xf numFmtId="0" fontId="22" fillId="2" borderId="0" xfId="0" applyFont="1" applyFill="1" applyAlignment="1">
      <alignment horizontal="right" vertical="center"/>
    </xf>
    <xf numFmtId="10" fontId="22" fillId="2" borderId="0" xfId="0" applyNumberFormat="1" applyFont="1" applyFill="1" applyAlignment="1">
      <alignment horizontal="right" vertical="center"/>
    </xf>
    <xf numFmtId="0" fontId="22" fillId="2" borderId="0" xfId="0" applyFont="1" applyFill="1" applyAlignment="1">
      <alignment horizontal="right" vertical="center" wrapText="1"/>
    </xf>
    <xf numFmtId="10" fontId="22" fillId="2" borderId="0" xfId="0" applyNumberFormat="1" applyFont="1" applyFill="1" applyAlignment="1">
      <alignment horizontal="right" vertical="center" wrapText="1"/>
    </xf>
    <xf numFmtId="17" fontId="21" fillId="5" borderId="0" xfId="0" applyNumberFormat="1" applyFont="1" applyFill="1" applyAlignment="1">
      <alignment horizontal="center" vertical="center"/>
    </xf>
    <xf numFmtId="17" fontId="5" fillId="8" borderId="12" xfId="0" applyNumberFormat="1" applyFont="1" applyFill="1" applyBorder="1" applyAlignment="1">
      <alignment horizontal="center"/>
    </xf>
    <xf numFmtId="0" fontId="5" fillId="9" borderId="0" xfId="2" applyFont="1" applyFill="1"/>
    <xf numFmtId="167" fontId="11" fillId="10" borderId="0" xfId="0" applyNumberFormat="1" applyFont="1" applyFill="1"/>
    <xf numFmtId="167" fontId="11" fillId="11" borderId="0" xfId="0" applyNumberFormat="1" applyFont="1" applyFill="1"/>
    <xf numFmtId="0" fontId="11" fillId="11" borderId="0" xfId="0" applyFont="1" applyFill="1"/>
    <xf numFmtId="10" fontId="11" fillId="11" borderId="0" xfId="1" applyNumberFormat="1" applyFont="1" applyFill="1"/>
    <xf numFmtId="0" fontId="12" fillId="0" borderId="0" xfId="2" applyFont="1" applyFill="1"/>
    <xf numFmtId="0" fontId="2" fillId="5" borderId="13" xfId="0" applyNumberFormat="1" applyFont="1" applyFill="1" applyBorder="1"/>
    <xf numFmtId="165" fontId="0" fillId="0" borderId="13" xfId="1" applyNumberFormat="1" applyFont="1" applyFill="1" applyBorder="1"/>
    <xf numFmtId="3" fontId="0" fillId="0" borderId="13" xfId="0" applyNumberFormat="1" applyFill="1" applyBorder="1"/>
  </cellXfs>
  <cellStyles count="4">
    <cellStyle name="Hyperlink" xfId="3" builtinId="8"/>
    <cellStyle name="Normal" xfId="0" builtinId="0"/>
    <cellStyle name="Normal 2" xfId="2" xr:uid="{533BAF52-D488-4122-83C5-B40F27F916B0}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ikafinance.com/marches/historiques.aspx?s=BRVM10" TargetMode="External"/><Relationship Id="rId3" Type="http://schemas.openxmlformats.org/officeDocument/2006/relationships/hyperlink" Target="https://www.ansd.sn/index.php?option=com_ansd&amp;view=titrepublication&amp;id=30" TargetMode="External"/><Relationship Id="rId7" Type="http://schemas.openxmlformats.org/officeDocument/2006/relationships/hyperlink" Target="https://www.sikafinance.com/marches/historiques.aspx?s=BRVMC" TargetMode="External"/><Relationship Id="rId2" Type="http://schemas.openxmlformats.org/officeDocument/2006/relationships/hyperlink" Target="https://www.ansd.sn/index.php?option=com_ansd&amp;view=titrepublication&amp;id=30" TargetMode="External"/><Relationship Id="rId1" Type="http://schemas.openxmlformats.org/officeDocument/2006/relationships/hyperlink" Target="https://www.ansd.sn/index.php?option=com_ansd&amp;view=titrepublication&amp;id=30" TargetMode="External"/><Relationship Id="rId6" Type="http://schemas.openxmlformats.org/officeDocument/2006/relationships/hyperlink" Target="https://www.sikafinance.com/marches/historiques.aspx?s=BRVMC" TargetMode="External"/><Relationship Id="rId5" Type="http://schemas.openxmlformats.org/officeDocument/2006/relationships/hyperlink" Target="https://www.worldbank.org/en/research/commodity-markets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s://investir.lesechos.fr/cours/historique-devise-eur-usd,wforx,eurusd,eurusd,iso.html" TargetMode="External"/><Relationship Id="rId9" Type="http://schemas.openxmlformats.org/officeDocument/2006/relationships/hyperlink" Target="https://www.sikafinance.com/marches/historiques.aspx?s=BRVM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rgb="FFFFFF00"/>
  </sheetPr>
  <dimension ref="A1:Z7"/>
  <sheetViews>
    <sheetView topLeftCell="N1" zoomScale="220" zoomScaleNormal="220" workbookViewId="0">
      <pane ySplit="1" topLeftCell="A2" activePane="bottomLeft" state="frozen"/>
      <selection pane="bottomLeft" activeCell="P7" sqref="P7"/>
    </sheetView>
  </sheetViews>
  <sheetFormatPr defaultColWidth="10.90625" defaultRowHeight="14.5"/>
  <cols>
    <col min="2" max="2" width="17.90625" customWidth="1"/>
    <col min="3" max="3" width="19.7265625" bestFit="1" customWidth="1"/>
    <col min="4" max="4" width="13.81640625" bestFit="1" customWidth="1"/>
    <col min="5" max="5" width="15.36328125" bestFit="1" customWidth="1"/>
    <col min="6" max="6" width="18.1796875" bestFit="1" customWidth="1"/>
    <col min="7" max="7" width="14.36328125" bestFit="1" customWidth="1"/>
    <col min="9" max="9" width="15.54296875" bestFit="1" customWidth="1"/>
    <col min="10" max="10" width="15.54296875" style="7" customWidth="1"/>
    <col min="11" max="11" width="13.6328125" bestFit="1" customWidth="1"/>
    <col min="12" max="12" width="30.6328125" bestFit="1" customWidth="1"/>
    <col min="13" max="13" width="30.6328125" style="7" customWidth="1"/>
    <col min="14" max="14" width="16.6328125" bestFit="1" customWidth="1"/>
    <col min="15" max="15" width="23.6328125" style="7" bestFit="1" customWidth="1"/>
    <col min="16" max="16" width="14.90625" bestFit="1" customWidth="1"/>
    <col min="17" max="17" width="14.90625" style="7" customWidth="1"/>
    <col min="18" max="18" width="24.81640625" bestFit="1" customWidth="1"/>
    <col min="19" max="19" width="34.08984375" bestFit="1" customWidth="1"/>
    <col min="20" max="20" width="24" bestFit="1" customWidth="1"/>
    <col min="21" max="21" width="36.54296875" bestFit="1" customWidth="1"/>
    <col min="22" max="22" width="18.90625" bestFit="1" customWidth="1"/>
    <col min="25" max="25" width="25.1796875" bestFit="1" customWidth="1"/>
    <col min="26" max="26" width="24.54296875" bestFit="1" customWidth="1"/>
  </cols>
  <sheetData>
    <row r="1" spans="1:26" s="26" customFormat="1">
      <c r="A1" s="34" t="s">
        <v>20</v>
      </c>
      <c r="B1" s="34" t="s">
        <v>10</v>
      </c>
      <c r="C1" s="34" t="s">
        <v>0</v>
      </c>
      <c r="D1" s="34" t="s">
        <v>1</v>
      </c>
      <c r="E1" s="34" t="s">
        <v>7</v>
      </c>
      <c r="F1" s="34" t="s">
        <v>55</v>
      </c>
      <c r="G1" s="34" t="s">
        <v>8</v>
      </c>
      <c r="H1" s="35" t="s">
        <v>9</v>
      </c>
      <c r="I1" s="35" t="s">
        <v>11</v>
      </c>
      <c r="J1" s="35" t="s">
        <v>79</v>
      </c>
      <c r="K1" s="35" t="s">
        <v>12</v>
      </c>
      <c r="L1" s="35" t="s">
        <v>13</v>
      </c>
      <c r="M1" s="35" t="s">
        <v>80</v>
      </c>
      <c r="N1" s="35" t="s">
        <v>14</v>
      </c>
      <c r="O1" s="35" t="s">
        <v>56</v>
      </c>
      <c r="P1" s="35" t="s">
        <v>15</v>
      </c>
      <c r="Q1" s="35" t="s">
        <v>81</v>
      </c>
      <c r="R1" s="35" t="s">
        <v>16</v>
      </c>
      <c r="S1" s="35" t="s">
        <v>18</v>
      </c>
      <c r="T1" s="35" t="s">
        <v>17</v>
      </c>
      <c r="U1" s="35" t="s">
        <v>19</v>
      </c>
      <c r="V1" s="34" t="s">
        <v>2</v>
      </c>
      <c r="W1" s="34" t="s">
        <v>3</v>
      </c>
      <c r="X1" s="34" t="s">
        <v>4</v>
      </c>
      <c r="Y1" s="34" t="s">
        <v>5</v>
      </c>
      <c r="Z1" s="34" t="s">
        <v>6</v>
      </c>
    </row>
    <row r="2" spans="1:26">
      <c r="A2" s="33">
        <v>2016</v>
      </c>
      <c r="B2" s="2">
        <v>11283.396000000001</v>
      </c>
      <c r="C2" s="3">
        <v>6.3560685720810639E-2</v>
      </c>
      <c r="D2" s="3">
        <v>8.3889510590851035E-3</v>
      </c>
      <c r="E2" s="2">
        <v>2334.646054632</v>
      </c>
      <c r="F2" s="2">
        <v>2090.298054632</v>
      </c>
      <c r="G2" s="2">
        <v>1788.5883813060002</v>
      </c>
      <c r="H2" s="2">
        <v>244.34800000000001</v>
      </c>
      <c r="I2" s="2">
        <v>2703.9625864365507</v>
      </c>
      <c r="J2" s="2">
        <v>2170.6496010145506</v>
      </c>
      <c r="K2" s="2">
        <v>572.31688422399986</v>
      </c>
      <c r="L2" s="2">
        <v>187.65026270921746</v>
      </c>
      <c r="M2" s="2">
        <v>139.86812930660633</v>
      </c>
      <c r="N2" s="2">
        <v>1059.8936943069998</v>
      </c>
      <c r="O2" s="2">
        <v>1059.8936943069998</v>
      </c>
      <c r="P2" s="2">
        <v>-369.31653180455055</v>
      </c>
      <c r="Q2" s="2">
        <v>163.99645361744933</v>
      </c>
      <c r="R2" s="2">
        <v>5311.9771647246944</v>
      </c>
      <c r="S2" s="2">
        <v>3714.3771647246945</v>
      </c>
      <c r="T2" s="2">
        <v>593.73955060868013</v>
      </c>
      <c r="U2" s="2">
        <v>406.45309945074678</v>
      </c>
      <c r="V2" s="2">
        <v>44.047500000000007</v>
      </c>
      <c r="W2" s="2">
        <v>2424.6</v>
      </c>
      <c r="X2" s="2">
        <v>3662.1</v>
      </c>
      <c r="Y2" s="2">
        <v>49.5</v>
      </c>
      <c r="Z2" s="2">
        <v>1103.8399999999999</v>
      </c>
    </row>
    <row r="3" spans="1:26">
      <c r="A3" s="33">
        <v>2017</v>
      </c>
      <c r="B3" s="2">
        <v>12191.796</v>
      </c>
      <c r="C3" s="3">
        <v>7.4074861858964836E-2</v>
      </c>
      <c r="D3" s="3">
        <v>-1.1025684015552595E-2</v>
      </c>
      <c r="E3" s="2">
        <v>2376.7579639075002</v>
      </c>
      <c r="F3" s="2">
        <v>2112.2308642305002</v>
      </c>
      <c r="G3" s="2">
        <v>1844.9991366495001</v>
      </c>
      <c r="H3" s="2">
        <v>264.52709967699997</v>
      </c>
      <c r="I3" s="2">
        <v>2731.8167072745191</v>
      </c>
      <c r="J3" s="2">
        <v>2214.2385610245192</v>
      </c>
      <c r="K3" s="2">
        <v>599.95671561333324</v>
      </c>
      <c r="L3" s="2">
        <v>233.88859342218589</v>
      </c>
      <c r="M3" s="2">
        <v>178.28937989529919</v>
      </c>
      <c r="N3" s="2">
        <v>1059.366221021</v>
      </c>
      <c r="O3" s="2">
        <v>1059.366221021</v>
      </c>
      <c r="P3" s="2">
        <v>-362.04102320601908</v>
      </c>
      <c r="Q3" s="2">
        <v>162.51940288298101</v>
      </c>
      <c r="R3" s="2">
        <v>5848.5635061211005</v>
      </c>
      <c r="S3" s="2">
        <v>4546.2635061211004</v>
      </c>
      <c r="T3" s="2">
        <v>719.75241635123461</v>
      </c>
      <c r="U3" s="2">
        <v>488.11975006305096</v>
      </c>
      <c r="V3" s="2">
        <v>54.392500000000005</v>
      </c>
      <c r="W3" s="2">
        <v>2666.1</v>
      </c>
      <c r="X3" s="2">
        <v>4354.5</v>
      </c>
      <c r="Y3" s="2">
        <v>116.6</v>
      </c>
      <c r="Z3" s="2">
        <v>1174.06</v>
      </c>
    </row>
    <row r="4" spans="1:26">
      <c r="A4" s="33">
        <v>2018</v>
      </c>
      <c r="B4" s="2">
        <v>12840.09</v>
      </c>
      <c r="C4" s="3">
        <v>6.2092410338887349E-2</v>
      </c>
      <c r="D4" s="3">
        <v>4.5450142082150702E-3</v>
      </c>
      <c r="E4" s="2">
        <v>2425.4511498260999</v>
      </c>
      <c r="F4" s="2">
        <v>2169.0067194301</v>
      </c>
      <c r="G4" s="2">
        <v>1990.3828857303292</v>
      </c>
      <c r="H4" s="2">
        <v>256.44443039599997</v>
      </c>
      <c r="I4" s="2">
        <v>2903.01841920078</v>
      </c>
      <c r="J4" s="2">
        <v>2315.3177757284466</v>
      </c>
      <c r="K4" s="2">
        <v>682.00692966299994</v>
      </c>
      <c r="L4" s="2">
        <v>263.1570691747803</v>
      </c>
      <c r="M4" s="2">
        <v>210.33912829610878</v>
      </c>
      <c r="N4" s="2">
        <v>1030.3850822589995</v>
      </c>
      <c r="O4" s="2">
        <v>1030.3850822589995</v>
      </c>
      <c r="P4" s="2">
        <v>-477.56726937468011</v>
      </c>
      <c r="Q4" s="2">
        <v>110.13337409765336</v>
      </c>
      <c r="R4" s="2">
        <v>7095.54</v>
      </c>
      <c r="S4" s="2">
        <v>6208.34</v>
      </c>
      <c r="T4" s="2">
        <v>959.56065228822501</v>
      </c>
      <c r="U4" s="2">
        <v>696.75284987522502</v>
      </c>
      <c r="V4" s="2">
        <v>71.071666666666673</v>
      </c>
      <c r="W4" s="2">
        <v>2936.69</v>
      </c>
      <c r="X4" s="2">
        <v>4976.8500000000004</v>
      </c>
      <c r="Y4" s="2">
        <v>524.5</v>
      </c>
      <c r="Z4" s="2">
        <v>1271.56</v>
      </c>
    </row>
    <row r="5" spans="1:26">
      <c r="A5" s="33">
        <v>2019</v>
      </c>
      <c r="B5" s="2">
        <v>13655.367</v>
      </c>
      <c r="C5" s="3">
        <v>4.4024068367122027E-2</v>
      </c>
      <c r="D5" s="3">
        <v>1.0195685610961513E-2</v>
      </c>
      <c r="E5" s="2">
        <v>2788.8282042332357</v>
      </c>
      <c r="F5" s="2">
        <v>2564.5021841495</v>
      </c>
      <c r="G5" s="2">
        <v>2410.0108701835002</v>
      </c>
      <c r="H5" s="2">
        <v>224.32602008373595</v>
      </c>
      <c r="I5" s="2">
        <v>3326.5611293015568</v>
      </c>
      <c r="J5" s="2">
        <v>2686.2062133029854</v>
      </c>
      <c r="K5" s="2">
        <v>733.26692867199995</v>
      </c>
      <c r="L5" s="2">
        <v>271.18210609298512</v>
      </c>
      <c r="M5" s="2">
        <v>232.89470009031416</v>
      </c>
      <c r="N5" s="2">
        <v>1160.6121219575712</v>
      </c>
      <c r="O5" s="2">
        <v>1160.6121219575712</v>
      </c>
      <c r="P5" s="2">
        <v>-537.73292506832092</v>
      </c>
      <c r="Q5" s="2">
        <v>102.62199093025038</v>
      </c>
      <c r="R5" s="2">
        <v>7825.3075901337625</v>
      </c>
      <c r="S5" s="2">
        <v>6895.6</v>
      </c>
      <c r="T5" s="2">
        <v>807.82025665101492</v>
      </c>
      <c r="U5" s="2">
        <v>535.61707651500001</v>
      </c>
      <c r="V5" s="2">
        <v>64.031666666666666</v>
      </c>
      <c r="W5" s="2">
        <v>3419.1320800000003</v>
      </c>
      <c r="X5" s="2">
        <v>5372.7262000000001</v>
      </c>
      <c r="Y5" s="2">
        <v>145.9</v>
      </c>
      <c r="Z5" s="2">
        <v>1393.21</v>
      </c>
    </row>
    <row r="6" spans="1:26">
      <c r="A6" s="33">
        <v>2020</v>
      </c>
      <c r="B6" s="2">
        <v>14184.9</v>
      </c>
      <c r="C6" s="3">
        <v>1.2999999999999999E-2</v>
      </c>
      <c r="D6" s="3">
        <v>2.5268149286677533E-2</v>
      </c>
      <c r="E6" s="2">
        <v>2842.74</v>
      </c>
      <c r="F6" s="2">
        <v>2518.2199999999998</v>
      </c>
      <c r="G6" s="2">
        <v>2368.1999999999998</v>
      </c>
      <c r="H6" s="2">
        <v>324.52</v>
      </c>
      <c r="I6" s="2">
        <v>3745.75</v>
      </c>
      <c r="J6" s="2">
        <v>3134.3495614991884</v>
      </c>
      <c r="K6" s="2">
        <v>804.05</v>
      </c>
      <c r="L6" s="2">
        <v>289.55</v>
      </c>
      <c r="M6" s="2">
        <v>251.82787001566388</v>
      </c>
      <c r="N6" s="2">
        <v>1317.69</v>
      </c>
      <c r="O6" s="2">
        <v>1317.69</v>
      </c>
      <c r="P6" s="2">
        <v>-903</v>
      </c>
      <c r="Q6" s="2">
        <v>-291.60956149918866</v>
      </c>
      <c r="R6" s="2">
        <v>8903.3256798916573</v>
      </c>
      <c r="S6" s="2">
        <v>7166.6396798916576</v>
      </c>
      <c r="T6" s="2">
        <v>838.15847963438921</v>
      </c>
      <c r="U6" s="2">
        <v>549.02829173680789</v>
      </c>
      <c r="V6" s="2">
        <v>42.300000000000004</v>
      </c>
      <c r="W6" s="4"/>
      <c r="X6" s="4"/>
      <c r="Y6" s="1"/>
      <c r="Z6" s="2"/>
    </row>
    <row r="7" spans="1:26">
      <c r="A7" s="83">
        <v>2021</v>
      </c>
      <c r="B7" s="85">
        <v>15280.9</v>
      </c>
      <c r="C7" s="84">
        <v>0.05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AE2E7-B6B7-4A65-B5E0-E7D1454A6C90}">
  <sheetPr>
    <tabColor rgb="FFFF0000"/>
  </sheetPr>
  <dimension ref="A1:AJ73"/>
  <sheetViews>
    <sheetView zoomScale="160" zoomScaleNormal="160" workbookViewId="0">
      <pane xSplit="1" ySplit="1" topLeftCell="P62" activePane="bottomRight" state="frozen"/>
      <selection pane="topRight" activeCell="B1" sqref="B1"/>
      <selection pane="bottomLeft" activeCell="A2" sqref="A2"/>
      <selection pane="bottomRight" activeCell="P72" sqref="P72"/>
    </sheetView>
  </sheetViews>
  <sheetFormatPr defaultColWidth="8.7265625" defaultRowHeight="14.5"/>
  <cols>
    <col min="1" max="1" width="9.26953125" style="13" bestFit="1" customWidth="1"/>
    <col min="2" max="2" width="18.54296875" style="13" bestFit="1" customWidth="1"/>
    <col min="3" max="3" width="18.6328125" style="13" bestFit="1" customWidth="1"/>
    <col min="4" max="4" width="6.453125" style="13" bestFit="1" customWidth="1"/>
    <col min="5" max="5" width="17.453125" style="13" bestFit="1" customWidth="1"/>
    <col min="6" max="6" width="9.6328125" style="13" bestFit="1" customWidth="1"/>
    <col min="7" max="7" width="29" style="13" bestFit="1" customWidth="1"/>
    <col min="8" max="8" width="9.453125" style="13" bestFit="1" customWidth="1"/>
    <col min="9" max="9" width="31.26953125" style="13" bestFit="1" customWidth="1"/>
    <col min="10" max="11" width="50.6328125" style="13" bestFit="1" customWidth="1"/>
    <col min="12" max="12" width="51" style="13" bestFit="1" customWidth="1"/>
    <col min="13" max="13" width="42.90625" style="13" bestFit="1" customWidth="1"/>
    <col min="14" max="14" width="19.453125" style="13" bestFit="1" customWidth="1"/>
    <col min="15" max="15" width="19" style="13" bestFit="1" customWidth="1"/>
    <col min="16" max="16" width="21.08984375" style="13" bestFit="1" customWidth="1"/>
    <col min="17" max="17" width="23" style="13" bestFit="1" customWidth="1"/>
    <col min="18" max="25" width="24.08984375" style="13" bestFit="1" customWidth="1"/>
    <col min="26" max="26" width="32.453125" style="13" bestFit="1" customWidth="1"/>
    <col min="27" max="27" width="24.08984375" style="13" bestFit="1" customWidth="1"/>
    <col min="28" max="28" width="31.08984375" style="13" bestFit="1" customWidth="1"/>
    <col min="29" max="34" width="24.08984375" style="13" bestFit="1" customWidth="1"/>
    <col min="35" max="36" width="26" style="13" bestFit="1" customWidth="1"/>
    <col min="37" max="16384" width="8.7265625" style="13"/>
  </cols>
  <sheetData>
    <row r="1" spans="1:36" s="82" customFormat="1" ht="15.5">
      <c r="A1" s="24" t="s">
        <v>21</v>
      </c>
      <c r="B1" s="24" t="s">
        <v>82</v>
      </c>
      <c r="C1" s="24" t="s">
        <v>8</v>
      </c>
      <c r="D1" s="24" t="s">
        <v>9</v>
      </c>
      <c r="E1" s="24" t="s">
        <v>83</v>
      </c>
      <c r="F1" s="24" t="s">
        <v>79</v>
      </c>
      <c r="G1" s="24" t="s">
        <v>84</v>
      </c>
      <c r="H1" s="24" t="s">
        <v>85</v>
      </c>
      <c r="I1" s="24" t="s">
        <v>86</v>
      </c>
      <c r="J1" s="24" t="s">
        <v>56</v>
      </c>
      <c r="K1" s="24" t="s">
        <v>87</v>
      </c>
      <c r="L1" s="24" t="s">
        <v>88</v>
      </c>
      <c r="M1" s="24" t="s">
        <v>89</v>
      </c>
      <c r="N1" s="24" t="s">
        <v>90</v>
      </c>
      <c r="O1" s="24" t="s">
        <v>91</v>
      </c>
      <c r="P1" s="24" t="s">
        <v>15</v>
      </c>
      <c r="Q1" s="24" t="s">
        <v>92</v>
      </c>
      <c r="R1" s="24" t="s">
        <v>93</v>
      </c>
      <c r="S1" s="24" t="s">
        <v>94</v>
      </c>
      <c r="T1" s="77" t="s">
        <v>95</v>
      </c>
      <c r="U1" s="77" t="s">
        <v>96</v>
      </c>
      <c r="V1" s="77" t="s">
        <v>97</v>
      </c>
      <c r="W1" s="77" t="s">
        <v>98</v>
      </c>
      <c r="X1" s="77" t="s">
        <v>99</v>
      </c>
      <c r="Y1" s="77" t="s">
        <v>100</v>
      </c>
      <c r="Z1" s="77" t="s">
        <v>101</v>
      </c>
      <c r="AA1" s="77" t="s">
        <v>102</v>
      </c>
      <c r="AB1" s="77" t="s">
        <v>120</v>
      </c>
      <c r="AC1" s="77" t="s">
        <v>103</v>
      </c>
      <c r="AD1" s="77" t="s">
        <v>104</v>
      </c>
      <c r="AE1" s="77" t="s">
        <v>105</v>
      </c>
      <c r="AF1" s="77" t="s">
        <v>106</v>
      </c>
      <c r="AG1" s="77" t="s">
        <v>107</v>
      </c>
      <c r="AH1" s="77" t="s">
        <v>108</v>
      </c>
      <c r="AI1" s="77" t="s">
        <v>109</v>
      </c>
      <c r="AJ1" s="77" t="s">
        <v>110</v>
      </c>
    </row>
    <row r="2" spans="1:36">
      <c r="A2" s="76">
        <v>42370</v>
      </c>
      <c r="B2" s="79">
        <v>121.50379544000005</v>
      </c>
      <c r="C2" s="79">
        <v>107.31404350700005</v>
      </c>
      <c r="D2" s="79">
        <v>8.0683693299999995</v>
      </c>
      <c r="E2" s="79">
        <v>6.1213826029999998</v>
      </c>
      <c r="F2" s="79">
        <v>161.01920742128641</v>
      </c>
      <c r="G2" s="79">
        <v>43.886428723333339</v>
      </c>
      <c r="H2" s="79">
        <v>22.539233469286383</v>
      </c>
      <c r="I2" s="79">
        <v>18.335817006936683</v>
      </c>
      <c r="J2" s="79">
        <v>94.593545228666699</v>
      </c>
      <c r="K2" s="79">
        <v>60.81722955133332</v>
      </c>
      <c r="L2" s="79">
        <v>20.683712774999989</v>
      </c>
      <c r="M2" s="79">
        <v>40.13351677633333</v>
      </c>
      <c r="N2" s="79">
        <v>205.91343697261973</v>
      </c>
      <c r="O2" s="79">
        <v>-39.515411981286363</v>
      </c>
      <c r="P2" s="79">
        <v>-84.409641532619688</v>
      </c>
      <c r="Q2" s="80"/>
      <c r="R2" s="79">
        <v>128.820979343</v>
      </c>
      <c r="S2" s="79">
        <v>230.640539072</v>
      </c>
      <c r="T2" s="78">
        <v>121.50379544000005</v>
      </c>
      <c r="U2" s="78">
        <v>107.31404350700005</v>
      </c>
      <c r="V2" s="78">
        <v>8.0683693299999995</v>
      </c>
      <c r="W2" s="78">
        <v>6.1213826029999998</v>
      </c>
      <c r="X2" s="78">
        <v>161.01920742128641</v>
      </c>
      <c r="Y2" s="78">
        <v>43.886428723333339</v>
      </c>
      <c r="Z2" s="78">
        <v>22.539233469286383</v>
      </c>
      <c r="AA2" s="78">
        <v>18.335817006936683</v>
      </c>
      <c r="AB2" s="78">
        <v>94.593545228666684</v>
      </c>
      <c r="AC2" s="78">
        <v>60.81722955133332</v>
      </c>
      <c r="AD2" s="78">
        <v>20.683712774999989</v>
      </c>
      <c r="AE2" s="78">
        <v>40.13351677633333</v>
      </c>
      <c r="AF2" s="78">
        <v>205.91343697261973</v>
      </c>
      <c r="AG2" s="78">
        <v>-39.515411981286363</v>
      </c>
      <c r="AH2" s="78">
        <v>-84.409641532619688</v>
      </c>
      <c r="AI2" s="78">
        <v>128.820979343</v>
      </c>
      <c r="AJ2" s="78">
        <v>230.640539072</v>
      </c>
    </row>
    <row r="3" spans="1:36">
      <c r="A3" s="76">
        <v>42401</v>
      </c>
      <c r="B3" s="79">
        <v>178.50668574999997</v>
      </c>
      <c r="C3" s="79">
        <v>162.72439852099998</v>
      </c>
      <c r="D3" s="79">
        <v>10.944369330000001</v>
      </c>
      <c r="E3" s="79">
        <v>4.8379178989999998</v>
      </c>
      <c r="F3" s="79">
        <v>127.26927208195013</v>
      </c>
      <c r="G3" s="79">
        <v>44.822804951333339</v>
      </c>
      <c r="H3" s="79">
        <v>9.4273781649501132</v>
      </c>
      <c r="I3" s="79">
        <v>5.512039253090113</v>
      </c>
      <c r="J3" s="79">
        <v>73.019088965666683</v>
      </c>
      <c r="K3" s="79">
        <v>82.492416206333331</v>
      </c>
      <c r="L3" s="79">
        <v>42.358899430000001</v>
      </c>
      <c r="M3" s="79">
        <v>40.13351677633333</v>
      </c>
      <c r="N3" s="79">
        <v>179.04635617828347</v>
      </c>
      <c r="O3" s="79">
        <v>51.23741366804984</v>
      </c>
      <c r="P3" s="79">
        <v>-0.53967042828350031</v>
      </c>
      <c r="Q3" s="81">
        <v>-4.3646463644479994E-3</v>
      </c>
      <c r="R3" s="79">
        <v>149.285533681</v>
      </c>
      <c r="S3" s="79">
        <v>258.22464571699999</v>
      </c>
      <c r="T3" s="78">
        <v>300.01048119000001</v>
      </c>
      <c r="U3" s="78">
        <v>270.03844202800002</v>
      </c>
      <c r="V3" s="78">
        <v>19.01273866</v>
      </c>
      <c r="W3" s="78">
        <v>10.959300502</v>
      </c>
      <c r="X3" s="78">
        <v>288.28847950323654</v>
      </c>
      <c r="Y3" s="78">
        <v>88.709233674666677</v>
      </c>
      <c r="Z3" s="78">
        <v>31.966611634236497</v>
      </c>
      <c r="AA3" s="78">
        <v>23.847856260026795</v>
      </c>
      <c r="AB3" s="78">
        <v>167.61263419433337</v>
      </c>
      <c r="AC3" s="78">
        <v>143.30964575766666</v>
      </c>
      <c r="AD3" s="78">
        <v>63.04261220499999</v>
      </c>
      <c r="AE3" s="78">
        <v>80.267033552666661</v>
      </c>
      <c r="AF3" s="78">
        <v>384.95979315090324</v>
      </c>
      <c r="AG3" s="78">
        <v>11.722001686763463</v>
      </c>
      <c r="AH3" s="78">
        <v>-84.949311960903231</v>
      </c>
      <c r="AI3" s="78">
        <v>278.10651302400004</v>
      </c>
      <c r="AJ3" s="78">
        <v>488.86518478899995</v>
      </c>
    </row>
    <row r="4" spans="1:36">
      <c r="A4" s="76">
        <v>42430</v>
      </c>
      <c r="B4" s="79">
        <v>150.06363676500007</v>
      </c>
      <c r="C4" s="79">
        <v>123.91034651400004</v>
      </c>
      <c r="D4" s="79">
        <v>22.468369330000002</v>
      </c>
      <c r="E4" s="79">
        <v>3.6849209209999998</v>
      </c>
      <c r="F4" s="79">
        <v>134.61655299277803</v>
      </c>
      <c r="G4" s="79">
        <v>46.167664895333338</v>
      </c>
      <c r="H4" s="79">
        <v>10.749565730778004</v>
      </c>
      <c r="I4" s="79">
        <v>7.2667847489419453</v>
      </c>
      <c r="J4" s="79">
        <v>77.699322366666678</v>
      </c>
      <c r="K4" s="79">
        <v>60.557673778333324</v>
      </c>
      <c r="L4" s="79">
        <v>20.424157001999994</v>
      </c>
      <c r="M4" s="79">
        <v>40.13351677633333</v>
      </c>
      <c r="N4" s="79">
        <v>174.99919892011135</v>
      </c>
      <c r="O4" s="79">
        <v>15.447083772222044</v>
      </c>
      <c r="P4" s="79">
        <v>-24.935562155111285</v>
      </c>
      <c r="Q4" s="81">
        <v>-1.2952077313939103E-3</v>
      </c>
      <c r="R4" s="79">
        <v>159.81486927099999</v>
      </c>
      <c r="S4" s="79">
        <v>255.17855830600001</v>
      </c>
      <c r="T4" s="78">
        <v>450.07411795500008</v>
      </c>
      <c r="U4" s="78">
        <v>393.94878854200005</v>
      </c>
      <c r="V4" s="78">
        <v>41.481107989999998</v>
      </c>
      <c r="W4" s="78">
        <v>14.644221422999999</v>
      </c>
      <c r="X4" s="78">
        <v>422.90503249601454</v>
      </c>
      <c r="Y4" s="78">
        <v>134.87689857000001</v>
      </c>
      <c r="Z4" s="78">
        <v>42.716177365014502</v>
      </c>
      <c r="AA4" s="78">
        <v>31.114641008968739</v>
      </c>
      <c r="AB4" s="78">
        <v>245.31195656100004</v>
      </c>
      <c r="AC4" s="78">
        <v>203.86731953599997</v>
      </c>
      <c r="AD4" s="78">
        <v>83.466769206999984</v>
      </c>
      <c r="AE4" s="78">
        <v>120.400550329</v>
      </c>
      <c r="AF4" s="78">
        <v>559.95899207101456</v>
      </c>
      <c r="AG4" s="78">
        <v>27.169085458985535</v>
      </c>
      <c r="AH4" s="78">
        <v>-109.88487411601449</v>
      </c>
      <c r="AI4" s="78">
        <v>437.92138229500006</v>
      </c>
      <c r="AJ4" s="78">
        <v>744.04374309499997</v>
      </c>
    </row>
    <row r="5" spans="1:36">
      <c r="A5" s="76">
        <v>42461</v>
      </c>
      <c r="B5" s="79">
        <v>157.07698495399998</v>
      </c>
      <c r="C5" s="79">
        <v>138.78250885699998</v>
      </c>
      <c r="D5" s="79">
        <v>8.0683693299999995</v>
      </c>
      <c r="E5" s="79">
        <v>10.226106766999999</v>
      </c>
      <c r="F5" s="79">
        <v>278.69111610791236</v>
      </c>
      <c r="G5" s="79">
        <v>45.053078761333339</v>
      </c>
      <c r="H5" s="79">
        <v>12.741558032912373</v>
      </c>
      <c r="I5" s="79">
        <v>8.0623242962446735</v>
      </c>
      <c r="J5" s="79">
        <v>220.89647931366665</v>
      </c>
      <c r="K5" s="79">
        <v>162.02265699733331</v>
      </c>
      <c r="L5" s="79">
        <v>121.88914022099999</v>
      </c>
      <c r="M5" s="79">
        <v>40.13351677633333</v>
      </c>
      <c r="N5" s="79">
        <v>326.23617021524569</v>
      </c>
      <c r="O5" s="79">
        <v>-121.61413115391238</v>
      </c>
      <c r="P5" s="79">
        <v>-169.15918526124571</v>
      </c>
      <c r="Q5" s="81">
        <v>9.9760574620910702E-4</v>
      </c>
      <c r="R5" s="79">
        <v>144.646559905</v>
      </c>
      <c r="S5" s="79">
        <v>226.79916226399999</v>
      </c>
      <c r="T5" s="78">
        <v>607.15110290900009</v>
      </c>
      <c r="U5" s="78">
        <v>532.73129739900003</v>
      </c>
      <c r="V5" s="78">
        <v>49.549477319999994</v>
      </c>
      <c r="W5" s="78">
        <v>24.870328189999999</v>
      </c>
      <c r="X5" s="78">
        <v>701.59614860392685</v>
      </c>
      <c r="Y5" s="78">
        <v>179.92997733133336</v>
      </c>
      <c r="Z5" s="78">
        <v>55.457735397926875</v>
      </c>
      <c r="AA5" s="78">
        <v>39.176965305213415</v>
      </c>
      <c r="AB5" s="78">
        <v>466.20843587466663</v>
      </c>
      <c r="AC5" s="78">
        <v>365.88997653333331</v>
      </c>
      <c r="AD5" s="78">
        <v>205.35590942799996</v>
      </c>
      <c r="AE5" s="78">
        <v>160.53406710533332</v>
      </c>
      <c r="AF5" s="78">
        <v>886.19516228626026</v>
      </c>
      <c r="AG5" s="78">
        <v>-94.445045694926762</v>
      </c>
      <c r="AH5" s="78">
        <v>-279.04405937726017</v>
      </c>
      <c r="AI5" s="78">
        <v>582.56794220000006</v>
      </c>
      <c r="AJ5" s="78">
        <v>970.84290535899993</v>
      </c>
    </row>
    <row r="6" spans="1:36">
      <c r="A6" s="76">
        <v>42491</v>
      </c>
      <c r="B6" s="79">
        <v>196.30446600199997</v>
      </c>
      <c r="C6" s="79">
        <v>169.02830662399998</v>
      </c>
      <c r="D6" s="79">
        <v>8.0683693299999995</v>
      </c>
      <c r="E6" s="79">
        <v>19.207790048</v>
      </c>
      <c r="F6" s="79">
        <v>163.62516678393661</v>
      </c>
      <c r="G6" s="79">
        <v>47.449092807333336</v>
      </c>
      <c r="H6" s="79">
        <v>26.399542732936659</v>
      </c>
      <c r="I6" s="79">
        <v>22.151844378196511</v>
      </c>
      <c r="J6" s="79">
        <v>89.776531243666611</v>
      </c>
      <c r="K6" s="79">
        <v>78.987480500333334</v>
      </c>
      <c r="L6" s="79">
        <v>38.853963724000003</v>
      </c>
      <c r="M6" s="79">
        <v>40.13351677633333</v>
      </c>
      <c r="N6" s="79">
        <v>206.77053584326993</v>
      </c>
      <c r="O6" s="79">
        <v>32.679299218063363</v>
      </c>
      <c r="P6" s="79">
        <v>-10.466069841269956</v>
      </c>
      <c r="Q6" s="81">
        <v>-1.0962726729121242E-3</v>
      </c>
      <c r="R6" s="79">
        <v>150.61054118000001</v>
      </c>
      <c r="S6" s="79">
        <v>248.31322928599999</v>
      </c>
      <c r="T6" s="78">
        <v>803.455568911</v>
      </c>
      <c r="U6" s="78">
        <v>701.75960402300007</v>
      </c>
      <c r="V6" s="78">
        <v>57.61784664999999</v>
      </c>
      <c r="W6" s="78">
        <v>44.078118238000002</v>
      </c>
      <c r="X6" s="78">
        <v>865.22131538786346</v>
      </c>
      <c r="Y6" s="78">
        <v>227.37907013866669</v>
      </c>
      <c r="Z6" s="78">
        <v>81.857278130863534</v>
      </c>
      <c r="AA6" s="78">
        <v>61.328809683409929</v>
      </c>
      <c r="AB6" s="78">
        <v>555.98496711833332</v>
      </c>
      <c r="AC6" s="78">
        <v>444.87745703366664</v>
      </c>
      <c r="AD6" s="78">
        <v>244.20987315199997</v>
      </c>
      <c r="AE6" s="78">
        <v>200.66758388166664</v>
      </c>
      <c r="AF6" s="78">
        <v>1092.9656981295302</v>
      </c>
      <c r="AG6" s="78">
        <v>-61.765746476863455</v>
      </c>
      <c r="AH6" s="78">
        <v>-289.51012921853021</v>
      </c>
      <c r="AI6" s="78">
        <v>733.1784833800001</v>
      </c>
      <c r="AJ6" s="78">
        <v>1219.1561346449998</v>
      </c>
    </row>
    <row r="7" spans="1:36">
      <c r="A7" s="76">
        <v>42522</v>
      </c>
      <c r="B7" s="79">
        <v>294.75988904899998</v>
      </c>
      <c r="C7" s="79">
        <v>199.62041583200002</v>
      </c>
      <c r="D7" s="79">
        <v>20.836036025999999</v>
      </c>
      <c r="E7" s="79">
        <v>74.303437191</v>
      </c>
      <c r="F7" s="79">
        <v>121.02476878850018</v>
      </c>
      <c r="G7" s="79">
        <v>50.388862243333335</v>
      </c>
      <c r="H7" s="79">
        <v>7.3596928645002118</v>
      </c>
      <c r="I7" s="79">
        <v>4.0552045765888787</v>
      </c>
      <c r="J7" s="79">
        <v>63.276213680666636</v>
      </c>
      <c r="K7" s="79">
        <v>29.211341761333344</v>
      </c>
      <c r="L7" s="79">
        <v>10.892597064</v>
      </c>
      <c r="M7" s="79">
        <v>18.318744697333344</v>
      </c>
      <c r="N7" s="79">
        <v>146.64661054983353</v>
      </c>
      <c r="O7" s="79">
        <v>173.7351202604998</v>
      </c>
      <c r="P7" s="79">
        <v>148.11327849916646</v>
      </c>
      <c r="Q7" s="81">
        <v>8.9793475007482471E-4</v>
      </c>
      <c r="R7" s="79">
        <v>136.38443222699999</v>
      </c>
      <c r="S7" s="79">
        <v>305.61633649800001</v>
      </c>
      <c r="T7" s="78">
        <v>1098.2154579600001</v>
      </c>
      <c r="U7" s="78">
        <v>901.38001985500011</v>
      </c>
      <c r="V7" s="78">
        <v>78.453882675999992</v>
      </c>
      <c r="W7" s="78">
        <v>118.381555429</v>
      </c>
      <c r="X7" s="78">
        <v>986.24608417636364</v>
      </c>
      <c r="Y7" s="78">
        <v>277.76793238200003</v>
      </c>
      <c r="Z7" s="78">
        <v>89.216970995363752</v>
      </c>
      <c r="AA7" s="78">
        <v>65.384014259998807</v>
      </c>
      <c r="AB7" s="78">
        <v>619.26118079899982</v>
      </c>
      <c r="AC7" s="78">
        <v>474.088798795</v>
      </c>
      <c r="AD7" s="78">
        <v>255.10247021599997</v>
      </c>
      <c r="AE7" s="78">
        <v>218.98632857899997</v>
      </c>
      <c r="AF7" s="78">
        <v>1239.6123086793637</v>
      </c>
      <c r="AG7" s="78">
        <v>111.96937378363646</v>
      </c>
      <c r="AH7" s="78">
        <v>-141.39685071936356</v>
      </c>
      <c r="AI7" s="78">
        <v>869.56291560700015</v>
      </c>
      <c r="AJ7" s="78">
        <v>1524.7724711429998</v>
      </c>
    </row>
    <row r="8" spans="1:36">
      <c r="A8" s="76">
        <v>42552</v>
      </c>
      <c r="B8" s="79">
        <v>170.79198060833335</v>
      </c>
      <c r="C8" s="79">
        <v>142.029658009</v>
      </c>
      <c r="D8" s="79">
        <v>24.682352887333334</v>
      </c>
      <c r="E8" s="79">
        <v>4.0799697119999996</v>
      </c>
      <c r="F8" s="79">
        <v>224.5846042673414</v>
      </c>
      <c r="G8" s="79">
        <v>47.989419986333338</v>
      </c>
      <c r="H8" s="79">
        <v>22.051348872341336</v>
      </c>
      <c r="I8" s="79">
        <v>19.161568008497138</v>
      </c>
      <c r="J8" s="79">
        <v>154.54383540866672</v>
      </c>
      <c r="K8" s="79">
        <v>104.72777644050001</v>
      </c>
      <c r="L8" s="79">
        <v>68.479664537000005</v>
      </c>
      <c r="M8" s="79">
        <v>36.248111903500003</v>
      </c>
      <c r="N8" s="79">
        <v>268.10578840884142</v>
      </c>
      <c r="O8" s="79">
        <v>-53.792623659008058</v>
      </c>
      <c r="P8" s="79">
        <v>-97.313807800508073</v>
      </c>
      <c r="Q8" s="81">
        <v>1.2061403508772051E-2</v>
      </c>
      <c r="R8" s="79">
        <v>125.326177305</v>
      </c>
      <c r="S8" s="79">
        <v>306.92881837900001</v>
      </c>
      <c r="T8" s="78">
        <v>1269.0074385683333</v>
      </c>
      <c r="U8" s="78">
        <v>1043.4096778640001</v>
      </c>
      <c r="V8" s="78">
        <v>103.13623556333333</v>
      </c>
      <c r="W8" s="78">
        <v>122.461525141</v>
      </c>
      <c r="X8" s="78">
        <v>1210.830688443705</v>
      </c>
      <c r="Y8" s="78">
        <v>325.75735236833339</v>
      </c>
      <c r="Z8" s="78">
        <v>111.26831986770509</v>
      </c>
      <c r="AA8" s="78">
        <v>84.545582268495949</v>
      </c>
      <c r="AB8" s="78">
        <v>773.80501620766654</v>
      </c>
      <c r="AC8" s="78">
        <v>578.81657523550007</v>
      </c>
      <c r="AD8" s="78">
        <v>323.58213475299999</v>
      </c>
      <c r="AE8" s="78">
        <v>255.23444048249996</v>
      </c>
      <c r="AF8" s="78">
        <v>1507.718097088205</v>
      </c>
      <c r="AG8" s="78">
        <v>58.17675012462837</v>
      </c>
      <c r="AH8" s="78">
        <v>-238.71065851987169</v>
      </c>
      <c r="AI8" s="78">
        <v>994.88909291200014</v>
      </c>
      <c r="AJ8" s="78">
        <v>1831.7012895219998</v>
      </c>
    </row>
    <row r="9" spans="1:36">
      <c r="A9" s="76">
        <v>42583</v>
      </c>
      <c r="B9" s="79">
        <v>208.86250369733335</v>
      </c>
      <c r="C9" s="79">
        <v>132.46395316600001</v>
      </c>
      <c r="D9" s="79">
        <v>24.682352887333334</v>
      </c>
      <c r="E9" s="79">
        <v>51.716197643999998</v>
      </c>
      <c r="F9" s="79">
        <v>176.82616042734284</v>
      </c>
      <c r="G9" s="79">
        <v>52.675518450333335</v>
      </c>
      <c r="H9" s="79">
        <v>9.042915443342828</v>
      </c>
      <c r="I9" s="79">
        <v>7.4094150141071475</v>
      </c>
      <c r="J9" s="79">
        <v>115.10772653366668</v>
      </c>
      <c r="K9" s="79">
        <v>94.863814629500013</v>
      </c>
      <c r="L9" s="79">
        <v>58.615702726000009</v>
      </c>
      <c r="M9" s="79">
        <v>36.248111903500003</v>
      </c>
      <c r="N9" s="79">
        <v>218.11365105584287</v>
      </c>
      <c r="O9" s="79">
        <v>32.03634326999051</v>
      </c>
      <c r="P9" s="79">
        <v>-9.2511473585095132</v>
      </c>
      <c r="Q9" s="81">
        <v>1.1917659804983716E-2</v>
      </c>
      <c r="R9" s="79">
        <v>142.32172397900001</v>
      </c>
      <c r="S9" s="79">
        <v>326.35619579600001</v>
      </c>
      <c r="T9" s="78">
        <v>1477.8699422656666</v>
      </c>
      <c r="U9" s="78">
        <v>1175.8736310300001</v>
      </c>
      <c r="V9" s="78">
        <v>127.81858845066667</v>
      </c>
      <c r="W9" s="78">
        <v>174.17772278499999</v>
      </c>
      <c r="X9" s="78">
        <v>1387.6568488710477</v>
      </c>
      <c r="Y9" s="78">
        <v>378.43287081866674</v>
      </c>
      <c r="Z9" s="78">
        <v>120.31123531104791</v>
      </c>
      <c r="AA9" s="78">
        <v>91.954997282603102</v>
      </c>
      <c r="AB9" s="78">
        <v>888.91274274133309</v>
      </c>
      <c r="AC9" s="78">
        <v>673.68038986500005</v>
      </c>
      <c r="AD9" s="78">
        <v>382.19783747899999</v>
      </c>
      <c r="AE9" s="78">
        <v>291.48255238599995</v>
      </c>
      <c r="AF9" s="78">
        <v>1725.8317481440479</v>
      </c>
      <c r="AG9" s="78">
        <v>90.213093394618909</v>
      </c>
      <c r="AH9" s="78">
        <v>-247.96180587838126</v>
      </c>
      <c r="AI9" s="78">
        <v>1137.2108168910001</v>
      </c>
      <c r="AJ9" s="78">
        <v>2158.0574853179996</v>
      </c>
    </row>
    <row r="10" spans="1:36">
      <c r="A10" s="76">
        <v>42614</v>
      </c>
      <c r="B10" s="79">
        <v>153.54255120433334</v>
      </c>
      <c r="C10" s="79">
        <v>126.31080458099999</v>
      </c>
      <c r="D10" s="79">
        <v>24.682352887333334</v>
      </c>
      <c r="E10" s="79">
        <v>2.5493937359999999</v>
      </c>
      <c r="F10" s="79">
        <v>130.70244188654777</v>
      </c>
      <c r="G10" s="79">
        <v>47.324608893333334</v>
      </c>
      <c r="H10" s="79">
        <v>10.371520649547776</v>
      </c>
      <c r="I10" s="79">
        <v>7.5822586704427879</v>
      </c>
      <c r="J10" s="79">
        <v>73.006312343666664</v>
      </c>
      <c r="K10" s="79">
        <v>52.006443224499989</v>
      </c>
      <c r="L10" s="79">
        <v>15.758331320999986</v>
      </c>
      <c r="M10" s="79">
        <v>36.248111903500003</v>
      </c>
      <c r="N10" s="79">
        <v>171.58833817904775</v>
      </c>
      <c r="O10" s="79">
        <v>22.840109317785561</v>
      </c>
      <c r="P10" s="79">
        <v>-18.045786974714417</v>
      </c>
      <c r="Q10" s="81">
        <v>1.0901304263188694E-2</v>
      </c>
      <c r="R10" s="79">
        <v>100.34636702100001</v>
      </c>
      <c r="S10" s="79">
        <v>256.98356559699999</v>
      </c>
      <c r="T10" s="78">
        <v>1631.4124934699998</v>
      </c>
      <c r="U10" s="78">
        <v>1302.184435611</v>
      </c>
      <c r="V10" s="78">
        <v>152.50094133799999</v>
      </c>
      <c r="W10" s="78">
        <v>176.727116521</v>
      </c>
      <c r="X10" s="78">
        <v>1518.3592907575955</v>
      </c>
      <c r="Y10" s="78">
        <v>425.75747971200008</v>
      </c>
      <c r="Z10" s="78">
        <v>130.68275596059567</v>
      </c>
      <c r="AA10" s="78">
        <v>99.537255953045886</v>
      </c>
      <c r="AB10" s="78">
        <v>961.91905508499985</v>
      </c>
      <c r="AC10" s="78">
        <v>725.68683308950006</v>
      </c>
      <c r="AD10" s="78">
        <v>397.9561688</v>
      </c>
      <c r="AE10" s="78">
        <v>327.73066428949994</v>
      </c>
      <c r="AF10" s="78">
        <v>1897.4200863230956</v>
      </c>
      <c r="AG10" s="78">
        <v>113.0532027124043</v>
      </c>
      <c r="AH10" s="78">
        <v>-266.00759285309573</v>
      </c>
      <c r="AI10" s="78">
        <v>1237.5571839120003</v>
      </c>
      <c r="AJ10" s="78">
        <v>2415.0410509149997</v>
      </c>
    </row>
    <row r="11" spans="1:36">
      <c r="A11" s="76">
        <v>42644</v>
      </c>
      <c r="B11" s="79">
        <v>162.77652292133337</v>
      </c>
      <c r="C11" s="79">
        <v>134.54281619000002</v>
      </c>
      <c r="D11" s="79">
        <v>24.682352887333334</v>
      </c>
      <c r="E11" s="79">
        <v>3.5513538439999999</v>
      </c>
      <c r="F11" s="79">
        <v>282.21082372962752</v>
      </c>
      <c r="G11" s="79">
        <v>48.188237412333336</v>
      </c>
      <c r="H11" s="79">
        <v>17.038174893627492</v>
      </c>
      <c r="I11" s="79">
        <v>10.114350383783258</v>
      </c>
      <c r="J11" s="79">
        <v>216.9844114236667</v>
      </c>
      <c r="K11" s="79">
        <v>167.63359404549999</v>
      </c>
      <c r="L11" s="79">
        <v>131.385482142</v>
      </c>
      <c r="M11" s="79">
        <v>36.248111903500003</v>
      </c>
      <c r="N11" s="79">
        <v>322.5817552301275</v>
      </c>
      <c r="O11" s="79">
        <v>-119.43430080829415</v>
      </c>
      <c r="P11" s="79">
        <v>-159.80523230879413</v>
      </c>
      <c r="Q11" s="81">
        <v>1.2613133063739568E-2</v>
      </c>
      <c r="R11" s="79">
        <v>104.200648183</v>
      </c>
      <c r="S11" s="79">
        <v>304.81811983799997</v>
      </c>
      <c r="T11" s="78">
        <v>1794.1890163913331</v>
      </c>
      <c r="U11" s="78">
        <v>1436.727251801</v>
      </c>
      <c r="V11" s="78">
        <v>177.18329422533333</v>
      </c>
      <c r="W11" s="78">
        <v>180.278470365</v>
      </c>
      <c r="X11" s="78">
        <v>1800.570114487223</v>
      </c>
      <c r="Y11" s="78">
        <v>473.94571712433344</v>
      </c>
      <c r="Z11" s="78">
        <v>147.72093085422316</v>
      </c>
      <c r="AA11" s="78">
        <v>109.65160633682915</v>
      </c>
      <c r="AB11" s="78">
        <v>1178.9034665086665</v>
      </c>
      <c r="AC11" s="78">
        <v>893.32042713500005</v>
      </c>
      <c r="AD11" s="78">
        <v>529.341650942</v>
      </c>
      <c r="AE11" s="78">
        <v>363.97877619299993</v>
      </c>
      <c r="AF11" s="78">
        <v>2220.0018415532231</v>
      </c>
      <c r="AG11" s="78">
        <v>-6.3810980958899108</v>
      </c>
      <c r="AH11" s="78">
        <v>-425.81282516189003</v>
      </c>
      <c r="AI11" s="78">
        <v>1341.7578320950001</v>
      </c>
      <c r="AJ11" s="78">
        <v>2719.8591707529995</v>
      </c>
    </row>
    <row r="12" spans="1:36">
      <c r="A12" s="76">
        <v>42675</v>
      </c>
      <c r="B12" s="79">
        <v>170.68747445333335</v>
      </c>
      <c r="C12" s="79">
        <v>133.49693620100001</v>
      </c>
      <c r="D12" s="79">
        <v>24.682352887333334</v>
      </c>
      <c r="E12" s="79">
        <v>12.508185364999999</v>
      </c>
      <c r="F12" s="79">
        <v>161.21573943291435</v>
      </c>
      <c r="G12" s="79">
        <v>48.240175243333333</v>
      </c>
      <c r="H12" s="79">
        <v>24.797017928914375</v>
      </c>
      <c r="I12" s="79">
        <v>20.40071547506939</v>
      </c>
      <c r="J12" s="79">
        <v>88.178546260666636</v>
      </c>
      <c r="K12" s="79">
        <v>59.432358590500002</v>
      </c>
      <c r="L12" s="79">
        <v>23.184246686999998</v>
      </c>
      <c r="M12" s="79">
        <v>36.248111903500003</v>
      </c>
      <c r="N12" s="79">
        <v>202.06305856541434</v>
      </c>
      <c r="O12" s="79">
        <v>9.4717350204190041</v>
      </c>
      <c r="P12" s="79">
        <v>-31.375584112080986</v>
      </c>
      <c r="Q12" s="81">
        <v>-7.9870685556717724E-3</v>
      </c>
      <c r="R12" s="79">
        <v>111.602143805</v>
      </c>
      <c r="S12" s="79">
        <v>305.36622376100001</v>
      </c>
      <c r="T12" s="78">
        <v>1964.8764908446665</v>
      </c>
      <c r="U12" s="78">
        <v>1570.2241880019999</v>
      </c>
      <c r="V12" s="78">
        <v>201.86564711266666</v>
      </c>
      <c r="W12" s="78">
        <v>192.78665573000001</v>
      </c>
      <c r="X12" s="78">
        <v>1961.7858539201375</v>
      </c>
      <c r="Y12" s="78">
        <v>522.18589236766672</v>
      </c>
      <c r="Z12" s="78">
        <v>172.51794878313754</v>
      </c>
      <c r="AA12" s="78">
        <v>130.05232181189854</v>
      </c>
      <c r="AB12" s="78">
        <v>1267.082012769333</v>
      </c>
      <c r="AC12" s="78">
        <v>952.75278572550008</v>
      </c>
      <c r="AD12" s="78">
        <v>552.52589762900004</v>
      </c>
      <c r="AE12" s="78">
        <v>400.22688809649992</v>
      </c>
      <c r="AF12" s="78">
        <v>2422.0649001186375</v>
      </c>
      <c r="AG12" s="78">
        <v>3.090636924529008</v>
      </c>
      <c r="AH12" s="78">
        <v>-457.18840927397105</v>
      </c>
      <c r="AI12" s="78">
        <v>1453.3599759000001</v>
      </c>
      <c r="AJ12" s="78">
        <v>3025.2253945139996</v>
      </c>
    </row>
    <row r="13" spans="1:36">
      <c r="A13" s="76">
        <v>42705</v>
      </c>
      <c r="B13" s="79">
        <v>369.76956378733337</v>
      </c>
      <c r="C13" s="79">
        <v>218.36419330400008</v>
      </c>
      <c r="D13" s="79">
        <v>42.482352887333327</v>
      </c>
      <c r="E13" s="79">
        <v>108.92301759599999</v>
      </c>
      <c r="F13" s="79">
        <v>208.86374709441327</v>
      </c>
      <c r="G13" s="79">
        <v>50.130991856333338</v>
      </c>
      <c r="H13" s="79">
        <v>15.132313926079892</v>
      </c>
      <c r="I13" s="79">
        <v>9.8158074947077942</v>
      </c>
      <c r="J13" s="79">
        <v>143.60044131200004</v>
      </c>
      <c r="K13" s="79">
        <v>107.42908126450001</v>
      </c>
      <c r="L13" s="79">
        <v>71.18096936100001</v>
      </c>
      <c r="M13" s="79">
        <v>36.248111903500003</v>
      </c>
      <c r="N13" s="79">
        <v>281.89385900091327</v>
      </c>
      <c r="O13" s="79">
        <v>160.9058166929201</v>
      </c>
      <c r="P13" s="79">
        <v>87.875704786420101</v>
      </c>
      <c r="Q13" s="81">
        <v>4.3132368446276992E-3</v>
      </c>
      <c r="R13" s="79">
        <v>97.928290743999995</v>
      </c>
      <c r="S13" s="79">
        <v>193.289405735</v>
      </c>
      <c r="T13" s="78">
        <v>2334.646054632</v>
      </c>
      <c r="U13" s="78">
        <v>1788.588381306</v>
      </c>
      <c r="V13" s="78">
        <v>244.34799999999998</v>
      </c>
      <c r="W13" s="78">
        <v>301.70967332600003</v>
      </c>
      <c r="X13" s="78">
        <v>2170.6496010145506</v>
      </c>
      <c r="Y13" s="78">
        <v>572.31688422400009</v>
      </c>
      <c r="Z13" s="78">
        <v>187.65026270921743</v>
      </c>
      <c r="AA13" s="78">
        <v>139.86812930660633</v>
      </c>
      <c r="AB13" s="78">
        <v>1410.6824540813329</v>
      </c>
      <c r="AC13" s="78">
        <v>1060.1818669900001</v>
      </c>
      <c r="AD13" s="78">
        <v>623.70686699000009</v>
      </c>
      <c r="AE13" s="78">
        <v>436.47499999999991</v>
      </c>
      <c r="AF13" s="78">
        <v>2703.9587591195509</v>
      </c>
      <c r="AG13" s="78">
        <v>163.99645361744933</v>
      </c>
      <c r="AH13" s="78">
        <v>-369.31270448755095</v>
      </c>
      <c r="AI13" s="78">
        <v>1551.288266644</v>
      </c>
      <c r="AJ13" s="78">
        <v>3218.5148002489996</v>
      </c>
    </row>
    <row r="14" spans="1:36">
      <c r="A14" s="76">
        <v>42736</v>
      </c>
      <c r="B14" s="79">
        <v>114.24273109799998</v>
      </c>
      <c r="C14" s="79">
        <v>104.11109865499998</v>
      </c>
      <c r="D14" s="79">
        <v>6.49</v>
      </c>
      <c r="E14" s="79">
        <v>3.6416324430000002</v>
      </c>
      <c r="F14" s="79">
        <v>171.76656302721864</v>
      </c>
      <c r="G14" s="79">
        <v>47.839661422666666</v>
      </c>
      <c r="H14" s="79">
        <v>37.883793978551964</v>
      </c>
      <c r="I14" s="79">
        <v>25.021469590595849</v>
      </c>
      <c r="J14" s="79">
        <v>86.043107626000008</v>
      </c>
      <c r="K14" s="79">
        <v>87.573133560666648</v>
      </c>
      <c r="L14" s="79">
        <v>28.938639199999983</v>
      </c>
      <c r="M14" s="79">
        <v>58.634494360666665</v>
      </c>
      <c r="N14" s="79">
        <v>244.27469658788527</v>
      </c>
      <c r="O14" s="79">
        <v>-57.523831929218659</v>
      </c>
      <c r="P14" s="79">
        <v>-130.03196548988529</v>
      </c>
      <c r="Q14" s="81">
        <v>-3.1620947729760651E-2</v>
      </c>
      <c r="R14" s="79">
        <v>144.46087253499999</v>
      </c>
      <c r="S14" s="79">
        <v>290.64239773899999</v>
      </c>
      <c r="T14" s="78">
        <v>114.24273109799998</v>
      </c>
      <c r="U14" s="78">
        <v>104.11109865499998</v>
      </c>
      <c r="V14" s="78">
        <v>6.49</v>
      </c>
      <c r="W14" s="78">
        <v>3.6416324430000002</v>
      </c>
      <c r="X14" s="78">
        <v>171.76656302721864</v>
      </c>
      <c r="Y14" s="78">
        <v>47.839661422666666</v>
      </c>
      <c r="Z14" s="78">
        <v>37.883793978551964</v>
      </c>
      <c r="AA14" s="78">
        <v>25.021469590595849</v>
      </c>
      <c r="AB14" s="78">
        <v>86.043107626000008</v>
      </c>
      <c r="AC14" s="78">
        <v>87.573133560666648</v>
      </c>
      <c r="AD14" s="78">
        <v>28.938639199999983</v>
      </c>
      <c r="AE14" s="78">
        <v>58.634494360666665</v>
      </c>
      <c r="AF14" s="78">
        <v>244.27469658788527</v>
      </c>
      <c r="AG14" s="78">
        <v>114.24273109799998</v>
      </c>
      <c r="AH14" s="78">
        <v>-130.03196548988529</v>
      </c>
      <c r="AI14" s="78">
        <v>144.46087253499999</v>
      </c>
      <c r="AJ14" s="78">
        <v>290.64239773899999</v>
      </c>
    </row>
    <row r="15" spans="1:36">
      <c r="A15" s="76">
        <v>42767</v>
      </c>
      <c r="B15" s="79">
        <v>175.78147631700011</v>
      </c>
      <c r="C15" s="79">
        <v>164.30935310300009</v>
      </c>
      <c r="D15" s="79">
        <v>6.49</v>
      </c>
      <c r="E15" s="79">
        <v>4.9821232139999996</v>
      </c>
      <c r="F15" s="79">
        <v>225.45762849001119</v>
      </c>
      <c r="G15" s="79">
        <v>49.419554864666665</v>
      </c>
      <c r="H15" s="79">
        <v>8.6033303003444566</v>
      </c>
      <c r="I15" s="79">
        <v>6.0308215791488333</v>
      </c>
      <c r="J15" s="79">
        <v>167.43474332500006</v>
      </c>
      <c r="K15" s="79">
        <v>157.63758950366667</v>
      </c>
      <c r="L15" s="79">
        <v>99.00309514300001</v>
      </c>
      <c r="M15" s="79">
        <v>58.634494360666665</v>
      </c>
      <c r="N15" s="79">
        <v>286.12892432767785</v>
      </c>
      <c r="O15" s="79">
        <v>-49.676152173011076</v>
      </c>
      <c r="P15" s="79">
        <v>-110.34744801067774</v>
      </c>
      <c r="Q15" s="81">
        <v>-2.1262201604330677E-3</v>
      </c>
      <c r="R15" s="79">
        <v>168.65789082699999</v>
      </c>
      <c r="S15" s="79">
        <v>255.42635909000001</v>
      </c>
      <c r="T15" s="78">
        <v>290.02420741500009</v>
      </c>
      <c r="U15" s="78">
        <v>268.42045175800007</v>
      </c>
      <c r="V15" s="78">
        <v>12.98</v>
      </c>
      <c r="W15" s="78">
        <v>8.6237556570000002</v>
      </c>
      <c r="X15" s="78">
        <v>397.22419151722983</v>
      </c>
      <c r="Y15" s="78">
        <v>97.259216287333331</v>
      </c>
      <c r="Z15" s="78">
        <v>46.487124278896417</v>
      </c>
      <c r="AA15" s="78">
        <v>31.052291169744684</v>
      </c>
      <c r="AB15" s="78">
        <v>253.47785095100005</v>
      </c>
      <c r="AC15" s="78">
        <v>245.21072306433331</v>
      </c>
      <c r="AD15" s="78">
        <v>127.94173434299999</v>
      </c>
      <c r="AE15" s="78">
        <v>117.26898872133333</v>
      </c>
      <c r="AF15" s="78">
        <v>530.40362091556312</v>
      </c>
      <c r="AG15" s="78">
        <v>64.566578924988903</v>
      </c>
      <c r="AH15" s="78">
        <v>-240.37941350056303</v>
      </c>
      <c r="AI15" s="78">
        <v>313.11876336199998</v>
      </c>
      <c r="AJ15" s="78">
        <v>546.06875682899999</v>
      </c>
    </row>
    <row r="16" spans="1:36">
      <c r="A16" s="76">
        <v>42795</v>
      </c>
      <c r="B16" s="79">
        <v>150.32895434099999</v>
      </c>
      <c r="C16" s="79">
        <v>124.91068608599998</v>
      </c>
      <c r="D16" s="79">
        <v>16.732442931000001</v>
      </c>
      <c r="E16" s="79">
        <v>8.6858253239999996</v>
      </c>
      <c r="F16" s="79">
        <v>151.6496264454307</v>
      </c>
      <c r="G16" s="79">
        <v>49.967234377666664</v>
      </c>
      <c r="H16" s="79">
        <v>20.315986026764033</v>
      </c>
      <c r="I16" s="79">
        <v>10.115153565838339</v>
      </c>
      <c r="J16" s="79">
        <v>81.366406041000005</v>
      </c>
      <c r="K16" s="79">
        <v>93.687165146666658</v>
      </c>
      <c r="L16" s="79">
        <v>35.052670785999993</v>
      </c>
      <c r="M16" s="79">
        <v>58.634494360666665</v>
      </c>
      <c r="N16" s="79">
        <v>214.48229159209734</v>
      </c>
      <c r="O16" s="79">
        <v>-1.320672104430713</v>
      </c>
      <c r="P16" s="79">
        <v>-64.153337251097355</v>
      </c>
      <c r="Q16" s="81">
        <v>3.2929782082324888E-3</v>
      </c>
      <c r="R16" s="79">
        <v>185.416783998</v>
      </c>
      <c r="S16" s="79">
        <v>356.59823660900003</v>
      </c>
      <c r="T16" s="78">
        <v>440.35316175600008</v>
      </c>
      <c r="U16" s="78">
        <v>393.33113784400007</v>
      </c>
      <c r="V16" s="78">
        <v>29.712442931000002</v>
      </c>
      <c r="W16" s="78">
        <v>17.309580981</v>
      </c>
      <c r="X16" s="78">
        <v>548.8738179626605</v>
      </c>
      <c r="Y16" s="78">
        <v>147.22645066499999</v>
      </c>
      <c r="Z16" s="78">
        <v>66.803110305660454</v>
      </c>
      <c r="AA16" s="78">
        <v>41.167444735583025</v>
      </c>
      <c r="AB16" s="78">
        <v>334.84425699200006</v>
      </c>
      <c r="AC16" s="78">
        <v>338.89788821099995</v>
      </c>
      <c r="AD16" s="78">
        <v>162.99440512899997</v>
      </c>
      <c r="AE16" s="78">
        <v>175.90348308199998</v>
      </c>
      <c r="AF16" s="78">
        <v>744.88591250766046</v>
      </c>
      <c r="AG16" s="78">
        <v>63.245906820558162</v>
      </c>
      <c r="AH16" s="78">
        <v>-304.53275075166039</v>
      </c>
      <c r="AI16" s="78">
        <v>498.53554736000001</v>
      </c>
      <c r="AJ16" s="78">
        <v>902.66699343799996</v>
      </c>
    </row>
    <row r="17" spans="1:36">
      <c r="A17" s="76">
        <v>42826</v>
      </c>
      <c r="B17" s="79">
        <v>168.13215599316669</v>
      </c>
      <c r="C17" s="79">
        <v>152.46332362250001</v>
      </c>
      <c r="D17" s="79">
        <v>9.7073455756666664</v>
      </c>
      <c r="E17" s="79">
        <v>5.9614867949999999</v>
      </c>
      <c r="F17" s="79">
        <v>318.17620583664558</v>
      </c>
      <c r="G17" s="79">
        <v>50.135831327666665</v>
      </c>
      <c r="H17" s="79">
        <v>12.184737026978848</v>
      </c>
      <c r="I17" s="79">
        <v>9.8046553283929843</v>
      </c>
      <c r="J17" s="79">
        <v>255.85563748200008</v>
      </c>
      <c r="K17" s="79">
        <v>130.43399392566664</v>
      </c>
      <c r="L17" s="79">
        <v>104.82543775099998</v>
      </c>
      <c r="M17" s="79">
        <v>25.608556174666663</v>
      </c>
      <c r="N17" s="79">
        <v>352.26469846631221</v>
      </c>
      <c r="O17" s="79">
        <v>-150.04404984347889</v>
      </c>
      <c r="P17" s="79">
        <v>-184.13254247314552</v>
      </c>
      <c r="Q17" s="81">
        <v>-6.6608746017955411E-3</v>
      </c>
      <c r="R17" s="79">
        <v>142.791246624</v>
      </c>
      <c r="S17" s="79">
        <v>301.864301329</v>
      </c>
      <c r="T17" s="78">
        <v>608.48531774916682</v>
      </c>
      <c r="U17" s="78">
        <v>545.79446146650002</v>
      </c>
      <c r="V17" s="78">
        <v>39.41978850666667</v>
      </c>
      <c r="W17" s="78">
        <v>23.271067775999999</v>
      </c>
      <c r="X17" s="78">
        <v>867.05002379930602</v>
      </c>
      <c r="Y17" s="78">
        <v>197.36228199266665</v>
      </c>
      <c r="Z17" s="78">
        <v>78.987847332639305</v>
      </c>
      <c r="AA17" s="78">
        <v>50.972100063976008</v>
      </c>
      <c r="AB17" s="78">
        <v>590.69989447400008</v>
      </c>
      <c r="AC17" s="78">
        <v>469.33188213666659</v>
      </c>
      <c r="AD17" s="78">
        <v>267.81984287999995</v>
      </c>
      <c r="AE17" s="78">
        <v>201.51203925666664</v>
      </c>
      <c r="AF17" s="78">
        <v>1097.1506109739726</v>
      </c>
      <c r="AG17" s="78">
        <v>-86.798143022920613</v>
      </c>
      <c r="AH17" s="78">
        <v>-488.66529322480574</v>
      </c>
      <c r="AI17" s="78">
        <v>641.32679398400001</v>
      </c>
      <c r="AJ17" s="78">
        <v>1204.531294767</v>
      </c>
    </row>
    <row r="18" spans="1:36">
      <c r="A18" s="76">
        <v>42856</v>
      </c>
      <c r="B18" s="79">
        <v>230.83013614266662</v>
      </c>
      <c r="C18" s="79">
        <v>177.74563382499994</v>
      </c>
      <c r="D18" s="79">
        <v>9.7073455756666664</v>
      </c>
      <c r="E18" s="79">
        <v>43.377156741999997</v>
      </c>
      <c r="F18" s="79">
        <v>3.112561086035484</v>
      </c>
      <c r="G18" s="79">
        <v>49.297213023666664</v>
      </c>
      <c r="H18" s="79">
        <v>25.510928559368814</v>
      </c>
      <c r="I18" s="79">
        <v>22.115319568019483</v>
      </c>
      <c r="J18" s="79">
        <v>-71.695580496999995</v>
      </c>
      <c r="K18" s="79">
        <v>-42.815961716333334</v>
      </c>
      <c r="L18" s="79">
        <v>-68.424517890999994</v>
      </c>
      <c r="M18" s="79">
        <v>25.608556174666663</v>
      </c>
      <c r="N18" s="79">
        <v>30.400557369702152</v>
      </c>
      <c r="O18" s="79">
        <v>227.71757505663112</v>
      </c>
      <c r="P18" s="79">
        <v>200.42957877296448</v>
      </c>
      <c r="Q18" s="81">
        <v>6.8598007550295659E-3</v>
      </c>
      <c r="R18" s="79">
        <v>173.093435513</v>
      </c>
      <c r="S18" s="79">
        <v>336.75741174900003</v>
      </c>
      <c r="T18" s="78">
        <v>839.31545389183339</v>
      </c>
      <c r="U18" s="78">
        <v>723.54009529149994</v>
      </c>
      <c r="V18" s="78">
        <v>49.127134082333335</v>
      </c>
      <c r="W18" s="78">
        <v>66.648224517999992</v>
      </c>
      <c r="X18" s="78">
        <v>870.16258488534152</v>
      </c>
      <c r="Y18" s="78">
        <v>246.65949501633332</v>
      </c>
      <c r="Z18" s="78">
        <v>104.49877589200813</v>
      </c>
      <c r="AA18" s="78">
        <v>73.087419631995488</v>
      </c>
      <c r="AB18" s="78">
        <v>519.00431397700004</v>
      </c>
      <c r="AC18" s="78">
        <v>426.51592042033326</v>
      </c>
      <c r="AD18" s="78">
        <v>199.39532498899996</v>
      </c>
      <c r="AE18" s="78">
        <v>227.1205954313333</v>
      </c>
      <c r="AF18" s="78">
        <v>1127.5511683436748</v>
      </c>
      <c r="AG18" s="78">
        <v>140.91943203371045</v>
      </c>
      <c r="AH18" s="78">
        <v>-288.23571445184143</v>
      </c>
      <c r="AI18" s="78">
        <v>814.42022949700004</v>
      </c>
      <c r="AJ18" s="78">
        <v>1541.288706516</v>
      </c>
    </row>
    <row r="19" spans="1:36">
      <c r="A19" s="76">
        <v>42887</v>
      </c>
      <c r="B19" s="79">
        <v>234.09142277366664</v>
      </c>
      <c r="C19" s="79">
        <v>215.89341094199997</v>
      </c>
      <c r="D19" s="79">
        <v>9.7073455756666664</v>
      </c>
      <c r="E19" s="79">
        <v>8.4906662560000008</v>
      </c>
      <c r="F19" s="79">
        <v>105.09286561108964</v>
      </c>
      <c r="G19" s="79">
        <v>51.653877576666666</v>
      </c>
      <c r="H19" s="79">
        <v>8.493054973422991</v>
      </c>
      <c r="I19" s="79">
        <v>5.805967560091454</v>
      </c>
      <c r="J19" s="79">
        <v>44.945933060999977</v>
      </c>
      <c r="K19" s="79">
        <v>42.073202683666665</v>
      </c>
      <c r="L19" s="79">
        <v>16.464646509000001</v>
      </c>
      <c r="M19" s="79">
        <v>25.608556174666663</v>
      </c>
      <c r="N19" s="79">
        <v>134.72364364475629</v>
      </c>
      <c r="O19" s="79">
        <v>128.99855716257701</v>
      </c>
      <c r="P19" s="79">
        <v>99.367779128910342</v>
      </c>
      <c r="Q19" s="81">
        <v>1.4862204724409578E-2</v>
      </c>
      <c r="R19" s="79">
        <v>155.37012794399999</v>
      </c>
      <c r="S19" s="79">
        <v>355.61259504200001</v>
      </c>
      <c r="T19" s="78">
        <v>1073.4068766655</v>
      </c>
      <c r="U19" s="78">
        <v>939.43350623349988</v>
      </c>
      <c r="V19" s="78">
        <v>58.834479657999999</v>
      </c>
      <c r="W19" s="78">
        <v>75.138890773999989</v>
      </c>
      <c r="X19" s="78">
        <v>975.25545049643119</v>
      </c>
      <c r="Y19" s="78">
        <v>298.313372593</v>
      </c>
      <c r="Z19" s="78">
        <v>112.99183086543111</v>
      </c>
      <c r="AA19" s="78">
        <v>78.893387192086948</v>
      </c>
      <c r="AB19" s="78">
        <v>563.95024703800016</v>
      </c>
      <c r="AC19" s="78">
        <v>468.5891231039999</v>
      </c>
      <c r="AD19" s="78">
        <v>215.85997149799996</v>
      </c>
      <c r="AE19" s="78">
        <v>252.72915160599996</v>
      </c>
      <c r="AF19" s="78">
        <v>1262.2748119884311</v>
      </c>
      <c r="AG19" s="78">
        <v>269.91798919628741</v>
      </c>
      <c r="AH19" s="78">
        <v>-188.86793532293109</v>
      </c>
      <c r="AI19" s="78">
        <v>969.79035744099997</v>
      </c>
      <c r="AJ19" s="78">
        <v>1896.9013015580001</v>
      </c>
    </row>
    <row r="20" spans="1:36">
      <c r="A20" s="76">
        <v>42917</v>
      </c>
      <c r="B20" s="79">
        <v>183.51510182550001</v>
      </c>
      <c r="C20" s="79">
        <v>149.12489436500002</v>
      </c>
      <c r="D20" s="79">
        <v>27.734660545499999</v>
      </c>
      <c r="E20" s="79">
        <v>6.6555469150000004</v>
      </c>
      <c r="F20" s="79">
        <v>433.15177707161894</v>
      </c>
      <c r="G20" s="79">
        <v>49.488602591999999</v>
      </c>
      <c r="H20" s="79">
        <v>32.001267211618789</v>
      </c>
      <c r="I20" s="79">
        <v>25.17406104738432</v>
      </c>
      <c r="J20" s="79">
        <v>351.66190726800016</v>
      </c>
      <c r="K20" s="79">
        <v>250.36262684766666</v>
      </c>
      <c r="L20" s="79">
        <v>214.65081878199999</v>
      </c>
      <c r="M20" s="79">
        <v>35.711808065666666</v>
      </c>
      <c r="N20" s="79">
        <v>474.71816759828562</v>
      </c>
      <c r="O20" s="79">
        <v>-249.63667524611893</v>
      </c>
      <c r="P20" s="79">
        <v>-291.20306577278564</v>
      </c>
      <c r="Q20" s="81">
        <v>1.4838521966831442E-2</v>
      </c>
      <c r="R20" s="79">
        <v>147.52488261900001</v>
      </c>
      <c r="S20" s="79">
        <v>293.20065658499999</v>
      </c>
      <c r="T20" s="78">
        <v>1256.9219784910001</v>
      </c>
      <c r="U20" s="78">
        <v>1088.5584005984999</v>
      </c>
      <c r="V20" s="78">
        <v>86.569140203499998</v>
      </c>
      <c r="W20" s="78">
        <v>81.794437688999992</v>
      </c>
      <c r="X20" s="78">
        <v>1408.4072275680501</v>
      </c>
      <c r="Y20" s="78">
        <v>347.801975185</v>
      </c>
      <c r="Z20" s="78">
        <v>144.99309807704989</v>
      </c>
      <c r="AA20" s="78">
        <v>104.06744823947128</v>
      </c>
      <c r="AB20" s="78">
        <v>915.61215430600021</v>
      </c>
      <c r="AC20" s="78">
        <v>718.95174995166656</v>
      </c>
      <c r="AD20" s="78">
        <v>430.51079027999992</v>
      </c>
      <c r="AE20" s="78">
        <v>288.44095967166663</v>
      </c>
      <c r="AF20" s="78">
        <v>1736.9929795867167</v>
      </c>
      <c r="AG20" s="78">
        <v>20.281313950168624</v>
      </c>
      <c r="AH20" s="78">
        <v>-480.07100109571661</v>
      </c>
      <c r="AI20" s="78">
        <v>1117.31524006</v>
      </c>
      <c r="AJ20" s="78">
        <v>2190.101958143</v>
      </c>
    </row>
    <row r="21" spans="1:36">
      <c r="A21" s="76">
        <v>42948</v>
      </c>
      <c r="B21" s="79">
        <v>175.42654799549999</v>
      </c>
      <c r="C21" s="79">
        <v>139.63443780399999</v>
      </c>
      <c r="D21" s="79">
        <v>27.734660545499999</v>
      </c>
      <c r="E21" s="79">
        <v>8.0574496460000002</v>
      </c>
      <c r="F21" s="79">
        <v>208.39007979217138</v>
      </c>
      <c r="G21" s="79">
        <v>58.854800564666661</v>
      </c>
      <c r="H21" s="79">
        <v>8.9288990005047157</v>
      </c>
      <c r="I21" s="79">
        <v>6.6931696542692558</v>
      </c>
      <c r="J21" s="79">
        <v>140.60638022699999</v>
      </c>
      <c r="K21" s="79">
        <v>106.38453943966667</v>
      </c>
      <c r="L21" s="79">
        <v>70.672731373999994</v>
      </c>
      <c r="M21" s="79">
        <v>35.711808065666666</v>
      </c>
      <c r="N21" s="79">
        <v>250.14070879583804</v>
      </c>
      <c r="O21" s="79">
        <v>-32.96353179667139</v>
      </c>
      <c r="P21" s="79">
        <v>-74.71416080033805</v>
      </c>
      <c r="Q21" s="81">
        <v>5.0649847094801359E-3</v>
      </c>
      <c r="R21" s="79">
        <v>121.014223491</v>
      </c>
      <c r="S21" s="79">
        <v>376.02773141400002</v>
      </c>
      <c r="T21" s="78">
        <v>1432.3485264865001</v>
      </c>
      <c r="U21" s="78">
        <v>1228.1928384025</v>
      </c>
      <c r="V21" s="78">
        <v>114.303800749</v>
      </c>
      <c r="W21" s="78">
        <v>89.851887334999986</v>
      </c>
      <c r="X21" s="78">
        <v>1616.7973073602216</v>
      </c>
      <c r="Y21" s="78">
        <v>406.65677574966668</v>
      </c>
      <c r="Z21" s="78">
        <v>153.92199707755461</v>
      </c>
      <c r="AA21" s="78">
        <v>110.76061789374053</v>
      </c>
      <c r="AB21" s="78">
        <v>1056.2185345330004</v>
      </c>
      <c r="AC21" s="78">
        <v>825.33628939133325</v>
      </c>
      <c r="AD21" s="78">
        <v>501.18352165399995</v>
      </c>
      <c r="AE21" s="78">
        <v>324.15276773733331</v>
      </c>
      <c r="AF21" s="78">
        <v>1987.1336883825547</v>
      </c>
      <c r="AG21" s="78">
        <v>-12.682217846502908</v>
      </c>
      <c r="AH21" s="78">
        <v>-554.78516189605466</v>
      </c>
      <c r="AI21" s="78">
        <v>1238.3294635509999</v>
      </c>
      <c r="AJ21" s="78">
        <v>2566.1296895569999</v>
      </c>
    </row>
    <row r="22" spans="1:36">
      <c r="A22" s="76">
        <v>42979</v>
      </c>
      <c r="B22" s="79">
        <v>180.34936855650005</v>
      </c>
      <c r="C22" s="79">
        <v>138.31620919800005</v>
      </c>
      <c r="D22" s="79">
        <v>31.734660545499999</v>
      </c>
      <c r="E22" s="79">
        <v>10.298498813</v>
      </c>
      <c r="F22" s="79">
        <v>102.66071247711913</v>
      </c>
      <c r="G22" s="79">
        <v>52.415605841666661</v>
      </c>
      <c r="H22" s="79">
        <v>10.548594576452475</v>
      </c>
      <c r="I22" s="79">
        <v>8.125467959108807</v>
      </c>
      <c r="J22" s="79">
        <v>39.696512059</v>
      </c>
      <c r="K22" s="79">
        <v>57.895408913666678</v>
      </c>
      <c r="L22" s="79">
        <v>12.683600848000005</v>
      </c>
      <c r="M22" s="79">
        <v>45.211808065666673</v>
      </c>
      <c r="N22" s="79">
        <v>149.8426786387858</v>
      </c>
      <c r="O22" s="79">
        <v>77.68865607938092</v>
      </c>
      <c r="P22" s="79">
        <v>30.506689917714255</v>
      </c>
      <c r="Q22" s="81">
        <v>4.7542074736139917E-4</v>
      </c>
      <c r="R22" s="79">
        <v>118.234326661</v>
      </c>
      <c r="S22" s="79">
        <v>323.497126111</v>
      </c>
      <c r="T22" s="78">
        <v>1612.6978950430002</v>
      </c>
      <c r="U22" s="78">
        <v>1366.5090476005</v>
      </c>
      <c r="V22" s="78">
        <v>146.0384612945</v>
      </c>
      <c r="W22" s="78">
        <v>100.15038614799998</v>
      </c>
      <c r="X22" s="78">
        <v>1719.4580198373408</v>
      </c>
      <c r="Y22" s="78">
        <v>459.07238159133334</v>
      </c>
      <c r="Z22" s="78">
        <v>164.47059165400708</v>
      </c>
      <c r="AA22" s="78">
        <v>118.88608585284933</v>
      </c>
      <c r="AB22" s="78">
        <v>1095.9150465920002</v>
      </c>
      <c r="AC22" s="78">
        <v>883.2316983049999</v>
      </c>
      <c r="AD22" s="78">
        <v>513.86712250199992</v>
      </c>
      <c r="AE22" s="78">
        <v>369.36457580299998</v>
      </c>
      <c r="AF22" s="78">
        <v>2136.9763670213406</v>
      </c>
      <c r="AG22" s="78">
        <v>65.006438232878054</v>
      </c>
      <c r="AH22" s="78">
        <v>-524.27847197834035</v>
      </c>
      <c r="AI22" s="78">
        <v>1356.563790212</v>
      </c>
      <c r="AJ22" s="78">
        <v>2889.6268156679998</v>
      </c>
    </row>
    <row r="23" spans="1:36">
      <c r="A23" s="76">
        <v>43009</v>
      </c>
      <c r="B23" s="79">
        <v>155.18793124616673</v>
      </c>
      <c r="C23" s="79">
        <v>124.45306698100005</v>
      </c>
      <c r="D23" s="79">
        <v>26.426135166166667</v>
      </c>
      <c r="E23" s="79">
        <v>4.3087290989999998</v>
      </c>
      <c r="F23" s="79">
        <v>132.860897874198</v>
      </c>
      <c r="G23" s="79">
        <v>50.584587781000003</v>
      </c>
      <c r="H23" s="79">
        <v>11.660672674198016</v>
      </c>
      <c r="I23" s="79">
        <v>9.9406536271366264</v>
      </c>
      <c r="J23" s="79">
        <v>70.615637418999981</v>
      </c>
      <c r="K23" s="79">
        <v>47.157584969333342</v>
      </c>
      <c r="L23" s="79">
        <v>18.095951528000001</v>
      </c>
      <c r="M23" s="79">
        <v>29.061633441333342</v>
      </c>
      <c r="N23" s="79">
        <v>164.34154723953134</v>
      </c>
      <c r="O23" s="79">
        <v>22.327033371968724</v>
      </c>
      <c r="P23" s="79">
        <v>-9.1536159933646104</v>
      </c>
      <c r="Q23" s="81">
        <v>1.9007793195209288E-3</v>
      </c>
      <c r="R23" s="79">
        <v>138.847822995</v>
      </c>
      <c r="S23" s="79">
        <v>374.74360858799997</v>
      </c>
      <c r="T23" s="78">
        <v>1767.885826289167</v>
      </c>
      <c r="U23" s="78">
        <v>1490.9621145815001</v>
      </c>
      <c r="V23" s="78">
        <v>172.46459646066666</v>
      </c>
      <c r="W23" s="78">
        <v>104.45911524699999</v>
      </c>
      <c r="X23" s="78">
        <v>1852.3189177115387</v>
      </c>
      <c r="Y23" s="78">
        <v>509.65696937233332</v>
      </c>
      <c r="Z23" s="78">
        <v>176.13126432820511</v>
      </c>
      <c r="AA23" s="78">
        <v>128.82673947998597</v>
      </c>
      <c r="AB23" s="78">
        <v>1166.5306840110002</v>
      </c>
      <c r="AC23" s="78">
        <v>930.38928327433325</v>
      </c>
      <c r="AD23" s="78">
        <v>531.96307402999992</v>
      </c>
      <c r="AE23" s="78">
        <v>398.42620924433334</v>
      </c>
      <c r="AF23" s="78">
        <v>2301.3179142608719</v>
      </c>
      <c r="AG23" s="78">
        <v>87.333471604846864</v>
      </c>
      <c r="AH23" s="78">
        <v>-533.43208797170496</v>
      </c>
      <c r="AI23" s="78">
        <v>1495.4116132069998</v>
      </c>
      <c r="AJ23" s="78">
        <v>3264.3704242559998</v>
      </c>
    </row>
    <row r="24" spans="1:36">
      <c r="A24" s="76">
        <v>43040</v>
      </c>
      <c r="B24" s="79">
        <v>169.39709848316667</v>
      </c>
      <c r="C24" s="79">
        <v>134.47148160900002</v>
      </c>
      <c r="D24" s="79">
        <v>26.426135166166667</v>
      </c>
      <c r="E24" s="79">
        <v>8.4994817079999994</v>
      </c>
      <c r="F24" s="79">
        <v>156.48377721904697</v>
      </c>
      <c r="G24" s="79">
        <v>47.257869704999997</v>
      </c>
      <c r="H24" s="79">
        <v>43.082329519046986</v>
      </c>
      <c r="I24" s="79">
        <v>39.128105730733225</v>
      </c>
      <c r="J24" s="79">
        <v>66.143577994999987</v>
      </c>
      <c r="K24" s="79">
        <v>59.666680461333343</v>
      </c>
      <c r="L24" s="79">
        <v>30.605047020000001</v>
      </c>
      <c r="M24" s="79">
        <v>29.061633441333342</v>
      </c>
      <c r="N24" s="79">
        <v>192.2135736273803</v>
      </c>
      <c r="O24" s="79">
        <v>12.913321264119702</v>
      </c>
      <c r="P24" s="79">
        <v>-22.816475144213626</v>
      </c>
      <c r="Q24" s="81">
        <v>-9.6755833807625757E-3</v>
      </c>
      <c r="R24" s="79">
        <v>130.838906146</v>
      </c>
      <c r="S24" s="79">
        <v>320.93881293300001</v>
      </c>
      <c r="T24" s="78">
        <v>1937.2829247723337</v>
      </c>
      <c r="U24" s="78">
        <v>1625.4335961905001</v>
      </c>
      <c r="V24" s="78">
        <v>198.89073162683331</v>
      </c>
      <c r="W24" s="78">
        <v>112.95859695499999</v>
      </c>
      <c r="X24" s="78">
        <v>2008.8026949305856</v>
      </c>
      <c r="Y24" s="78">
        <v>556.91483907733334</v>
      </c>
      <c r="Z24" s="78">
        <v>219.2135938472521</v>
      </c>
      <c r="AA24" s="78">
        <v>167.95484521071921</v>
      </c>
      <c r="AB24" s="78">
        <v>1232.6742620060004</v>
      </c>
      <c r="AC24" s="78">
        <v>990.05596373566664</v>
      </c>
      <c r="AD24" s="78">
        <v>562.56812104999995</v>
      </c>
      <c r="AE24" s="78">
        <v>427.48784268566669</v>
      </c>
      <c r="AF24" s="78">
        <v>2493.5314878882523</v>
      </c>
      <c r="AG24" s="78">
        <v>100.24679286896662</v>
      </c>
      <c r="AH24" s="78">
        <v>-556.24856311591861</v>
      </c>
      <c r="AI24" s="78">
        <v>1626.2505193529998</v>
      </c>
      <c r="AJ24" s="78">
        <v>3585.3092371889998</v>
      </c>
    </row>
    <row r="25" spans="1:36">
      <c r="A25" s="76">
        <v>43070</v>
      </c>
      <c r="B25" s="79">
        <v>439.4774820661666</v>
      </c>
      <c r="C25" s="79">
        <v>219.56554045899992</v>
      </c>
      <c r="D25" s="79">
        <v>65.638810981166671</v>
      </c>
      <c r="E25" s="79">
        <v>154.27313062600001</v>
      </c>
      <c r="F25" s="79">
        <v>205.43586609393378</v>
      </c>
      <c r="G25" s="79">
        <v>43.041876535999997</v>
      </c>
      <c r="H25" s="79">
        <v>14.67499957493378</v>
      </c>
      <c r="I25" s="79">
        <v>10.334534684579982</v>
      </c>
      <c r="J25" s="79">
        <v>147.718989983</v>
      </c>
      <c r="K25" s="79">
        <v>69.310257285333336</v>
      </c>
      <c r="L25" s="79">
        <v>40.248623843999994</v>
      </c>
      <c r="M25" s="79">
        <v>29.061633441333342</v>
      </c>
      <c r="N25" s="79">
        <v>245.2674992252671</v>
      </c>
      <c r="O25" s="79">
        <v>234.04161597223282</v>
      </c>
      <c r="P25" s="79">
        <v>194.2099828408995</v>
      </c>
      <c r="Q25" s="81">
        <v>-4.3103448275861878E-3</v>
      </c>
      <c r="R25" s="79">
        <v>124.061060031</v>
      </c>
      <c r="S25" s="79">
        <v>323.39668428599998</v>
      </c>
      <c r="T25" s="78">
        <v>2376.7604068385003</v>
      </c>
      <c r="U25" s="78">
        <v>1844.9991366495001</v>
      </c>
      <c r="V25" s="78">
        <v>264.52954260799999</v>
      </c>
      <c r="W25" s="78">
        <v>267.23172758099997</v>
      </c>
      <c r="X25" s="78">
        <v>2214.2385610245192</v>
      </c>
      <c r="Y25" s="78">
        <v>599.95671561333336</v>
      </c>
      <c r="Z25" s="78">
        <v>233.88859342218589</v>
      </c>
      <c r="AA25" s="78">
        <v>178.28937989529919</v>
      </c>
      <c r="AB25" s="78">
        <v>1380.3932519889997</v>
      </c>
      <c r="AC25" s="78">
        <v>1059.366221021</v>
      </c>
      <c r="AD25" s="78">
        <v>602.81674489399995</v>
      </c>
      <c r="AE25" s="78">
        <v>456.54947612700005</v>
      </c>
      <c r="AF25" s="78">
        <v>2738.7989871135196</v>
      </c>
      <c r="AG25" s="78">
        <v>334.2884088411995</v>
      </c>
      <c r="AH25" s="78">
        <v>-362.03858027501929</v>
      </c>
      <c r="AI25" s="78">
        <v>1750.3115793839997</v>
      </c>
      <c r="AJ25" s="78">
        <v>3908.7059214749997</v>
      </c>
    </row>
    <row r="26" spans="1:36">
      <c r="A26" s="76">
        <v>43101</v>
      </c>
      <c r="B26" s="79">
        <v>113.10466934900003</v>
      </c>
      <c r="C26" s="79">
        <v>104.03507311500005</v>
      </c>
      <c r="D26" s="79">
        <v>6.49</v>
      </c>
      <c r="E26" s="79">
        <v>2.5795962339999998</v>
      </c>
      <c r="F26" s="79">
        <v>209.07853160373278</v>
      </c>
      <c r="G26" s="79">
        <v>54.546507752333333</v>
      </c>
      <c r="H26" s="79">
        <v>32.168760388566099</v>
      </c>
      <c r="I26" s="79">
        <v>18.065712370371379</v>
      </c>
      <c r="J26" s="79">
        <v>122.36326346283334</v>
      </c>
      <c r="K26" s="79">
        <v>90.80286404766666</v>
      </c>
      <c r="L26" s="79">
        <v>32.168369686999995</v>
      </c>
      <c r="M26" s="79">
        <v>58.634494360666665</v>
      </c>
      <c r="N26" s="79">
        <v>272.76005809139946</v>
      </c>
      <c r="O26" s="79">
        <v>-95.973862254732751</v>
      </c>
      <c r="P26" s="79">
        <v>-159.65538874239942</v>
      </c>
      <c r="Q26" s="81">
        <v>-7.3112073112073794E-3</v>
      </c>
      <c r="R26" s="79">
        <v>151.643317252</v>
      </c>
      <c r="S26" s="79">
        <v>409.51411870200002</v>
      </c>
      <c r="T26" s="78">
        <v>113.10466934900003</v>
      </c>
      <c r="U26" s="78">
        <v>104.03507311500005</v>
      </c>
      <c r="V26" s="78">
        <v>6.49</v>
      </c>
      <c r="W26" s="78">
        <v>2.5795962339999998</v>
      </c>
      <c r="X26" s="78">
        <v>209.07853160373278</v>
      </c>
      <c r="Y26" s="78">
        <v>54.546507752333333</v>
      </c>
      <c r="Z26" s="78">
        <v>32.168760388566099</v>
      </c>
      <c r="AA26" s="78">
        <v>18.065712370371379</v>
      </c>
      <c r="AB26" s="78">
        <v>122.36326346283336</v>
      </c>
      <c r="AC26" s="78">
        <v>90.80286404766666</v>
      </c>
      <c r="AD26" s="78">
        <v>32.168369686999995</v>
      </c>
      <c r="AE26" s="78">
        <v>58.634494360666665</v>
      </c>
      <c r="AF26" s="78">
        <v>272.76005809139946</v>
      </c>
      <c r="AG26" s="78">
        <v>113.10466934900003</v>
      </c>
      <c r="AH26" s="78">
        <v>-159.65538874239942</v>
      </c>
      <c r="AI26" s="78">
        <v>151.643317252</v>
      </c>
      <c r="AJ26" s="78">
        <v>409.51411870200002</v>
      </c>
    </row>
    <row r="27" spans="1:36">
      <c r="A27" s="76">
        <v>43132</v>
      </c>
      <c r="B27" s="79">
        <v>199.90426830199999</v>
      </c>
      <c r="C27" s="79">
        <v>186.50322075199998</v>
      </c>
      <c r="D27" s="79">
        <v>7.1459570000000001</v>
      </c>
      <c r="E27" s="79">
        <v>6.2550905500000002</v>
      </c>
      <c r="F27" s="79">
        <v>148.69137365533174</v>
      </c>
      <c r="G27" s="79">
        <v>58.626401787333336</v>
      </c>
      <c r="H27" s="79">
        <v>6.3925870461650618</v>
      </c>
      <c r="I27" s="79">
        <v>4.5940596357426582</v>
      </c>
      <c r="J27" s="79">
        <v>83.672384821833347</v>
      </c>
      <c r="K27" s="79">
        <v>105.09994057166666</v>
      </c>
      <c r="L27" s="79">
        <v>46.465446211</v>
      </c>
      <c r="M27" s="79">
        <v>58.634494360666665</v>
      </c>
      <c r="N27" s="79">
        <v>212.86531422699841</v>
      </c>
      <c r="O27" s="79">
        <v>51.212894646668246</v>
      </c>
      <c r="P27" s="79">
        <v>-12.961045924998416</v>
      </c>
      <c r="Q27" s="81">
        <v>9.6908615175905766E-4</v>
      </c>
      <c r="R27" s="79">
        <v>148.713276054</v>
      </c>
      <c r="S27" s="79">
        <v>326.95911617600001</v>
      </c>
      <c r="T27" s="78">
        <v>313.008937651</v>
      </c>
      <c r="U27" s="78">
        <v>290.53829386699999</v>
      </c>
      <c r="V27" s="78">
        <v>13.635957000000001</v>
      </c>
      <c r="W27" s="78">
        <v>8.8346867840000005</v>
      </c>
      <c r="X27" s="78">
        <v>357.76990525906456</v>
      </c>
      <c r="Y27" s="78">
        <v>113.17290953966668</v>
      </c>
      <c r="Z27" s="78">
        <v>38.561347434731161</v>
      </c>
      <c r="AA27" s="78">
        <v>22.659772006114039</v>
      </c>
      <c r="AB27" s="78">
        <v>206.03564828466671</v>
      </c>
      <c r="AC27" s="78">
        <v>195.90280461933332</v>
      </c>
      <c r="AD27" s="78">
        <v>78.633815897999995</v>
      </c>
      <c r="AE27" s="78">
        <v>117.26898872133333</v>
      </c>
      <c r="AF27" s="78">
        <v>485.62537231839787</v>
      </c>
      <c r="AG27" s="78">
        <v>164.31756399566825</v>
      </c>
      <c r="AH27" s="78">
        <v>-172.61643466739787</v>
      </c>
      <c r="AI27" s="78">
        <v>300.35659330600004</v>
      </c>
      <c r="AJ27" s="78">
        <v>736.47323487800008</v>
      </c>
    </row>
    <row r="28" spans="1:36">
      <c r="A28" s="76">
        <v>43160</v>
      </c>
      <c r="B28" s="79">
        <v>194.96990984869998</v>
      </c>
      <c r="C28" s="79">
        <v>163.55620755092932</v>
      </c>
      <c r="D28" s="79">
        <v>20.517664463999999</v>
      </c>
      <c r="E28" s="79">
        <v>10.896037833770668</v>
      </c>
      <c r="F28" s="79">
        <v>149.60707724087817</v>
      </c>
      <c r="G28" s="79">
        <v>52.428826249333333</v>
      </c>
      <c r="H28" s="79">
        <v>41.00660083671152</v>
      </c>
      <c r="I28" s="79">
        <v>31.817694483111421</v>
      </c>
      <c r="J28" s="79">
        <v>56.171650154833316</v>
      </c>
      <c r="K28" s="79">
        <v>24.426535813666675</v>
      </c>
      <c r="L28" s="79">
        <v>7.1955245350000041</v>
      </c>
      <c r="M28" s="79">
        <v>17.231011278666671</v>
      </c>
      <c r="N28" s="79">
        <v>169.93916305454485</v>
      </c>
      <c r="O28" s="79">
        <v>45.362832607821815</v>
      </c>
      <c r="P28" s="79">
        <v>25.030746794155135</v>
      </c>
      <c r="Q28" s="81">
        <v>-8.5197018104367084E-3</v>
      </c>
      <c r="R28" s="79">
        <v>164.07715015400001</v>
      </c>
      <c r="S28" s="79">
        <v>341.60025844699999</v>
      </c>
      <c r="T28" s="78">
        <v>507.97884749970001</v>
      </c>
      <c r="U28" s="78">
        <v>454.09450141792934</v>
      </c>
      <c r="V28" s="78">
        <v>34.153621463999997</v>
      </c>
      <c r="W28" s="78">
        <v>19.730724617770669</v>
      </c>
      <c r="X28" s="78">
        <v>507.37698249994276</v>
      </c>
      <c r="Y28" s="78">
        <v>165.601735789</v>
      </c>
      <c r="Z28" s="78">
        <v>79.567948271442674</v>
      </c>
      <c r="AA28" s="78">
        <v>54.477466489225463</v>
      </c>
      <c r="AB28" s="78">
        <v>262.20729843950005</v>
      </c>
      <c r="AC28" s="78">
        <v>220.329340433</v>
      </c>
      <c r="AD28" s="78">
        <v>85.829340432999999</v>
      </c>
      <c r="AE28" s="78">
        <v>134.5</v>
      </c>
      <c r="AF28" s="78">
        <v>655.56453537294271</v>
      </c>
      <c r="AG28" s="78">
        <v>209.68039660349007</v>
      </c>
      <c r="AH28" s="78">
        <v>-147.5856878732427</v>
      </c>
      <c r="AI28" s="78">
        <v>464.43374346000007</v>
      </c>
      <c r="AJ28" s="78">
        <v>1078.0734933250001</v>
      </c>
    </row>
    <row r="29" spans="1:36">
      <c r="A29" s="76">
        <v>43191</v>
      </c>
      <c r="B29" s="79">
        <v>157.98879715799998</v>
      </c>
      <c r="C29" s="79">
        <v>145.43532790500001</v>
      </c>
      <c r="D29" s="79">
        <v>7.1759560159999998</v>
      </c>
      <c r="E29" s="79">
        <v>5.3775132369999996</v>
      </c>
      <c r="F29" s="79">
        <v>310.14235749193341</v>
      </c>
      <c r="G29" s="79">
        <v>54.042630440333333</v>
      </c>
      <c r="H29" s="79">
        <v>18.198470611766801</v>
      </c>
      <c r="I29" s="79">
        <v>13.228283562383101</v>
      </c>
      <c r="J29" s="79">
        <v>237.90125643983328</v>
      </c>
      <c r="K29" s="79">
        <v>149.03170245266665</v>
      </c>
      <c r="L29" s="79">
        <v>131.80069117399998</v>
      </c>
      <c r="M29" s="79">
        <v>17.231011278666671</v>
      </c>
      <c r="N29" s="79">
        <v>332.28242963060006</v>
      </c>
      <c r="O29" s="79">
        <v>-152.15356033393343</v>
      </c>
      <c r="P29" s="79">
        <v>-174.29363247260008</v>
      </c>
      <c r="Q29" s="81">
        <v>9.7646714188082129E-4</v>
      </c>
      <c r="R29" s="79">
        <v>145.25995028599999</v>
      </c>
      <c r="S29" s="79">
        <v>323.31292041099999</v>
      </c>
      <c r="T29" s="78">
        <v>665.96764465770002</v>
      </c>
      <c r="U29" s="78">
        <v>599.52982932292934</v>
      </c>
      <c r="V29" s="78">
        <v>41.329577479999998</v>
      </c>
      <c r="W29" s="78">
        <v>25.108237854770667</v>
      </c>
      <c r="X29" s="78">
        <v>817.51933999187622</v>
      </c>
      <c r="Y29" s="78">
        <v>219.64436622933334</v>
      </c>
      <c r="Z29" s="78">
        <v>97.766418883209468</v>
      </c>
      <c r="AA29" s="78">
        <v>67.705750051608561</v>
      </c>
      <c r="AB29" s="78">
        <v>500.10855487933338</v>
      </c>
      <c r="AC29" s="78">
        <v>369.36104288566662</v>
      </c>
      <c r="AD29" s="78">
        <v>217.63003160699998</v>
      </c>
      <c r="AE29" s="78">
        <v>151.73101127866667</v>
      </c>
      <c r="AF29" s="78">
        <v>987.84696500354278</v>
      </c>
      <c r="AG29" s="78">
        <v>57.526836269556725</v>
      </c>
      <c r="AH29" s="78">
        <v>-321.87932034584276</v>
      </c>
      <c r="AI29" s="78">
        <v>609.69369374600001</v>
      </c>
      <c r="AJ29" s="78">
        <v>1401.3864137360001</v>
      </c>
    </row>
    <row r="30" spans="1:36">
      <c r="A30" s="76">
        <v>43221</v>
      </c>
      <c r="B30" s="79">
        <v>192.89239507949998</v>
      </c>
      <c r="C30" s="79">
        <v>175.99468827599998</v>
      </c>
      <c r="D30" s="79">
        <v>11.29</v>
      </c>
      <c r="E30" s="79">
        <v>5.6077068035000002</v>
      </c>
      <c r="F30" s="79">
        <v>174.84379259734902</v>
      </c>
      <c r="G30" s="79">
        <v>56.017600817333339</v>
      </c>
      <c r="H30" s="79">
        <v>35.671492747182334</v>
      </c>
      <c r="I30" s="79">
        <v>33.137732870929646</v>
      </c>
      <c r="J30" s="79">
        <v>83.154699032833349</v>
      </c>
      <c r="K30" s="79">
        <v>90.584319902666664</v>
      </c>
      <c r="L30" s="79">
        <v>40.149825542000002</v>
      </c>
      <c r="M30" s="79">
        <v>50.434494360666662</v>
      </c>
      <c r="N30" s="79">
        <v>237.65008809501569</v>
      </c>
      <c r="O30" s="79">
        <v>18.048602482150955</v>
      </c>
      <c r="P30" s="79">
        <v>-44.757693015515713</v>
      </c>
      <c r="Q30" s="81">
        <v>-6.0481904204467973E-3</v>
      </c>
      <c r="R30" s="79">
        <v>187.464737603</v>
      </c>
      <c r="S30" s="79">
        <v>394.66109731300003</v>
      </c>
      <c r="T30" s="78">
        <v>858.86003973719994</v>
      </c>
      <c r="U30" s="78">
        <v>775.52451759892938</v>
      </c>
      <c r="V30" s="78">
        <v>52.619577479999997</v>
      </c>
      <c r="W30" s="78">
        <v>30.715944658270669</v>
      </c>
      <c r="X30" s="78">
        <v>992.36313258922519</v>
      </c>
      <c r="Y30" s="78">
        <v>275.66196704666669</v>
      </c>
      <c r="Z30" s="78">
        <v>133.4379116303918</v>
      </c>
      <c r="AA30" s="78">
        <v>100.84348292253821</v>
      </c>
      <c r="AB30" s="78">
        <v>583.26325391216676</v>
      </c>
      <c r="AC30" s="78">
        <v>459.94536278833328</v>
      </c>
      <c r="AD30" s="78">
        <v>257.77985714900001</v>
      </c>
      <c r="AE30" s="78">
        <v>202.16550563933333</v>
      </c>
      <c r="AF30" s="78">
        <v>1225.4970530985584</v>
      </c>
      <c r="AG30" s="78">
        <v>75.575438751707679</v>
      </c>
      <c r="AH30" s="78">
        <v>-366.63701336135841</v>
      </c>
      <c r="AI30" s="78">
        <v>797.15843134900001</v>
      </c>
      <c r="AJ30" s="78">
        <v>1796.0475110490001</v>
      </c>
    </row>
    <row r="31" spans="1:36">
      <c r="A31" s="76">
        <v>43252</v>
      </c>
      <c r="B31" s="79">
        <v>294.81558289446053</v>
      </c>
      <c r="C31" s="79">
        <v>235.23304163700001</v>
      </c>
      <c r="D31" s="79">
        <v>19.674538636960502</v>
      </c>
      <c r="E31" s="79">
        <v>39.9080026205</v>
      </c>
      <c r="F31" s="79">
        <v>184.64073847216662</v>
      </c>
      <c r="G31" s="79">
        <v>54.051694208333338</v>
      </c>
      <c r="H31" s="79">
        <v>5.9533220709999997</v>
      </c>
      <c r="I31" s="79">
        <v>3.9340000000000002</v>
      </c>
      <c r="J31" s="79">
        <v>124.63572219283327</v>
      </c>
      <c r="K31" s="79">
        <v>116.58039567007815</v>
      </c>
      <c r="L31" s="79">
        <v>69.564754923999999</v>
      </c>
      <c r="M31" s="79">
        <v>47.015640746078148</v>
      </c>
      <c r="N31" s="79">
        <v>235.69552200524475</v>
      </c>
      <c r="O31" s="79">
        <v>110.17484442229392</v>
      </c>
      <c r="P31" s="79">
        <v>59.120060889215779</v>
      </c>
      <c r="Q31" s="81">
        <v>-1.5703209343409519E-3</v>
      </c>
      <c r="R31" s="79">
        <v>170.45119141999999</v>
      </c>
      <c r="S31" s="79">
        <v>400.02210976999999</v>
      </c>
      <c r="T31" s="78">
        <v>1153.6756226316604</v>
      </c>
      <c r="U31" s="78">
        <v>1010.7575592359294</v>
      </c>
      <c r="V31" s="78">
        <v>72.294116116960495</v>
      </c>
      <c r="W31" s="78">
        <v>70.623947278770672</v>
      </c>
      <c r="X31" s="78">
        <v>1177.0038710613917</v>
      </c>
      <c r="Y31" s="78">
        <v>329.71366125500003</v>
      </c>
      <c r="Z31" s="78">
        <v>139.3912337013918</v>
      </c>
      <c r="AA31" s="78">
        <v>104.77748292253821</v>
      </c>
      <c r="AB31" s="78">
        <v>707.89897610499986</v>
      </c>
      <c r="AC31" s="78">
        <v>576.52575845841147</v>
      </c>
      <c r="AD31" s="78">
        <v>327.34461207300001</v>
      </c>
      <c r="AE31" s="78">
        <v>249.18114638541147</v>
      </c>
      <c r="AF31" s="78">
        <v>1461.1925751038032</v>
      </c>
      <c r="AG31" s="78">
        <v>185.75028317400154</v>
      </c>
      <c r="AH31" s="78">
        <v>-307.51695247214275</v>
      </c>
      <c r="AI31" s="78">
        <v>967.609622769</v>
      </c>
      <c r="AJ31" s="78">
        <v>2196.0696208190002</v>
      </c>
    </row>
    <row r="32" spans="1:36">
      <c r="A32" s="76">
        <v>43282</v>
      </c>
      <c r="B32" s="79">
        <v>140.35892746549999</v>
      </c>
      <c r="C32" s="79">
        <v>127.12038380099999</v>
      </c>
      <c r="D32" s="79">
        <v>6.52</v>
      </c>
      <c r="E32" s="79">
        <v>6.7185436645000003</v>
      </c>
      <c r="F32" s="79">
        <v>284.06991688239719</v>
      </c>
      <c r="G32" s="79">
        <v>66.469877288000006</v>
      </c>
      <c r="H32" s="79">
        <v>22.839885651897156</v>
      </c>
      <c r="I32" s="79">
        <v>16.895549086874475</v>
      </c>
      <c r="J32" s="79">
        <v>194.76015394250004</v>
      </c>
      <c r="K32" s="79">
        <v>84.641632078666674</v>
      </c>
      <c r="L32" s="79">
        <v>67.410620800000004</v>
      </c>
      <c r="M32" s="79">
        <v>17.231011278666671</v>
      </c>
      <c r="N32" s="79">
        <v>309.11222950006385</v>
      </c>
      <c r="O32" s="79">
        <v>-143.71098941689721</v>
      </c>
      <c r="P32" s="79">
        <v>-168.75330203456386</v>
      </c>
      <c r="Q32" s="81">
        <v>1.2189128084144185E-2</v>
      </c>
      <c r="R32" s="79">
        <v>216.790183388</v>
      </c>
      <c r="S32" s="79">
        <v>422.547622429</v>
      </c>
      <c r="T32" s="78">
        <v>1294.0345500971605</v>
      </c>
      <c r="U32" s="78">
        <v>1137.8779430369293</v>
      </c>
      <c r="V32" s="78">
        <v>78.814116116960491</v>
      </c>
      <c r="W32" s="78">
        <v>77.342490943270676</v>
      </c>
      <c r="X32" s="78">
        <v>1461.0737879437888</v>
      </c>
      <c r="Y32" s="78">
        <v>396.18353854300005</v>
      </c>
      <c r="Z32" s="78">
        <v>162.23111935328896</v>
      </c>
      <c r="AA32" s="78">
        <v>121.67303200941268</v>
      </c>
      <c r="AB32" s="78">
        <v>902.65913004749996</v>
      </c>
      <c r="AC32" s="78">
        <v>661.16739053707818</v>
      </c>
      <c r="AD32" s="78">
        <v>394.75523287300001</v>
      </c>
      <c r="AE32" s="78">
        <v>266.41215766407811</v>
      </c>
      <c r="AF32" s="78">
        <v>1770.3048046038671</v>
      </c>
      <c r="AG32" s="78">
        <v>42.03929375710436</v>
      </c>
      <c r="AH32" s="78">
        <v>-476.27025450670658</v>
      </c>
      <c r="AI32" s="78">
        <v>1184.3998061570001</v>
      </c>
      <c r="AJ32" s="78">
        <v>2618.6172432480002</v>
      </c>
    </row>
    <row r="33" spans="1:36">
      <c r="A33" s="76">
        <v>43313</v>
      </c>
      <c r="B33" s="79">
        <v>147.09692412753949</v>
      </c>
      <c r="C33" s="79">
        <v>131.51014279699999</v>
      </c>
      <c r="D33" s="79">
        <v>6.4954613630394977</v>
      </c>
      <c r="E33" s="79">
        <v>9.0913199675000005</v>
      </c>
      <c r="F33" s="79">
        <v>215.57405640037908</v>
      </c>
      <c r="G33" s="79">
        <v>56.688795463333335</v>
      </c>
      <c r="H33" s="79">
        <v>11.265454190545729</v>
      </c>
      <c r="I33" s="79">
        <v>5.4041804903892041</v>
      </c>
      <c r="J33" s="79">
        <v>147.61980674650002</v>
      </c>
      <c r="K33" s="79">
        <v>79.340653583921821</v>
      </c>
      <c r="L33" s="79">
        <v>51.752811248</v>
      </c>
      <c r="M33" s="79">
        <v>27.58784233592182</v>
      </c>
      <c r="N33" s="79">
        <v>248.45216532530088</v>
      </c>
      <c r="O33" s="79">
        <v>-68.477132272839583</v>
      </c>
      <c r="P33" s="79">
        <v>-101.35524119776139</v>
      </c>
      <c r="Q33" s="81">
        <v>1.6801010002913452E-2</v>
      </c>
      <c r="R33" s="79">
        <v>145.38162593199999</v>
      </c>
      <c r="S33" s="79">
        <v>295.42520925700001</v>
      </c>
      <c r="T33" s="78">
        <v>1441.1314742247</v>
      </c>
      <c r="U33" s="78">
        <v>1269.3880858339294</v>
      </c>
      <c r="V33" s="78">
        <v>85.309577479999987</v>
      </c>
      <c r="W33" s="78">
        <v>86.433810910770674</v>
      </c>
      <c r="X33" s="78">
        <v>1676.6478443441679</v>
      </c>
      <c r="Y33" s="78">
        <v>452.8723340063334</v>
      </c>
      <c r="Z33" s="78">
        <v>173.4965735438347</v>
      </c>
      <c r="AA33" s="78">
        <v>127.07721249980189</v>
      </c>
      <c r="AB33" s="78">
        <v>1050.2789367939997</v>
      </c>
      <c r="AC33" s="78">
        <v>740.50804412100001</v>
      </c>
      <c r="AD33" s="78">
        <v>446.50804412100001</v>
      </c>
      <c r="AE33" s="78">
        <v>293.99999999999994</v>
      </c>
      <c r="AF33" s="78">
        <v>2018.756969929168</v>
      </c>
      <c r="AG33" s="78">
        <v>-26.437838515735166</v>
      </c>
      <c r="AH33" s="78">
        <v>-577.62549570446799</v>
      </c>
      <c r="AI33" s="78">
        <v>1329.781432089</v>
      </c>
      <c r="AJ33" s="78">
        <v>2914.0424525050003</v>
      </c>
    </row>
    <row r="34" spans="1:36">
      <c r="A34" s="76">
        <v>43344</v>
      </c>
      <c r="B34" s="79">
        <v>161.09147947240001</v>
      </c>
      <c r="C34" s="79">
        <v>134.9061588344</v>
      </c>
      <c r="D34" s="79">
        <v>19.344778008999999</v>
      </c>
      <c r="E34" s="79">
        <v>6.8405426289999998</v>
      </c>
      <c r="F34" s="79">
        <v>134.746911516974</v>
      </c>
      <c r="G34" s="79">
        <v>58.116190387333333</v>
      </c>
      <c r="H34" s="79">
        <v>28.824722155640686</v>
      </c>
      <c r="I34" s="79">
        <v>27.667189107665706</v>
      </c>
      <c r="J34" s="79">
        <v>47.805998973999976</v>
      </c>
      <c r="K34" s="79">
        <v>51.04899905900001</v>
      </c>
      <c r="L34" s="79">
        <v>10.967397248000012</v>
      </c>
      <c r="M34" s="79">
        <v>40.081601810999999</v>
      </c>
      <c r="N34" s="79">
        <v>177.17523334897402</v>
      </c>
      <c r="O34" s="79">
        <v>26.344567955426015</v>
      </c>
      <c r="P34" s="79">
        <v>-16.083753876574008</v>
      </c>
      <c r="Q34" s="81">
        <v>1.0697230181470729E-2</v>
      </c>
      <c r="R34" s="79">
        <v>136.82972593900001</v>
      </c>
      <c r="S34" s="79">
        <v>400.08455008800001</v>
      </c>
      <c r="T34" s="78">
        <v>1602.2229536970999</v>
      </c>
      <c r="U34" s="78">
        <v>1404.2942446683294</v>
      </c>
      <c r="V34" s="78">
        <v>104.65435548899998</v>
      </c>
      <c r="W34" s="78">
        <v>93.274353539770672</v>
      </c>
      <c r="X34" s="78">
        <v>1811.3947558611419</v>
      </c>
      <c r="Y34" s="78">
        <v>510.98852439366675</v>
      </c>
      <c r="Z34" s="78">
        <v>202.3212956994754</v>
      </c>
      <c r="AA34" s="78">
        <v>154.74440160746758</v>
      </c>
      <c r="AB34" s="78">
        <v>1098.0849357679999</v>
      </c>
      <c r="AC34" s="78">
        <v>791.55704318000005</v>
      </c>
      <c r="AD34" s="78">
        <v>457.47544136900001</v>
      </c>
      <c r="AE34" s="78">
        <v>334.08160181099993</v>
      </c>
      <c r="AF34" s="78">
        <v>2195.932203278142</v>
      </c>
      <c r="AG34" s="78">
        <v>-9.3270560309292705E-2</v>
      </c>
      <c r="AH34" s="78">
        <v>-593.70924958104206</v>
      </c>
      <c r="AI34" s="78">
        <v>1466.6111580279999</v>
      </c>
      <c r="AJ34" s="78">
        <v>3314.1270025930003</v>
      </c>
    </row>
    <row r="35" spans="1:36">
      <c r="A35" s="76">
        <v>43374</v>
      </c>
      <c r="B35" s="79">
        <v>156.72256541400006</v>
      </c>
      <c r="C35" s="79">
        <v>145.54580521600005</v>
      </c>
      <c r="D35" s="79">
        <v>6.52</v>
      </c>
      <c r="E35" s="79">
        <v>4.6567601979999997</v>
      </c>
      <c r="F35" s="79">
        <v>173.69932878322092</v>
      </c>
      <c r="G35" s="79">
        <v>58.054671683000002</v>
      </c>
      <c r="H35" s="79">
        <v>9.9432418302209093</v>
      </c>
      <c r="I35" s="79">
        <v>8.2239952726412113</v>
      </c>
      <c r="J35" s="79">
        <v>105.70141527000001</v>
      </c>
      <c r="K35" s="79">
        <v>52.085584368666673</v>
      </c>
      <c r="L35" s="79">
        <v>34.854573090000002</v>
      </c>
      <c r="M35" s="79">
        <v>17.231011278666671</v>
      </c>
      <c r="N35" s="79">
        <v>200.24278075488758</v>
      </c>
      <c r="O35" s="79">
        <v>-16.976763369220862</v>
      </c>
      <c r="P35" s="79">
        <v>-43.520215340887518</v>
      </c>
      <c r="Q35" s="81">
        <v>-2.6460026460025654E-3</v>
      </c>
      <c r="R35" s="79">
        <v>140.508542517</v>
      </c>
      <c r="S35" s="79">
        <v>387.81551412800002</v>
      </c>
      <c r="T35" s="78">
        <v>1758.9455191110999</v>
      </c>
      <c r="U35" s="78">
        <v>1549.8400498843293</v>
      </c>
      <c r="V35" s="78">
        <v>111.17435548899998</v>
      </c>
      <c r="W35" s="78">
        <v>97.931113737770673</v>
      </c>
      <c r="X35" s="78">
        <v>1985.0940846443627</v>
      </c>
      <c r="Y35" s="78">
        <v>569.04319607666673</v>
      </c>
      <c r="Z35" s="78">
        <v>212.2645375296963</v>
      </c>
      <c r="AA35" s="78">
        <v>162.9683968801088</v>
      </c>
      <c r="AB35" s="78">
        <v>1203.7863510379996</v>
      </c>
      <c r="AC35" s="78">
        <v>843.64262754866672</v>
      </c>
      <c r="AD35" s="78">
        <v>492.33001445900004</v>
      </c>
      <c r="AE35" s="78">
        <v>351.31261308966657</v>
      </c>
      <c r="AF35" s="78">
        <v>2396.1749840330294</v>
      </c>
      <c r="AG35" s="78">
        <v>-17.070033929530155</v>
      </c>
      <c r="AH35" s="78">
        <v>-637.22946492192955</v>
      </c>
      <c r="AI35" s="78">
        <v>1607.1197005449999</v>
      </c>
      <c r="AJ35" s="78">
        <v>3701.9425167210002</v>
      </c>
    </row>
    <row r="36" spans="1:36">
      <c r="A36" s="76">
        <v>43405</v>
      </c>
      <c r="B36" s="79">
        <v>192.07679992750008</v>
      </c>
      <c r="C36" s="79">
        <v>148.81432452200005</v>
      </c>
      <c r="D36" s="79">
        <v>6.52</v>
      </c>
      <c r="E36" s="79">
        <v>36.742475405500002</v>
      </c>
      <c r="F36" s="79">
        <v>175.17030615508403</v>
      </c>
      <c r="G36" s="79">
        <v>51.153792873</v>
      </c>
      <c r="H36" s="79">
        <v>41.630772245083996</v>
      </c>
      <c r="I36" s="79">
        <v>38.108972016000003</v>
      </c>
      <c r="J36" s="79">
        <v>82.385741037000031</v>
      </c>
      <c r="K36" s="79">
        <v>27.429728174666653</v>
      </c>
      <c r="L36" s="79">
        <v>8.6336457149999966</v>
      </c>
      <c r="M36" s="79">
        <v>18.796082459666657</v>
      </c>
      <c r="N36" s="79">
        <v>199.14752623375068</v>
      </c>
      <c r="O36" s="79">
        <v>16.906493772416042</v>
      </c>
      <c r="P36" s="79">
        <v>-7.0707263062506058</v>
      </c>
      <c r="Q36" s="81">
        <v>-3.316278188364663E-3</v>
      </c>
      <c r="R36" s="79">
        <v>193.71319951699999</v>
      </c>
      <c r="S36" s="79">
        <v>346.27149263000001</v>
      </c>
      <c r="T36" s="78">
        <v>1951.0223190386</v>
      </c>
      <c r="U36" s="78">
        <v>1698.6543744063295</v>
      </c>
      <c r="V36" s="78">
        <v>117.69435548899997</v>
      </c>
      <c r="W36" s="78">
        <v>134.67358914327068</v>
      </c>
      <c r="X36" s="78">
        <v>2160.2643907994466</v>
      </c>
      <c r="Y36" s="78">
        <v>620.19698894966677</v>
      </c>
      <c r="Z36" s="78">
        <v>253.89530977478029</v>
      </c>
      <c r="AA36" s="78">
        <v>201.07736889610879</v>
      </c>
      <c r="AB36" s="78">
        <v>1286.1720920749995</v>
      </c>
      <c r="AC36" s="78">
        <v>871.07235572333343</v>
      </c>
      <c r="AD36" s="78">
        <v>500.96366017400004</v>
      </c>
      <c r="AE36" s="78">
        <v>370.10869554933322</v>
      </c>
      <c r="AF36" s="78">
        <v>2595.3225102667802</v>
      </c>
      <c r="AG36" s="78">
        <v>-0.16354015711408465</v>
      </c>
      <c r="AH36" s="78">
        <v>-644.30019122818021</v>
      </c>
      <c r="AI36" s="78">
        <v>1800.8329000619999</v>
      </c>
      <c r="AJ36" s="78">
        <v>4048.2140093510002</v>
      </c>
    </row>
    <row r="37" spans="1:36">
      <c r="A37" s="76">
        <v>43435</v>
      </c>
      <c r="B37" s="79">
        <v>474.42883078750003</v>
      </c>
      <c r="C37" s="79">
        <v>291.72851132400001</v>
      </c>
      <c r="D37" s="79">
        <v>138.750074907</v>
      </c>
      <c r="E37" s="79">
        <v>43.950244556500003</v>
      </c>
      <c r="F37" s="79">
        <v>155.05338492900003</v>
      </c>
      <c r="G37" s="79">
        <v>61.816127504999997</v>
      </c>
      <c r="H37" s="79">
        <v>9.2617594000000008</v>
      </c>
      <c r="I37" s="79">
        <v>9.2617594000000008</v>
      </c>
      <c r="J37" s="79">
        <v>83.975498024000032</v>
      </c>
      <c r="K37" s="79">
        <v>159.31667309966664</v>
      </c>
      <c r="L37" s="79">
        <v>11.767904238</v>
      </c>
      <c r="M37" s="79">
        <v>147.54876886166664</v>
      </c>
      <c r="N37" s="79">
        <v>307.69305802866666</v>
      </c>
      <c r="O37" s="79">
        <v>319.37544585850003</v>
      </c>
      <c r="P37" s="79">
        <v>166.73577275883338</v>
      </c>
      <c r="Q37" s="81">
        <v>-7.6052856735431273E-4</v>
      </c>
      <c r="R37" s="79">
        <v>214.845808834</v>
      </c>
      <c r="S37" s="79">
        <v>439.78452390000001</v>
      </c>
      <c r="T37" s="78">
        <v>2425.4511498260999</v>
      </c>
      <c r="U37" s="78">
        <v>1990.3828857303295</v>
      </c>
      <c r="V37" s="78">
        <v>256.44443039599997</v>
      </c>
      <c r="W37" s="78">
        <v>178.62383369977067</v>
      </c>
      <c r="X37" s="78">
        <v>2315.3177757284466</v>
      </c>
      <c r="Y37" s="78">
        <v>682.01311645466672</v>
      </c>
      <c r="Z37" s="78">
        <v>263.1570691747803</v>
      </c>
      <c r="AA37" s="78">
        <v>210.33912829610878</v>
      </c>
      <c r="AB37" s="78">
        <v>1370.1475900989994</v>
      </c>
      <c r="AC37" s="78">
        <v>1030.389028823</v>
      </c>
      <c r="AD37" s="78">
        <v>512.73156441200001</v>
      </c>
      <c r="AE37" s="78">
        <v>517.65746441099986</v>
      </c>
      <c r="AF37" s="78">
        <v>2903.0155682954469</v>
      </c>
      <c r="AG37" s="78">
        <v>319.2119057013856</v>
      </c>
      <c r="AH37" s="78">
        <v>-477.56441846934695</v>
      </c>
      <c r="AI37" s="78">
        <v>2015.678708896</v>
      </c>
      <c r="AJ37" s="78">
        <v>4487.9985332510005</v>
      </c>
    </row>
    <row r="38" spans="1:36">
      <c r="A38" s="76">
        <v>43466</v>
      </c>
      <c r="B38" s="79">
        <v>139.48318662100002</v>
      </c>
      <c r="C38" s="79">
        <v>130.399057494</v>
      </c>
      <c r="D38" s="79">
        <v>6.8491669540000002</v>
      </c>
      <c r="E38" s="79">
        <v>2.234962173</v>
      </c>
      <c r="F38" s="79">
        <v>342.45724518599991</v>
      </c>
      <c r="G38" s="79">
        <v>57.374873919000002</v>
      </c>
      <c r="H38" s="79">
        <v>38.571190143000003</v>
      </c>
      <c r="I38" s="79">
        <v>29.486723953999999</v>
      </c>
      <c r="J38" s="79">
        <v>246.5111811239999</v>
      </c>
      <c r="K38" s="79">
        <v>155.65895141799999</v>
      </c>
      <c r="L38" s="79">
        <v>122.90878446399998</v>
      </c>
      <c r="M38" s="79">
        <v>32.750166954000001</v>
      </c>
      <c r="N38" s="79">
        <v>375.65186402799992</v>
      </c>
      <c r="O38" s="79">
        <v>-202.97405856499989</v>
      </c>
      <c r="P38" s="79">
        <v>-236.1686774069999</v>
      </c>
      <c r="Q38" s="81">
        <v>-1.2367995433355539E-2</v>
      </c>
      <c r="R38" s="79">
        <v>228.08986124699999</v>
      </c>
      <c r="S38" s="79">
        <v>354.559859367</v>
      </c>
      <c r="T38" s="78">
        <v>139.48318662100002</v>
      </c>
      <c r="U38" s="78">
        <v>130.399057494</v>
      </c>
      <c r="V38" s="78">
        <v>6.8491669540000002</v>
      </c>
      <c r="W38" s="78">
        <v>2.234962173</v>
      </c>
      <c r="X38" s="78">
        <v>342.45724518599991</v>
      </c>
      <c r="Y38" s="78">
        <v>57.374873919000002</v>
      </c>
      <c r="Z38" s="78">
        <v>38.571190143000003</v>
      </c>
      <c r="AA38" s="78">
        <v>29.486723953999999</v>
      </c>
      <c r="AB38" s="78">
        <v>246.51118112399993</v>
      </c>
      <c r="AC38" s="78">
        <v>155.65895141799999</v>
      </c>
      <c r="AD38" s="78">
        <v>122.90878446399998</v>
      </c>
      <c r="AE38" s="78">
        <v>32.750166954000001</v>
      </c>
      <c r="AF38" s="78">
        <v>375.65186402799992</v>
      </c>
      <c r="AG38" s="78">
        <v>139.48318662100002</v>
      </c>
      <c r="AH38" s="78">
        <v>-236.1686774069999</v>
      </c>
      <c r="AI38" s="78">
        <v>228.08986124699999</v>
      </c>
      <c r="AJ38" s="78">
        <v>354.559859367</v>
      </c>
    </row>
    <row r="39" spans="1:36">
      <c r="A39" s="76">
        <v>43497</v>
      </c>
      <c r="B39" s="79">
        <v>210.33927683699994</v>
      </c>
      <c r="C39" s="79">
        <v>201.36347912599996</v>
      </c>
      <c r="D39" s="79">
        <v>6.8491669540000002</v>
      </c>
      <c r="E39" s="79">
        <v>2.126630757</v>
      </c>
      <c r="F39" s="79">
        <v>209.79683073499996</v>
      </c>
      <c r="G39" s="79">
        <v>61.785325948999997</v>
      </c>
      <c r="H39" s="79">
        <v>4.9000383709999999</v>
      </c>
      <c r="I39" s="79">
        <v>4.4475759679999998</v>
      </c>
      <c r="J39" s="79">
        <v>143.11146641499997</v>
      </c>
      <c r="K39" s="79">
        <v>97.334478036999997</v>
      </c>
      <c r="L39" s="79">
        <v>64.584311082999989</v>
      </c>
      <c r="M39" s="79">
        <v>32.750166954000001</v>
      </c>
      <c r="N39" s="79">
        <v>248.68149229299996</v>
      </c>
      <c r="O39" s="79">
        <v>0.54244610199998533</v>
      </c>
      <c r="P39" s="79">
        <v>-38.342215456000019</v>
      </c>
      <c r="Q39" s="81">
        <v>-2.2155861670359878E-3</v>
      </c>
      <c r="R39" s="79">
        <v>213.68269998700001</v>
      </c>
      <c r="S39" s="79">
        <v>395.16412834300002</v>
      </c>
      <c r="T39" s="78">
        <v>349.82246345799996</v>
      </c>
      <c r="U39" s="78">
        <v>331.76253661999999</v>
      </c>
      <c r="V39" s="78">
        <v>13.698333908</v>
      </c>
      <c r="W39" s="78">
        <v>4.3615929300000005</v>
      </c>
      <c r="X39" s="78">
        <v>552.25407592099987</v>
      </c>
      <c r="Y39" s="78">
        <v>119.16019986800001</v>
      </c>
      <c r="Z39" s="78">
        <v>43.471228514000003</v>
      </c>
      <c r="AA39" s="78">
        <v>33.934299922000001</v>
      </c>
      <c r="AB39" s="78">
        <v>389.62264753899984</v>
      </c>
      <c r="AC39" s="78">
        <v>252.99342945499998</v>
      </c>
      <c r="AD39" s="78">
        <v>187.49309554699997</v>
      </c>
      <c r="AE39" s="78">
        <v>65.500333908000002</v>
      </c>
      <c r="AF39" s="78">
        <v>624.33335632099988</v>
      </c>
      <c r="AG39" s="78">
        <v>140.025632723</v>
      </c>
      <c r="AH39" s="78">
        <v>-274.51089286299992</v>
      </c>
      <c r="AI39" s="78">
        <v>441.77256123400002</v>
      </c>
      <c r="AJ39" s="78">
        <v>749.72398771000007</v>
      </c>
    </row>
    <row r="40" spans="1:36">
      <c r="A40" s="76">
        <v>43525</v>
      </c>
      <c r="B40" s="79">
        <v>180.01669136000007</v>
      </c>
      <c r="C40" s="79">
        <v>165.82360255200007</v>
      </c>
      <c r="D40" s="79">
        <v>4.750166954</v>
      </c>
      <c r="E40" s="79">
        <v>9.4429218539999997</v>
      </c>
      <c r="F40" s="79">
        <v>249.97186837400002</v>
      </c>
      <c r="G40" s="79">
        <v>62.710093745000002</v>
      </c>
      <c r="H40" s="79">
        <v>72.669926700000005</v>
      </c>
      <c r="I40" s="79">
        <v>63.841344049999996</v>
      </c>
      <c r="J40" s="79">
        <v>114.59184792900001</v>
      </c>
      <c r="K40" s="79">
        <v>169.77368619799998</v>
      </c>
      <c r="L40" s="79">
        <v>32.837949060999989</v>
      </c>
      <c r="M40" s="79">
        <v>136.93573713699999</v>
      </c>
      <c r="N40" s="79">
        <v>392.48383042900002</v>
      </c>
      <c r="O40" s="79">
        <v>-69.955177013999958</v>
      </c>
      <c r="P40" s="79">
        <v>-212.46713906899996</v>
      </c>
      <c r="Q40" s="81">
        <v>-4.4410117783355574E-3</v>
      </c>
      <c r="R40" s="79">
        <v>239.555565828</v>
      </c>
      <c r="S40" s="79">
        <v>333.59762683299999</v>
      </c>
      <c r="T40" s="78">
        <v>529.839154818</v>
      </c>
      <c r="U40" s="78">
        <v>497.58613917200006</v>
      </c>
      <c r="V40" s="78">
        <v>18.448500862</v>
      </c>
      <c r="W40" s="78">
        <v>13.804514784</v>
      </c>
      <c r="X40" s="78">
        <v>802.22594429499986</v>
      </c>
      <c r="Y40" s="78">
        <v>181.870293613</v>
      </c>
      <c r="Z40" s="78">
        <v>116.14115521400001</v>
      </c>
      <c r="AA40" s="78">
        <v>97.775643971999997</v>
      </c>
      <c r="AB40" s="78">
        <v>504.21449546799977</v>
      </c>
      <c r="AC40" s="78">
        <v>422.76711565299996</v>
      </c>
      <c r="AD40" s="78">
        <v>220.33104460799996</v>
      </c>
      <c r="AE40" s="78">
        <v>202.43607104500001</v>
      </c>
      <c r="AF40" s="78">
        <v>1016.8171867499999</v>
      </c>
      <c r="AG40" s="78">
        <v>70.070455709000043</v>
      </c>
      <c r="AH40" s="78">
        <v>-486.97803193199991</v>
      </c>
      <c r="AI40" s="78">
        <v>681.32812706200002</v>
      </c>
      <c r="AJ40" s="78">
        <v>1083.3216145430001</v>
      </c>
    </row>
    <row r="41" spans="1:36">
      <c r="A41" s="76">
        <v>43556</v>
      </c>
      <c r="B41" s="79">
        <v>195.45092906000005</v>
      </c>
      <c r="C41" s="79">
        <v>168.09732171900004</v>
      </c>
      <c r="D41" s="79">
        <v>25.111111111</v>
      </c>
      <c r="E41" s="79">
        <v>2.24249623</v>
      </c>
      <c r="F41" s="79">
        <v>180.58311576598513</v>
      </c>
      <c r="G41" s="79">
        <v>61.589461774</v>
      </c>
      <c r="H41" s="79">
        <v>14.293237670985107</v>
      </c>
      <c r="I41" s="79">
        <v>13.694756804702086</v>
      </c>
      <c r="J41" s="79">
        <v>104.70041632100002</v>
      </c>
      <c r="K41" s="79">
        <v>78.129465229000004</v>
      </c>
      <c r="L41" s="79">
        <v>29.462798563000007</v>
      </c>
      <c r="M41" s="79">
        <v>48.666666665999998</v>
      </c>
      <c r="N41" s="79">
        <v>231.46511343398512</v>
      </c>
      <c r="O41" s="79">
        <v>14.867813294014923</v>
      </c>
      <c r="P41" s="79">
        <v>-36.014184373985074</v>
      </c>
      <c r="Q41" s="81">
        <v>2.2304111714506192E-3</v>
      </c>
      <c r="R41" s="79">
        <v>209.722101748</v>
      </c>
      <c r="S41" s="79">
        <v>381.158639161</v>
      </c>
      <c r="T41" s="78">
        <v>725.29008387800002</v>
      </c>
      <c r="U41" s="78">
        <v>665.6834608910001</v>
      </c>
      <c r="V41" s="78">
        <v>43.559611973000003</v>
      </c>
      <c r="W41" s="78">
        <v>16.047011013999999</v>
      </c>
      <c r="X41" s="78">
        <v>982.80906006098496</v>
      </c>
      <c r="Y41" s="78">
        <v>243.459755387</v>
      </c>
      <c r="Z41" s="78">
        <v>130.43439288498513</v>
      </c>
      <c r="AA41" s="78">
        <v>111.47040077670208</v>
      </c>
      <c r="AB41" s="78">
        <v>608.91491178899992</v>
      </c>
      <c r="AC41" s="78">
        <v>500.89658088199997</v>
      </c>
      <c r="AD41" s="78">
        <v>249.79384317099996</v>
      </c>
      <c r="AE41" s="78">
        <v>251.102737711</v>
      </c>
      <c r="AF41" s="78">
        <v>1248.2823001839849</v>
      </c>
      <c r="AG41" s="78">
        <v>84.938269003014966</v>
      </c>
      <c r="AH41" s="78">
        <v>-522.99221630598493</v>
      </c>
      <c r="AI41" s="78">
        <v>891.05022881000002</v>
      </c>
      <c r="AJ41" s="78">
        <v>1464.480253704</v>
      </c>
    </row>
    <row r="42" spans="1:36">
      <c r="A42" s="76">
        <v>43586</v>
      </c>
      <c r="B42" s="79">
        <v>264.86678007399996</v>
      </c>
      <c r="C42" s="79">
        <v>205.08997733999999</v>
      </c>
      <c r="D42" s="79">
        <v>25.111111111</v>
      </c>
      <c r="E42" s="79">
        <v>34.665691623000001</v>
      </c>
      <c r="F42" s="79">
        <v>259.53541888399997</v>
      </c>
      <c r="G42" s="79">
        <v>60.447539452999997</v>
      </c>
      <c r="H42" s="79">
        <v>38.13180711599999</v>
      </c>
      <c r="I42" s="79">
        <v>36.612981241495994</v>
      </c>
      <c r="J42" s="79">
        <v>160.95607231499997</v>
      </c>
      <c r="K42" s="79">
        <v>80.440494500999989</v>
      </c>
      <c r="L42" s="79">
        <v>31.773827834999992</v>
      </c>
      <c r="M42" s="79">
        <v>48.666666665999998</v>
      </c>
      <c r="N42" s="79">
        <v>310.33217242999996</v>
      </c>
      <c r="O42" s="79">
        <v>5.3313611899999955</v>
      </c>
      <c r="P42" s="79">
        <v>-45.465392355999995</v>
      </c>
      <c r="Q42" s="81">
        <v>3.8703434929865388E-4</v>
      </c>
      <c r="R42" s="79">
        <v>216.70118943899999</v>
      </c>
      <c r="S42" s="79">
        <v>465.87429571000001</v>
      </c>
      <c r="T42" s="78">
        <v>990.15686395199998</v>
      </c>
      <c r="U42" s="78">
        <v>870.77343823100011</v>
      </c>
      <c r="V42" s="78">
        <v>68.670723084000002</v>
      </c>
      <c r="W42" s="78">
        <v>50.712702637</v>
      </c>
      <c r="X42" s="78">
        <v>1242.344478944985</v>
      </c>
      <c r="Y42" s="78">
        <v>303.90729484000002</v>
      </c>
      <c r="Z42" s="78">
        <v>168.56620000098513</v>
      </c>
      <c r="AA42" s="78">
        <v>148.08338201819808</v>
      </c>
      <c r="AB42" s="78">
        <v>769.87098410399972</v>
      </c>
      <c r="AC42" s="78">
        <v>581.33707538299996</v>
      </c>
      <c r="AD42" s="78">
        <v>281.56767100599996</v>
      </c>
      <c r="AE42" s="78">
        <v>299.769404377</v>
      </c>
      <c r="AF42" s="78">
        <v>1558.6144726139848</v>
      </c>
      <c r="AG42" s="78">
        <v>90.269630193014905</v>
      </c>
      <c r="AH42" s="78">
        <v>-568.45760866198486</v>
      </c>
      <c r="AI42" s="78">
        <v>1107.7514182489999</v>
      </c>
      <c r="AJ42" s="78">
        <v>1930.3545494140001</v>
      </c>
    </row>
    <row r="43" spans="1:36">
      <c r="A43" s="76">
        <v>43617</v>
      </c>
      <c r="B43" s="79">
        <v>279.37759271873608</v>
      </c>
      <c r="C43" s="79">
        <v>253.4647172140001</v>
      </c>
      <c r="D43" s="79">
        <v>9.6492872657359765</v>
      </c>
      <c r="E43" s="79">
        <v>16.263588239000001</v>
      </c>
      <c r="F43" s="79">
        <v>133.693604026</v>
      </c>
      <c r="G43" s="79">
        <v>60.914234288000003</v>
      </c>
      <c r="H43" s="79">
        <v>5.1177846210000002</v>
      </c>
      <c r="I43" s="79">
        <v>4.6942810000000001</v>
      </c>
      <c r="J43" s="79">
        <v>67.661585117000001</v>
      </c>
      <c r="K43" s="79">
        <v>79.069599678571279</v>
      </c>
      <c r="L43" s="79">
        <v>34.801728725000004</v>
      </c>
      <c r="M43" s="79">
        <v>44.267870953571276</v>
      </c>
      <c r="N43" s="79">
        <v>180.28688922857128</v>
      </c>
      <c r="O43" s="79">
        <v>145.68398869273608</v>
      </c>
      <c r="P43" s="79">
        <v>99.090703490164799</v>
      </c>
      <c r="Q43" s="81">
        <v>4.159009575394057E-3</v>
      </c>
      <c r="R43" s="79">
        <v>165.183157386</v>
      </c>
      <c r="S43" s="79">
        <v>333.30352479800001</v>
      </c>
      <c r="T43" s="78">
        <v>1269.5344566707361</v>
      </c>
      <c r="U43" s="78">
        <v>1124.2381554450003</v>
      </c>
      <c r="V43" s="78">
        <v>78.320010349735981</v>
      </c>
      <c r="W43" s="78">
        <v>66.976290876000007</v>
      </c>
      <c r="X43" s="78">
        <v>1376.038082970985</v>
      </c>
      <c r="Y43" s="78">
        <v>364.82152912800001</v>
      </c>
      <c r="Z43" s="78">
        <v>173.68398462198513</v>
      </c>
      <c r="AA43" s="78">
        <v>152.77766301819807</v>
      </c>
      <c r="AB43" s="78">
        <v>837.53256922099979</v>
      </c>
      <c r="AC43" s="78">
        <v>660.40667506157126</v>
      </c>
      <c r="AD43" s="78">
        <v>316.36939973099993</v>
      </c>
      <c r="AE43" s="78">
        <v>344.03727533057128</v>
      </c>
      <c r="AF43" s="78">
        <v>1738.9013618425561</v>
      </c>
      <c r="AG43" s="78">
        <v>235.95361888575098</v>
      </c>
      <c r="AH43" s="78">
        <v>-469.36690517182001</v>
      </c>
      <c r="AI43" s="78">
        <v>1272.9345756349999</v>
      </c>
      <c r="AJ43" s="78">
        <v>2263.658074212</v>
      </c>
    </row>
    <row r="44" spans="1:36">
      <c r="A44" s="76">
        <v>43647</v>
      </c>
      <c r="B44" s="79">
        <v>232.37328409899999</v>
      </c>
      <c r="C44" s="79">
        <v>204.15173566499999</v>
      </c>
      <c r="D44" s="79">
        <v>15.090862792999999</v>
      </c>
      <c r="E44" s="79">
        <v>13.130685640999999</v>
      </c>
      <c r="F44" s="79">
        <v>340.72707065399999</v>
      </c>
      <c r="G44" s="79">
        <v>61.544844148000003</v>
      </c>
      <c r="H44" s="79">
        <v>30.529174054000002</v>
      </c>
      <c r="I44" s="79">
        <v>24.161250556478123</v>
      </c>
      <c r="J44" s="79">
        <v>248.653052452</v>
      </c>
      <c r="K44" s="79">
        <v>96.436069407999994</v>
      </c>
      <c r="L44" s="79">
        <v>72.345206614999995</v>
      </c>
      <c r="M44" s="79">
        <v>24.090862792999999</v>
      </c>
      <c r="N44" s="79">
        <v>366.49972390199997</v>
      </c>
      <c r="O44" s="79">
        <v>-108.353786555</v>
      </c>
      <c r="P44" s="79">
        <v>-134.12643980299998</v>
      </c>
      <c r="Q44" s="81">
        <v>2.6006549797727985E-3</v>
      </c>
      <c r="R44" s="79">
        <v>258.62416456599999</v>
      </c>
      <c r="S44" s="79">
        <v>517.92817191400002</v>
      </c>
      <c r="T44" s="78">
        <v>1501.9077407697359</v>
      </c>
      <c r="U44" s="78">
        <v>1328.3898911100002</v>
      </c>
      <c r="V44" s="78">
        <v>93.41087314273598</v>
      </c>
      <c r="W44" s="78">
        <v>80.106976517000007</v>
      </c>
      <c r="X44" s="78">
        <v>1716.765153624985</v>
      </c>
      <c r="Y44" s="78">
        <v>426.36637327599999</v>
      </c>
      <c r="Z44" s="78">
        <v>204.21315867598514</v>
      </c>
      <c r="AA44" s="78">
        <v>176.93891357467618</v>
      </c>
      <c r="AB44" s="78">
        <v>1086.1856216729998</v>
      </c>
      <c r="AC44" s="78">
        <v>756.84274446957124</v>
      </c>
      <c r="AD44" s="78">
        <v>388.71460634599993</v>
      </c>
      <c r="AE44" s="78">
        <v>368.12813812357126</v>
      </c>
      <c r="AF44" s="78">
        <v>2105.401085744556</v>
      </c>
      <c r="AG44" s="78">
        <v>127.59983233075081</v>
      </c>
      <c r="AH44" s="78">
        <v>-603.49334497482005</v>
      </c>
      <c r="AI44" s="78">
        <v>1531.5587402009999</v>
      </c>
      <c r="AJ44" s="78">
        <v>2781.5862461259999</v>
      </c>
    </row>
    <row r="45" spans="1:36">
      <c r="A45" s="76">
        <v>43678</v>
      </c>
      <c r="B45" s="79">
        <v>218.19020828599992</v>
      </c>
      <c r="C45" s="79">
        <v>187.91586228099993</v>
      </c>
      <c r="D45" s="79">
        <v>15.090862792999999</v>
      </c>
      <c r="E45" s="79">
        <v>15.183483212000001</v>
      </c>
      <c r="F45" s="79">
        <v>164.30472058800004</v>
      </c>
      <c r="G45" s="79">
        <v>60.529528073999998</v>
      </c>
      <c r="H45" s="79">
        <v>6.8371204880000001</v>
      </c>
      <c r="I45" s="79">
        <v>5.4311490445380004</v>
      </c>
      <c r="J45" s="79">
        <v>96.938072026000043</v>
      </c>
      <c r="K45" s="79">
        <v>74.208302680000003</v>
      </c>
      <c r="L45" s="79">
        <v>48.575572377</v>
      </c>
      <c r="M45" s="79">
        <v>25.632730302999999</v>
      </c>
      <c r="N45" s="79">
        <v>192.11996382600003</v>
      </c>
      <c r="O45" s="79">
        <v>53.885487697999878</v>
      </c>
      <c r="P45" s="79">
        <v>26.070244459999884</v>
      </c>
      <c r="Q45" s="81">
        <v>1.9117765683542842E-2</v>
      </c>
      <c r="R45" s="79">
        <v>159.74298211999999</v>
      </c>
      <c r="S45" s="79">
        <v>358.42213769699998</v>
      </c>
      <c r="T45" s="78">
        <v>1720.0979490557359</v>
      </c>
      <c r="U45" s="78">
        <v>1516.3057533910001</v>
      </c>
      <c r="V45" s="78">
        <v>108.50173593573598</v>
      </c>
      <c r="W45" s="78">
        <v>95.290459729000005</v>
      </c>
      <c r="X45" s="78">
        <v>1881.069874212985</v>
      </c>
      <c r="Y45" s="78">
        <v>486.89590134999997</v>
      </c>
      <c r="Z45" s="78">
        <v>211.05027916398515</v>
      </c>
      <c r="AA45" s="78">
        <v>182.37006261921417</v>
      </c>
      <c r="AB45" s="78">
        <v>1183.1236936989999</v>
      </c>
      <c r="AC45" s="78">
        <v>831.05104714957122</v>
      </c>
      <c r="AD45" s="78">
        <v>437.29017872299994</v>
      </c>
      <c r="AE45" s="78">
        <v>393.76086842657128</v>
      </c>
      <c r="AF45" s="78">
        <v>2297.521049570556</v>
      </c>
      <c r="AG45" s="78">
        <v>181.48532002875072</v>
      </c>
      <c r="AH45" s="78">
        <v>-577.42310051482013</v>
      </c>
      <c r="AI45" s="78">
        <v>1691.3017223209999</v>
      </c>
      <c r="AJ45" s="78">
        <v>3140.0083838229998</v>
      </c>
    </row>
    <row r="46" spans="1:36">
      <c r="A46" s="76">
        <v>43709</v>
      </c>
      <c r="B46" s="79">
        <v>214.70787307449996</v>
      </c>
      <c r="C46" s="79">
        <v>184.65573704449997</v>
      </c>
      <c r="D46" s="79">
        <v>15.090862792999999</v>
      </c>
      <c r="E46" s="79">
        <v>14.961273237</v>
      </c>
      <c r="F46" s="79">
        <v>139.277190381</v>
      </c>
      <c r="G46" s="79">
        <v>61.212647707000002</v>
      </c>
      <c r="H46" s="79">
        <v>9.1088716989999998</v>
      </c>
      <c r="I46" s="79">
        <v>8.2383244620999996</v>
      </c>
      <c r="J46" s="79">
        <v>68.95567097499999</v>
      </c>
      <c r="K46" s="79">
        <v>47.596092663999997</v>
      </c>
      <c r="L46" s="79">
        <v>21.963362360999998</v>
      </c>
      <c r="M46" s="79">
        <v>25.632730302999999</v>
      </c>
      <c r="N46" s="79">
        <v>166.56550566799999</v>
      </c>
      <c r="O46" s="79">
        <v>75.430682693499961</v>
      </c>
      <c r="P46" s="79">
        <v>48.142367406499972</v>
      </c>
      <c r="Q46" s="81">
        <v>4.1366860993827803E-3</v>
      </c>
      <c r="R46" s="79">
        <v>175.759544538</v>
      </c>
      <c r="S46" s="79">
        <v>372.08896859800001</v>
      </c>
      <c r="T46" s="78">
        <v>1934.8058221302358</v>
      </c>
      <c r="U46" s="78">
        <v>1700.9614904355001</v>
      </c>
      <c r="V46" s="78">
        <v>123.59259872873598</v>
      </c>
      <c r="W46" s="78">
        <v>110.25173296600001</v>
      </c>
      <c r="X46" s="78">
        <v>2020.3470645939851</v>
      </c>
      <c r="Y46" s="78">
        <v>548.108549057</v>
      </c>
      <c r="Z46" s="78">
        <v>220.15915086298514</v>
      </c>
      <c r="AA46" s="78">
        <v>190.60838708131416</v>
      </c>
      <c r="AB46" s="78">
        <v>1252.0793646740001</v>
      </c>
      <c r="AC46" s="78">
        <v>878.64713981357124</v>
      </c>
      <c r="AD46" s="78">
        <v>459.25354108399995</v>
      </c>
      <c r="AE46" s="78">
        <v>419.39359872957129</v>
      </c>
      <c r="AF46" s="78">
        <v>2464.0865552385558</v>
      </c>
      <c r="AG46" s="78">
        <v>256.9160027222506</v>
      </c>
      <c r="AH46" s="78">
        <v>-529.28073310831996</v>
      </c>
      <c r="AI46" s="78">
        <v>1867.0612668589999</v>
      </c>
      <c r="AJ46" s="78">
        <v>3512.0973524209999</v>
      </c>
    </row>
    <row r="47" spans="1:36">
      <c r="A47" s="76">
        <v>43739</v>
      </c>
      <c r="B47" s="79">
        <v>250.24504245699998</v>
      </c>
      <c r="C47" s="79">
        <v>205.86563824099997</v>
      </c>
      <c r="D47" s="79">
        <v>40.201800423999998</v>
      </c>
      <c r="E47" s="79">
        <v>4.1776037920000002</v>
      </c>
      <c r="F47" s="79">
        <v>190.13876302000003</v>
      </c>
      <c r="G47" s="79">
        <v>62.564053190999999</v>
      </c>
      <c r="H47" s="79">
        <v>14.176273288000001</v>
      </c>
      <c r="I47" s="79">
        <v>13.900029999999999</v>
      </c>
      <c r="J47" s="79">
        <v>113.39843654100002</v>
      </c>
      <c r="K47" s="79">
        <v>108.34229802099996</v>
      </c>
      <c r="L47" s="79">
        <v>34.520164263999959</v>
      </c>
      <c r="M47" s="79">
        <v>73.822133757000003</v>
      </c>
      <c r="N47" s="79">
        <v>266.122945286</v>
      </c>
      <c r="O47" s="79">
        <v>60.106279436999955</v>
      </c>
      <c r="P47" s="79">
        <v>-15.877902829000021</v>
      </c>
      <c r="Q47" s="81">
        <v>3.8322194477067306E-3</v>
      </c>
      <c r="R47" s="79">
        <v>208.11141630399999</v>
      </c>
      <c r="S47" s="79">
        <v>426.47583699400002</v>
      </c>
      <c r="T47" s="78">
        <v>2185.050864587236</v>
      </c>
      <c r="U47" s="78">
        <v>1906.8271286765</v>
      </c>
      <c r="V47" s="78">
        <v>163.79439915273599</v>
      </c>
      <c r="W47" s="78">
        <v>114.42933675800001</v>
      </c>
      <c r="X47" s="78">
        <v>2210.4858276139853</v>
      </c>
      <c r="Y47" s="78">
        <v>610.67260224799998</v>
      </c>
      <c r="Z47" s="78">
        <v>234.33542415098515</v>
      </c>
      <c r="AA47" s="78">
        <v>204.50841708131415</v>
      </c>
      <c r="AB47" s="78">
        <v>1365.4778012150002</v>
      </c>
      <c r="AC47" s="78">
        <v>986.98943783457116</v>
      </c>
      <c r="AD47" s="78">
        <v>493.77370534799991</v>
      </c>
      <c r="AE47" s="78">
        <v>493.21573248657131</v>
      </c>
      <c r="AF47" s="78">
        <v>2730.2095005245556</v>
      </c>
      <c r="AG47" s="78">
        <v>317.02228215925084</v>
      </c>
      <c r="AH47" s="78">
        <v>-545.15863593731956</v>
      </c>
      <c r="AI47" s="78">
        <v>2075.1726831629999</v>
      </c>
      <c r="AJ47" s="78">
        <v>3938.5731894149999</v>
      </c>
    </row>
    <row r="48" spans="1:36">
      <c r="A48" s="76">
        <v>43770</v>
      </c>
      <c r="B48" s="79">
        <v>270.15220146899998</v>
      </c>
      <c r="C48" s="79">
        <v>216.84680387900002</v>
      </c>
      <c r="D48" s="79">
        <v>48.040472244</v>
      </c>
      <c r="E48" s="79">
        <v>5.2649253460000001</v>
      </c>
      <c r="F48" s="79">
        <v>167.02284367599998</v>
      </c>
      <c r="G48" s="79">
        <v>60.965703286</v>
      </c>
      <c r="H48" s="79">
        <v>25.077806098</v>
      </c>
      <c r="I48" s="79">
        <v>21.904489127000002</v>
      </c>
      <c r="J48" s="79">
        <v>80.979334291999976</v>
      </c>
      <c r="K48" s="79">
        <v>97.783742134999983</v>
      </c>
      <c r="L48" s="79">
        <v>28.443897175999979</v>
      </c>
      <c r="M48" s="79">
        <v>69.339844959000004</v>
      </c>
      <c r="N48" s="79">
        <v>241.03964901399996</v>
      </c>
      <c r="O48" s="79">
        <v>103.129357793</v>
      </c>
      <c r="P48" s="79">
        <v>29.112552455000014</v>
      </c>
      <c r="Q48" s="81">
        <v>-3.3118167476484661E-3</v>
      </c>
      <c r="R48" s="79">
        <v>170.76498493099999</v>
      </c>
      <c r="S48" s="79">
        <v>390.3384418</v>
      </c>
      <c r="T48" s="78">
        <v>2455.2030660562359</v>
      </c>
      <c r="U48" s="78">
        <v>2123.6739325555</v>
      </c>
      <c r="V48" s="78">
        <v>211.83487139673599</v>
      </c>
      <c r="W48" s="78">
        <v>119.694262104</v>
      </c>
      <c r="X48" s="78">
        <v>2377.5086712899852</v>
      </c>
      <c r="Y48" s="78">
        <v>671.63830553399998</v>
      </c>
      <c r="Z48" s="78">
        <v>259.41323024898514</v>
      </c>
      <c r="AA48" s="78">
        <v>226.41290620831415</v>
      </c>
      <c r="AB48" s="78">
        <v>1446.457135507</v>
      </c>
      <c r="AC48" s="78">
        <v>1084.7731799695712</v>
      </c>
      <c r="AD48" s="78">
        <v>522.21760252399986</v>
      </c>
      <c r="AE48" s="78">
        <v>562.55557744557132</v>
      </c>
      <c r="AF48" s="78">
        <v>2971.2491495385557</v>
      </c>
      <c r="AG48" s="78">
        <v>420.15163995225066</v>
      </c>
      <c r="AH48" s="78">
        <v>-516.04608348231977</v>
      </c>
      <c r="AI48" s="78">
        <v>2245.9376680939999</v>
      </c>
      <c r="AJ48" s="78">
        <v>4328.9116312149999</v>
      </c>
    </row>
    <row r="49" spans="1:36">
      <c r="A49" s="76">
        <v>43800</v>
      </c>
      <c r="B49" s="79">
        <v>333.625138177</v>
      </c>
      <c r="C49" s="79">
        <v>286.33693762799999</v>
      </c>
      <c r="D49" s="79">
        <v>12.491148687000001</v>
      </c>
      <c r="E49" s="79">
        <v>34.797051862000004</v>
      </c>
      <c r="F49" s="79">
        <v>308.69754201300009</v>
      </c>
      <c r="G49" s="79">
        <v>61.628623138000002</v>
      </c>
      <c r="H49" s="79">
        <v>11.768875844</v>
      </c>
      <c r="I49" s="79">
        <v>6.4817938819999998</v>
      </c>
      <c r="J49" s="79">
        <v>235.30004303100009</v>
      </c>
      <c r="K49" s="79">
        <v>75.838941988000002</v>
      </c>
      <c r="L49" s="79">
        <v>38.626833501</v>
      </c>
      <c r="M49" s="79">
        <v>37.212108487000002</v>
      </c>
      <c r="N49" s="79">
        <v>355.31197976300007</v>
      </c>
      <c r="O49" s="79">
        <v>24.927596163999908</v>
      </c>
      <c r="P49" s="79">
        <v>-21.686841586000071</v>
      </c>
      <c r="Q49" s="81">
        <v>-7.4548316185781838E-3</v>
      </c>
      <c r="R49" s="79">
        <v>200.72869087999999</v>
      </c>
      <c r="S49" s="79">
        <v>445.02051017000002</v>
      </c>
      <c r="T49" s="78">
        <v>2788.8282042332357</v>
      </c>
      <c r="U49" s="78">
        <v>2410.0108701834997</v>
      </c>
      <c r="V49" s="78">
        <v>224.32602008373598</v>
      </c>
      <c r="W49" s="78">
        <v>154.49131396600001</v>
      </c>
      <c r="X49" s="78">
        <v>2686.2062133029854</v>
      </c>
      <c r="Y49" s="78">
        <v>733.26692867199995</v>
      </c>
      <c r="Z49" s="78">
        <v>271.18210609298512</v>
      </c>
      <c r="AA49" s="78">
        <v>232.89470009031416</v>
      </c>
      <c r="AB49" s="78">
        <v>1681.7571785380003</v>
      </c>
      <c r="AC49" s="78">
        <v>1160.6121219575712</v>
      </c>
      <c r="AD49" s="78">
        <v>560.84443602499982</v>
      </c>
      <c r="AE49" s="78">
        <v>599.76768593257134</v>
      </c>
      <c r="AF49" s="78">
        <v>3326.5611293015559</v>
      </c>
      <c r="AG49" s="78">
        <v>445.07923611625029</v>
      </c>
      <c r="AH49" s="78">
        <v>-537.73292506832013</v>
      </c>
      <c r="AI49" s="78">
        <v>2446.6663589740001</v>
      </c>
      <c r="AJ49" s="78">
        <v>4773.9321413850003</v>
      </c>
    </row>
    <row r="50" spans="1:36">
      <c r="A50" s="76">
        <v>43831</v>
      </c>
      <c r="B50" s="79">
        <v>121.25510791799998</v>
      </c>
      <c r="C50" s="79">
        <v>99.486851691999988</v>
      </c>
      <c r="D50" s="79">
        <v>11.633333332999999</v>
      </c>
      <c r="E50" s="79">
        <v>10.134922893000001</v>
      </c>
      <c r="F50" s="79">
        <v>323.54989379432175</v>
      </c>
      <c r="G50" s="79">
        <v>65.282229568999995</v>
      </c>
      <c r="H50" s="79">
        <v>37.517608894321761</v>
      </c>
      <c r="I50" s="79">
        <v>32.404160406500353</v>
      </c>
      <c r="J50" s="79">
        <v>220.750055331</v>
      </c>
      <c r="K50" s="79">
        <v>154.71225821199999</v>
      </c>
      <c r="L50" s="79">
        <v>101.328924879</v>
      </c>
      <c r="M50" s="79">
        <v>53.383333333000003</v>
      </c>
      <c r="N50" s="79">
        <v>376.93322712732174</v>
      </c>
      <c r="O50" s="79">
        <v>-202.29478587632178</v>
      </c>
      <c r="P50" s="79">
        <v>-255.67811920932178</v>
      </c>
      <c r="Q50" s="81">
        <v>1.4141517565573469E-3</v>
      </c>
      <c r="R50" s="79">
        <v>326.895985935</v>
      </c>
      <c r="S50" s="79">
        <v>405.97898448000001</v>
      </c>
      <c r="T50" s="78">
        <v>121.25510791799998</v>
      </c>
      <c r="U50" s="78">
        <v>99.486851691999988</v>
      </c>
      <c r="V50" s="78">
        <v>11.633333332999999</v>
      </c>
      <c r="W50" s="78">
        <v>10.134922893000001</v>
      </c>
      <c r="X50" s="78">
        <v>323.54989379432175</v>
      </c>
      <c r="Y50" s="78">
        <v>65.282229568999995</v>
      </c>
      <c r="Z50" s="78">
        <v>37.517608894321761</v>
      </c>
      <c r="AA50" s="78">
        <v>32.404160406500353</v>
      </c>
      <c r="AB50" s="78">
        <v>220.750055331</v>
      </c>
      <c r="AC50" s="78">
        <v>154.71225821199999</v>
      </c>
      <c r="AD50" s="78">
        <v>101.328924879</v>
      </c>
      <c r="AE50" s="78">
        <v>53.383333333000003</v>
      </c>
      <c r="AF50" s="78">
        <v>376.93322712732174</v>
      </c>
      <c r="AG50" s="78">
        <v>121.25510791799998</v>
      </c>
      <c r="AH50" s="78">
        <v>-255.67811920932178</v>
      </c>
      <c r="AI50" s="78">
        <v>326.895985935</v>
      </c>
      <c r="AJ50" s="78">
        <v>405.97898448000001</v>
      </c>
    </row>
    <row r="51" spans="1:36">
      <c r="A51" s="76">
        <v>43862</v>
      </c>
      <c r="B51" s="79">
        <v>236.86493249100005</v>
      </c>
      <c r="C51" s="79">
        <v>219.44292610100004</v>
      </c>
      <c r="D51" s="79">
        <v>12.289290333</v>
      </c>
      <c r="E51" s="79">
        <v>5.1327160569999997</v>
      </c>
      <c r="F51" s="79">
        <v>216.03887481602598</v>
      </c>
      <c r="G51" s="79">
        <v>65.572344270000002</v>
      </c>
      <c r="H51" s="79">
        <v>4.3933439000260002</v>
      </c>
      <c r="I51" s="79">
        <v>4.1015721550000004</v>
      </c>
      <c r="J51" s="79">
        <v>146.07318664599998</v>
      </c>
      <c r="K51" s="79">
        <v>100.731563005</v>
      </c>
      <c r="L51" s="79">
        <v>47.348229671999995</v>
      </c>
      <c r="M51" s="79">
        <v>53.383333333000003</v>
      </c>
      <c r="N51" s="79">
        <v>274.51448022002597</v>
      </c>
      <c r="O51" s="79">
        <v>20.826057674974066</v>
      </c>
      <c r="P51" s="79">
        <v>-37.649547729025926</v>
      </c>
      <c r="Q51" s="81">
        <v>-3.29729392517919E-3</v>
      </c>
      <c r="R51" s="79">
        <v>187.027703715</v>
      </c>
      <c r="S51" s="79">
        <v>324.78008801599998</v>
      </c>
      <c r="T51" s="78">
        <v>358.12004040900001</v>
      </c>
      <c r="U51" s="78">
        <v>318.92977779300003</v>
      </c>
      <c r="V51" s="78">
        <v>23.922623666</v>
      </c>
      <c r="W51" s="78">
        <v>15.26763895</v>
      </c>
      <c r="X51" s="78">
        <v>539.58876861034776</v>
      </c>
      <c r="Y51" s="78">
        <v>130.85457383900001</v>
      </c>
      <c r="Z51" s="78">
        <v>41.910952794347764</v>
      </c>
      <c r="AA51" s="78">
        <v>36.505732561500352</v>
      </c>
      <c r="AB51" s="78">
        <v>366.82324197699995</v>
      </c>
      <c r="AC51" s="78">
        <v>255.44382121699999</v>
      </c>
      <c r="AD51" s="78">
        <v>148.677154551</v>
      </c>
      <c r="AE51" s="78">
        <v>106.76666666600001</v>
      </c>
      <c r="AF51" s="78">
        <v>651.44770734734766</v>
      </c>
      <c r="AG51" s="78">
        <v>142.08116559297403</v>
      </c>
      <c r="AH51" s="78">
        <v>-293.32766693834765</v>
      </c>
      <c r="AI51" s="78">
        <v>513.92368965000003</v>
      </c>
      <c r="AJ51" s="78">
        <v>730.75907249600004</v>
      </c>
    </row>
    <row r="52" spans="1:36">
      <c r="A52" s="76">
        <v>43891</v>
      </c>
      <c r="B52" s="79">
        <v>188.82497748199998</v>
      </c>
      <c r="C52" s="79">
        <v>172.38583525799999</v>
      </c>
      <c r="D52" s="79">
        <v>11.633333332999999</v>
      </c>
      <c r="E52" s="79">
        <v>4.8058088909999999</v>
      </c>
      <c r="F52" s="79">
        <v>297.59428719884005</v>
      </c>
      <c r="G52" s="79">
        <v>66.527902323999996</v>
      </c>
      <c r="H52" s="79">
        <v>72.36558974684003</v>
      </c>
      <c r="I52" s="79">
        <v>63.633586796840021</v>
      </c>
      <c r="J52" s="79">
        <v>158.70079512800004</v>
      </c>
      <c r="K52" s="79">
        <v>140.17658676600001</v>
      </c>
      <c r="L52" s="79">
        <v>58.94325343300001</v>
      </c>
      <c r="M52" s="79">
        <v>81.233333333000004</v>
      </c>
      <c r="N52" s="79">
        <v>381.44905068584006</v>
      </c>
      <c r="O52" s="79">
        <v>-108.76930971684007</v>
      </c>
      <c r="P52" s="79">
        <v>-192.62407320384008</v>
      </c>
      <c r="Q52" s="81">
        <v>9.2611656509644646E-4</v>
      </c>
      <c r="R52" s="79">
        <v>183.91043294599999</v>
      </c>
      <c r="S52" s="79">
        <v>531.54984171399997</v>
      </c>
      <c r="T52" s="78">
        <v>546.94501789100002</v>
      </c>
      <c r="U52" s="78">
        <v>491.31561305100001</v>
      </c>
      <c r="V52" s="78">
        <v>35.555956999000003</v>
      </c>
      <c r="W52" s="78">
        <v>20.073447841</v>
      </c>
      <c r="X52" s="78">
        <v>837.18305580918786</v>
      </c>
      <c r="Y52" s="78">
        <v>197.38247616300001</v>
      </c>
      <c r="Z52" s="78">
        <v>114.27654254118779</v>
      </c>
      <c r="AA52" s="78">
        <v>100.13931935834037</v>
      </c>
      <c r="AB52" s="78">
        <v>525.52403710500005</v>
      </c>
      <c r="AC52" s="78">
        <v>395.62040798300001</v>
      </c>
      <c r="AD52" s="78">
        <v>207.620407984</v>
      </c>
      <c r="AE52" s="78">
        <v>187.99999999900001</v>
      </c>
      <c r="AF52" s="78">
        <v>1032.8967580331878</v>
      </c>
      <c r="AG52" s="78">
        <v>33.311855876134018</v>
      </c>
      <c r="AH52" s="78">
        <v>-485.95174014218776</v>
      </c>
      <c r="AI52" s="78">
        <v>697.83412259600004</v>
      </c>
      <c r="AJ52" s="78">
        <v>1262.30891421</v>
      </c>
    </row>
    <row r="53" spans="1:36">
      <c r="A53" s="76">
        <v>43922</v>
      </c>
      <c r="B53" s="79">
        <v>245.36842308500007</v>
      </c>
      <c r="C53" s="79">
        <v>195.81436718500007</v>
      </c>
      <c r="D53" s="79">
        <v>8.4459500009999999</v>
      </c>
      <c r="E53" s="79">
        <v>41.108105899000002</v>
      </c>
      <c r="F53" s="79">
        <v>423.17769839600021</v>
      </c>
      <c r="G53" s="79">
        <v>65.985972876999995</v>
      </c>
      <c r="H53" s="79">
        <v>13.391476000000001</v>
      </c>
      <c r="I53" s="79">
        <v>13.244497781250001</v>
      </c>
      <c r="J53" s="79">
        <v>343.8002495190002</v>
      </c>
      <c r="K53" s="79">
        <v>144.83252453699998</v>
      </c>
      <c r="L53" s="79">
        <v>108.21030231399999</v>
      </c>
      <c r="M53" s="79">
        <v>36.622222223000001</v>
      </c>
      <c r="N53" s="79">
        <v>463.05700719800018</v>
      </c>
      <c r="O53" s="79">
        <v>-177.80927531100014</v>
      </c>
      <c r="P53" s="79">
        <v>-217.6885841130001</v>
      </c>
      <c r="Q53" s="81">
        <v>1.0547439915339352E-2</v>
      </c>
      <c r="R53" s="79">
        <v>151.75116059699999</v>
      </c>
      <c r="S53" s="79">
        <v>424.21768007499998</v>
      </c>
      <c r="T53" s="78">
        <v>792.31344097600004</v>
      </c>
      <c r="U53" s="78">
        <v>687.12998023600005</v>
      </c>
      <c r="V53" s="78">
        <v>44.001907000000003</v>
      </c>
      <c r="W53" s="78">
        <v>61.181553739999998</v>
      </c>
      <c r="X53" s="78">
        <v>1260.3607542051882</v>
      </c>
      <c r="Y53" s="78">
        <v>263.36844903999997</v>
      </c>
      <c r="Z53" s="78">
        <v>127.66801854118779</v>
      </c>
      <c r="AA53" s="78">
        <v>113.38381713959038</v>
      </c>
      <c r="AB53" s="78">
        <v>869.32428662400048</v>
      </c>
      <c r="AC53" s="78">
        <v>540.45293251999999</v>
      </c>
      <c r="AD53" s="78">
        <v>315.83071029799999</v>
      </c>
      <c r="AE53" s="78">
        <v>224.622222222</v>
      </c>
      <c r="AF53" s="78">
        <v>1495.9537652311878</v>
      </c>
      <c r="AG53" s="78">
        <v>-144.49741943486617</v>
      </c>
      <c r="AH53" s="78">
        <v>-703.64032425518781</v>
      </c>
      <c r="AI53" s="78">
        <v>849.58528319300001</v>
      </c>
      <c r="AJ53" s="78">
        <v>1686.5265942850001</v>
      </c>
    </row>
    <row r="54" spans="1:36">
      <c r="A54" s="76">
        <v>43952</v>
      </c>
      <c r="B54" s="79">
        <v>208.46805627137579</v>
      </c>
      <c r="C54" s="79">
        <v>182.78212264799993</v>
      </c>
      <c r="D54" s="79">
        <v>16.554408959375856</v>
      </c>
      <c r="E54" s="79">
        <v>9.1315246640000005</v>
      </c>
      <c r="F54" s="79">
        <v>345.64926076799998</v>
      </c>
      <c r="G54" s="79">
        <v>66.939372938999995</v>
      </c>
      <c r="H54" s="79">
        <v>21.8481129</v>
      </c>
      <c r="I54" s="79">
        <v>20.028121558994499</v>
      </c>
      <c r="J54" s="79">
        <v>256.86177492899998</v>
      </c>
      <c r="K54" s="79">
        <v>208.85922639692001</v>
      </c>
      <c r="L54" s="79">
        <v>110.75812415799996</v>
      </c>
      <c r="M54" s="79">
        <v>98.101102238920049</v>
      </c>
      <c r="N54" s="79">
        <v>451.08299232091997</v>
      </c>
      <c r="O54" s="79">
        <v>-137.18120449662419</v>
      </c>
      <c r="P54" s="79">
        <v>-242.61493604954418</v>
      </c>
      <c r="Q54" s="81">
        <v>-6.0040328521329123E-3</v>
      </c>
      <c r="R54" s="79">
        <v>164.71798328400001</v>
      </c>
      <c r="S54" s="79">
        <v>304.89133070299999</v>
      </c>
      <c r="T54" s="78">
        <v>1000.7814972473758</v>
      </c>
      <c r="U54" s="78">
        <v>869.91210288399998</v>
      </c>
      <c r="V54" s="78">
        <v>60.556315959375858</v>
      </c>
      <c r="W54" s="78">
        <v>70.313078403999995</v>
      </c>
      <c r="X54" s="78">
        <v>1606.0100149731882</v>
      </c>
      <c r="Y54" s="78">
        <v>330.30782197899998</v>
      </c>
      <c r="Z54" s="78">
        <v>149.51613144118778</v>
      </c>
      <c r="AA54" s="78">
        <v>133.41193869858489</v>
      </c>
      <c r="AB54" s="78">
        <v>1126.1860615530004</v>
      </c>
      <c r="AC54" s="78">
        <v>749.31215891692</v>
      </c>
      <c r="AD54" s="78">
        <v>426.58883445599997</v>
      </c>
      <c r="AE54" s="78">
        <v>322.72332446092003</v>
      </c>
      <c r="AF54" s="78">
        <v>1947.0367575521077</v>
      </c>
      <c r="AG54" s="78">
        <v>-281.67862393149051</v>
      </c>
      <c r="AH54" s="78">
        <v>-946.25526030473191</v>
      </c>
      <c r="AI54" s="78">
        <v>1014.3032664770001</v>
      </c>
      <c r="AJ54" s="78">
        <v>1991.4179249880001</v>
      </c>
    </row>
    <row r="55" spans="1:36">
      <c r="A55" s="76">
        <v>43983</v>
      </c>
      <c r="B55" s="79">
        <v>347.3101765510001</v>
      </c>
      <c r="C55" s="79">
        <v>277.93052164300008</v>
      </c>
      <c r="D55" s="79">
        <v>41.993693897</v>
      </c>
      <c r="E55" s="79">
        <v>27.385961010999999</v>
      </c>
      <c r="F55" s="79">
        <v>156.91334983900001</v>
      </c>
      <c r="G55" s="79">
        <v>67.310471512999996</v>
      </c>
      <c r="H55" s="79">
        <v>12.336323588999999</v>
      </c>
      <c r="I55" s="79">
        <v>8.4535841347295495</v>
      </c>
      <c r="J55" s="79">
        <v>77.266554737000007</v>
      </c>
      <c r="K55" s="79">
        <v>55.743882337999999</v>
      </c>
      <c r="L55" s="79">
        <v>28.221922907</v>
      </c>
      <c r="M55" s="79">
        <v>27.521959430999999</v>
      </c>
      <c r="N55" s="79">
        <v>189.30137574300002</v>
      </c>
      <c r="O55" s="79">
        <v>190.39682671200009</v>
      </c>
      <c r="P55" s="79">
        <v>158.00880080800007</v>
      </c>
      <c r="Q55" s="81">
        <v>-2.295271478034433E-3</v>
      </c>
      <c r="R55" s="79">
        <v>196.37502276199999</v>
      </c>
      <c r="S55" s="79">
        <v>336.92049470000001</v>
      </c>
      <c r="T55" s="78">
        <v>1348.091673798376</v>
      </c>
      <c r="U55" s="78">
        <v>1147.842624527</v>
      </c>
      <c r="V55" s="78">
        <v>102.55000985637585</v>
      </c>
      <c r="W55" s="78">
        <v>97.699039414999987</v>
      </c>
      <c r="X55" s="78">
        <v>1762.9233648121881</v>
      </c>
      <c r="Y55" s="78">
        <v>397.61829349199996</v>
      </c>
      <c r="Z55" s="78">
        <v>161.85245503018777</v>
      </c>
      <c r="AA55" s="78">
        <v>141.86552283331443</v>
      </c>
      <c r="AB55" s="78">
        <v>1203.4526162900004</v>
      </c>
      <c r="AC55" s="78">
        <v>805.05604125492005</v>
      </c>
      <c r="AD55" s="78">
        <v>454.81075736299999</v>
      </c>
      <c r="AE55" s="78">
        <v>350.24528389192005</v>
      </c>
      <c r="AF55" s="78">
        <v>2136.3381332951076</v>
      </c>
      <c r="AG55" s="78">
        <v>-91.281797219490272</v>
      </c>
      <c r="AH55" s="78">
        <v>-788.24645949673163</v>
      </c>
      <c r="AI55" s="78">
        <v>1210.6782892390002</v>
      </c>
      <c r="AJ55" s="78">
        <v>2328.3384196880002</v>
      </c>
    </row>
    <row r="56" spans="1:36">
      <c r="A56" s="76">
        <v>44013</v>
      </c>
      <c r="B56" s="79">
        <v>176.73178613800002</v>
      </c>
      <c r="C56" s="79">
        <v>161.86262446800001</v>
      </c>
      <c r="D56" s="79">
        <v>10.320425652000001</v>
      </c>
      <c r="E56" s="79">
        <v>4.5487360179999996</v>
      </c>
      <c r="F56" s="79">
        <v>403.50002888400002</v>
      </c>
      <c r="G56" s="79">
        <v>68.234648750000005</v>
      </c>
      <c r="H56" s="79">
        <v>35.236425414999999</v>
      </c>
      <c r="I56" s="79">
        <v>30.376159448360252</v>
      </c>
      <c r="J56" s="79">
        <v>300.02895471900001</v>
      </c>
      <c r="K56" s="79">
        <v>109.55747886907599</v>
      </c>
      <c r="L56" s="79">
        <v>76.70683151800003</v>
      </c>
      <c r="M56" s="79">
        <v>32.85064735107597</v>
      </c>
      <c r="N56" s="79">
        <v>441.31817216907598</v>
      </c>
      <c r="O56" s="79">
        <v>-226.768242746</v>
      </c>
      <c r="P56" s="79">
        <v>-264.58638603107596</v>
      </c>
      <c r="Q56" s="81">
        <v>9.5670918179742159E-3</v>
      </c>
      <c r="R56" s="79">
        <v>188.37847686699999</v>
      </c>
      <c r="S56" s="79">
        <v>350.73924529499999</v>
      </c>
      <c r="T56" s="78">
        <v>1524.8234599363759</v>
      </c>
      <c r="U56" s="78">
        <v>1309.7052489949999</v>
      </c>
      <c r="V56" s="78">
        <v>112.87043550837585</v>
      </c>
      <c r="W56" s="78">
        <v>102.24777543299999</v>
      </c>
      <c r="X56" s="78">
        <v>2166.4233936961882</v>
      </c>
      <c r="Y56" s="78">
        <v>465.85294224199998</v>
      </c>
      <c r="Z56" s="78">
        <v>197.08888044518778</v>
      </c>
      <c r="AA56" s="78">
        <v>172.24168228167468</v>
      </c>
      <c r="AB56" s="78">
        <v>1503.4815710090006</v>
      </c>
      <c r="AC56" s="78">
        <v>914.61352012399607</v>
      </c>
      <c r="AD56" s="78">
        <v>531.51758888100005</v>
      </c>
      <c r="AE56" s="78">
        <v>383.09593124299602</v>
      </c>
      <c r="AF56" s="78">
        <v>2577.6563054641838</v>
      </c>
      <c r="AG56" s="78">
        <v>-318.05003996549021</v>
      </c>
      <c r="AH56" s="78">
        <v>-1052.8328455278079</v>
      </c>
      <c r="AI56" s="78">
        <v>1399.0567661060002</v>
      </c>
      <c r="AJ56" s="78">
        <v>2679.077664983</v>
      </c>
    </row>
    <row r="57" spans="1:36">
      <c r="A57" s="76">
        <v>44044</v>
      </c>
      <c r="B57" s="79">
        <v>179.04760367100002</v>
      </c>
      <c r="C57" s="79">
        <v>165.834320308</v>
      </c>
      <c r="D57" s="79">
        <v>5.3204256519999999</v>
      </c>
      <c r="E57" s="79">
        <v>7.8928577110000004</v>
      </c>
      <c r="F57" s="79">
        <v>213.25306261699998</v>
      </c>
      <c r="G57" s="79">
        <v>67.710952340999995</v>
      </c>
      <c r="H57" s="79">
        <v>6.7060127269999992</v>
      </c>
      <c r="I57" s="79">
        <v>6.5911120694097391</v>
      </c>
      <c r="J57" s="79">
        <v>138.83609754899999</v>
      </c>
      <c r="K57" s="79">
        <v>153.42958877500001</v>
      </c>
      <c r="L57" s="79">
        <v>95.578826868000021</v>
      </c>
      <c r="M57" s="79">
        <v>57.850761906999999</v>
      </c>
      <c r="N57" s="79">
        <v>273.67932572699999</v>
      </c>
      <c r="O57" s="79">
        <v>-34.205458945999965</v>
      </c>
      <c r="P57" s="79">
        <v>-94.631722055999973</v>
      </c>
      <c r="Q57" s="81">
        <v>2.1572216001526368E-2</v>
      </c>
      <c r="R57" s="79">
        <v>171.99723513800001</v>
      </c>
      <c r="S57" s="79">
        <v>334.76378966599998</v>
      </c>
      <c r="T57" s="78">
        <v>1703.8710636073758</v>
      </c>
      <c r="U57" s="78">
        <v>1475.539569303</v>
      </c>
      <c r="V57" s="78">
        <v>118.19086116037585</v>
      </c>
      <c r="W57" s="78">
        <v>110.14063314399999</v>
      </c>
      <c r="X57" s="78">
        <v>2379.6764563131883</v>
      </c>
      <c r="Y57" s="78">
        <v>533.56389458299998</v>
      </c>
      <c r="Z57" s="78">
        <v>203.79489317218778</v>
      </c>
      <c r="AA57" s="78">
        <v>178.83279435108443</v>
      </c>
      <c r="AB57" s="78">
        <v>1642.3176685580004</v>
      </c>
      <c r="AC57" s="78">
        <v>1068.043108898996</v>
      </c>
      <c r="AD57" s="78">
        <v>627.09641574900002</v>
      </c>
      <c r="AE57" s="78">
        <v>440.94669314999601</v>
      </c>
      <c r="AF57" s="78">
        <v>2851.3356311911839</v>
      </c>
      <c r="AG57" s="78">
        <v>-352.25549891149035</v>
      </c>
      <c r="AH57" s="78">
        <v>-1147.464567583808</v>
      </c>
      <c r="AI57" s="78">
        <v>1571.0540012440001</v>
      </c>
      <c r="AJ57" s="78">
        <v>3013.8414546489998</v>
      </c>
    </row>
    <row r="58" spans="1:36">
      <c r="A58" s="76">
        <v>44075</v>
      </c>
      <c r="B58" s="79">
        <v>176.78945645127217</v>
      </c>
      <c r="C58" s="79">
        <v>165.414139573</v>
      </c>
      <c r="D58" s="79">
        <v>4.5276269732721559</v>
      </c>
      <c r="E58" s="79">
        <v>6.8476899050000002</v>
      </c>
      <c r="F58" s="79">
        <v>200.113028109</v>
      </c>
      <c r="G58" s="79">
        <v>70.985128230000001</v>
      </c>
      <c r="H58" s="79">
        <v>33.305324702999997</v>
      </c>
      <c r="I58" s="79">
        <v>29.173520242210561</v>
      </c>
      <c r="J58" s="79">
        <v>95.822575176000001</v>
      </c>
      <c r="K58" s="79">
        <v>96.273254653962397</v>
      </c>
      <c r="L58" s="79">
        <v>45.581626447999994</v>
      </c>
      <c r="M58" s="79">
        <v>50.691628205962402</v>
      </c>
      <c r="N58" s="79">
        <v>255.49856875996238</v>
      </c>
      <c r="O58" s="79">
        <v>-23.323571657727825</v>
      </c>
      <c r="P58" s="79">
        <v>-78.709112308690209</v>
      </c>
      <c r="Q58" s="81">
        <v>2.4670554467116634E-3</v>
      </c>
      <c r="R58" s="79">
        <v>164.00352514299999</v>
      </c>
      <c r="S58" s="79">
        <v>394.73676833600001</v>
      </c>
      <c r="T58" s="78">
        <v>1880.660520058648</v>
      </c>
      <c r="U58" s="78">
        <v>1640.9537088760001</v>
      </c>
      <c r="V58" s="78">
        <v>122.71848813364801</v>
      </c>
      <c r="W58" s="78">
        <v>116.98832304899999</v>
      </c>
      <c r="X58" s="78">
        <v>2579.7894844221883</v>
      </c>
      <c r="Y58" s="78">
        <v>604.54902281299997</v>
      </c>
      <c r="Z58" s="78">
        <v>237.10021787518778</v>
      </c>
      <c r="AA58" s="78">
        <v>208.006314593295</v>
      </c>
      <c r="AB58" s="78">
        <v>1738.1402437340005</v>
      </c>
      <c r="AC58" s="78">
        <v>1164.3163635529584</v>
      </c>
      <c r="AD58" s="78">
        <v>672.67804219699997</v>
      </c>
      <c r="AE58" s="78">
        <v>491.6383213559584</v>
      </c>
      <c r="AF58" s="78">
        <v>3106.8341999511463</v>
      </c>
      <c r="AG58" s="78">
        <v>-375.57907056921817</v>
      </c>
      <c r="AH58" s="78">
        <v>-1226.1736798924983</v>
      </c>
      <c r="AI58" s="78">
        <v>1735.0575263870001</v>
      </c>
      <c r="AJ58" s="78">
        <v>3408.5782229849997</v>
      </c>
    </row>
    <row r="59" spans="1:36">
      <c r="A59" s="76">
        <v>44105</v>
      </c>
      <c r="B59" s="79">
        <v>266.48960094711731</v>
      </c>
      <c r="C59" s="79">
        <v>176.228250452</v>
      </c>
      <c r="D59" s="79">
        <v>82.354684620117325</v>
      </c>
      <c r="E59" s="79">
        <v>7.9066658749999998</v>
      </c>
      <c r="F59" s="79">
        <v>166.80158359000006</v>
      </c>
      <c r="G59" s="79">
        <v>65.856147071999999</v>
      </c>
      <c r="H59" s="79">
        <v>12.021046931000001</v>
      </c>
      <c r="I59" s="79">
        <v>11.406378576400021</v>
      </c>
      <c r="J59" s="79">
        <v>88.924389587000064</v>
      </c>
      <c r="K59" s="79">
        <v>37.222181485896499</v>
      </c>
      <c r="L59" s="79">
        <v>14.765826039882644</v>
      </c>
      <c r="M59" s="79">
        <v>22.456355446013855</v>
      </c>
      <c r="N59" s="79">
        <v>194.09131186701393</v>
      </c>
      <c r="O59" s="79">
        <v>99.688017357117246</v>
      </c>
      <c r="P59" s="79">
        <v>72.398289080103382</v>
      </c>
      <c r="Q59" s="81">
        <v>1.7506970596488092E-3</v>
      </c>
      <c r="R59" s="79">
        <v>156.37620238599999</v>
      </c>
      <c r="S59" s="79">
        <v>313.836505655</v>
      </c>
      <c r="T59" s="78">
        <v>2147.1501210057654</v>
      </c>
      <c r="U59" s="78">
        <v>1817.1819593280002</v>
      </c>
      <c r="V59" s="78">
        <v>205.07317275376533</v>
      </c>
      <c r="W59" s="78">
        <v>124.89498892399999</v>
      </c>
      <c r="X59" s="78">
        <v>2746.5910680121883</v>
      </c>
      <c r="Y59" s="78">
        <v>670.40516988499996</v>
      </c>
      <c r="Z59" s="78">
        <v>249.12126480618778</v>
      </c>
      <c r="AA59" s="78">
        <v>219.41269316969502</v>
      </c>
      <c r="AB59" s="78">
        <v>1827.0646333210007</v>
      </c>
      <c r="AC59" s="78">
        <v>1201.5385450388549</v>
      </c>
      <c r="AD59" s="78">
        <v>687.44386823688262</v>
      </c>
      <c r="AE59" s="78">
        <v>514.09467680197224</v>
      </c>
      <c r="AF59" s="78">
        <v>3300.92551181816</v>
      </c>
      <c r="AG59" s="78">
        <v>-275.89105321210081</v>
      </c>
      <c r="AH59" s="78">
        <v>-1153.7753908123946</v>
      </c>
      <c r="AI59" s="78">
        <v>1891.433728773</v>
      </c>
      <c r="AJ59" s="78">
        <v>3722.4147286399998</v>
      </c>
    </row>
    <row r="60" spans="1:36">
      <c r="A60" s="76">
        <v>44136</v>
      </c>
      <c r="B60" s="79">
        <v>290.90629232311738</v>
      </c>
      <c r="C60" s="79">
        <v>190.48616372800001</v>
      </c>
      <c r="D60" s="79">
        <v>90.018984620117322</v>
      </c>
      <c r="E60" s="79">
        <v>10.401143975</v>
      </c>
      <c r="F60" s="79">
        <v>193.64984035499995</v>
      </c>
      <c r="G60" s="79">
        <v>66.858165282000002</v>
      </c>
      <c r="H60" s="79">
        <v>20.852365783</v>
      </c>
      <c r="I60" s="79">
        <v>19.84456526248935</v>
      </c>
      <c r="J60" s="79">
        <v>105.93930928999995</v>
      </c>
      <c r="K60" s="79">
        <v>42.727756561896499</v>
      </c>
      <c r="L60" s="79">
        <v>20.271401115882643</v>
      </c>
      <c r="M60" s="79">
        <v>22.456355446013855</v>
      </c>
      <c r="N60" s="79">
        <v>220.95771722601381</v>
      </c>
      <c r="O60" s="79">
        <v>97.256451968117432</v>
      </c>
      <c r="P60" s="79">
        <v>69.948575097103571</v>
      </c>
      <c r="Q60" s="81">
        <v>-5.1631892230524778E-3</v>
      </c>
      <c r="R60" s="79">
        <v>187.49360818900001</v>
      </c>
      <c r="S60" s="79">
        <v>401.33270272300001</v>
      </c>
      <c r="T60" s="78">
        <v>2438.0564133288826</v>
      </c>
      <c r="U60" s="78">
        <v>2007.6681230560002</v>
      </c>
      <c r="V60" s="78">
        <v>295.09215737388263</v>
      </c>
      <c r="W60" s="78">
        <v>135.29613289899999</v>
      </c>
      <c r="X60" s="78">
        <v>2940.2409083671882</v>
      </c>
      <c r="Y60" s="78">
        <v>737.26333516699992</v>
      </c>
      <c r="Z60" s="78">
        <v>269.97363058918779</v>
      </c>
      <c r="AA60" s="78">
        <v>239.25725843218436</v>
      </c>
      <c r="AB60" s="78">
        <v>1933.0039426110002</v>
      </c>
      <c r="AC60" s="78">
        <v>1244.2663016007514</v>
      </c>
      <c r="AD60" s="78">
        <v>707.71526935276529</v>
      </c>
      <c r="AE60" s="78">
        <v>536.55103224798609</v>
      </c>
      <c r="AF60" s="78">
        <v>3521.8832290441737</v>
      </c>
      <c r="AG60" s="78">
        <v>-178.63460124398352</v>
      </c>
      <c r="AH60" s="78">
        <v>-1083.8268157152911</v>
      </c>
      <c r="AI60" s="78">
        <v>2078.927336962</v>
      </c>
      <c r="AJ60" s="78">
        <v>4123.747431363</v>
      </c>
    </row>
    <row r="61" spans="1:36">
      <c r="A61" s="76">
        <v>44166</v>
      </c>
      <c r="B61" s="79">
        <v>404.68188765211738</v>
      </c>
      <c r="C61" s="79">
        <v>360.53577673000007</v>
      </c>
      <c r="D61" s="79">
        <v>29.431069701117334</v>
      </c>
      <c r="E61" s="79">
        <v>14.715041221</v>
      </c>
      <c r="F61" s="79">
        <v>194.10865313200003</v>
      </c>
      <c r="G61" s="79">
        <v>66.791643587999999</v>
      </c>
      <c r="H61" s="79">
        <v>19.573551791</v>
      </c>
      <c r="I61" s="79">
        <v>12.57061158347952</v>
      </c>
      <c r="J61" s="79">
        <v>107.74345775300003</v>
      </c>
      <c r="K61" s="79">
        <v>69.054424995013804</v>
      </c>
      <c r="L61" s="79">
        <v>46.598069548999945</v>
      </c>
      <c r="M61" s="79">
        <v>22.456355446013855</v>
      </c>
      <c r="N61" s="79">
        <v>223.84142713101389</v>
      </c>
      <c r="O61" s="79">
        <v>210.57323452011735</v>
      </c>
      <c r="P61" s="79">
        <v>180.84046052110349</v>
      </c>
      <c r="Q61" s="81">
        <v>-7.0175324414327722E-3</v>
      </c>
      <c r="R61" s="79">
        <v>182.41872172699999</v>
      </c>
      <c r="S61" s="79">
        <v>370.918309507</v>
      </c>
      <c r="T61" s="78">
        <v>2842.7383009810001</v>
      </c>
      <c r="U61" s="78">
        <v>2368.2038997860004</v>
      </c>
      <c r="V61" s="78">
        <v>324.52322707499997</v>
      </c>
      <c r="W61" s="78">
        <v>150.01117411999999</v>
      </c>
      <c r="X61" s="78">
        <v>3134.3495614991884</v>
      </c>
      <c r="Y61" s="78">
        <v>804.05497875499987</v>
      </c>
      <c r="Z61" s="78">
        <v>289.54718238018779</v>
      </c>
      <c r="AA61" s="78">
        <v>251.82787001566388</v>
      </c>
      <c r="AB61" s="78">
        <v>2040.7474003640009</v>
      </c>
      <c r="AC61" s="78">
        <v>1313.3207265957651</v>
      </c>
      <c r="AD61" s="78">
        <v>754.31333890176529</v>
      </c>
      <c r="AE61" s="78">
        <v>559.00738769399993</v>
      </c>
      <c r="AF61" s="78">
        <v>3745.7246561751876</v>
      </c>
      <c r="AG61" s="78">
        <v>31.938633276133714</v>
      </c>
      <c r="AH61" s="78">
        <v>-902.98635519418758</v>
      </c>
      <c r="AI61" s="78">
        <v>2261.3460586890001</v>
      </c>
      <c r="AJ61" s="78">
        <v>4494.6657408700003</v>
      </c>
    </row>
    <row r="62" spans="1:36">
      <c r="A62" s="76">
        <v>44197</v>
      </c>
      <c r="B62" s="79">
        <v>119.06629253341669</v>
      </c>
      <c r="C62" s="79">
        <v>104.17200598475002</v>
      </c>
      <c r="D62" s="79">
        <v>3.4666666666666663</v>
      </c>
      <c r="E62" s="79">
        <v>11.427619882</v>
      </c>
      <c r="F62" s="79">
        <v>266.76143756641994</v>
      </c>
      <c r="G62" s="79">
        <v>68.426252133000006</v>
      </c>
      <c r="H62" s="79">
        <v>33.155693006419924</v>
      </c>
      <c r="I62" s="79">
        <v>27.842426279954047</v>
      </c>
      <c r="J62" s="79">
        <v>165.17949242700001</v>
      </c>
      <c r="K62" s="79">
        <v>68.18696910766667</v>
      </c>
      <c r="L62" s="79">
        <v>26.320302441000003</v>
      </c>
      <c r="M62" s="79">
        <v>41.866666666666667</v>
      </c>
      <c r="N62" s="79">
        <v>308.62810423308662</v>
      </c>
      <c r="O62" s="79">
        <v>-147.69514503300326</v>
      </c>
      <c r="P62" s="79">
        <v>-189.56181169966993</v>
      </c>
      <c r="Q62" s="81">
        <v>-1.3617682126637054E-2</v>
      </c>
      <c r="R62" s="79">
        <v>242.46299999999999</v>
      </c>
      <c r="S62" s="79">
        <v>325.97399999999999</v>
      </c>
      <c r="T62" s="78">
        <v>119.06629253341669</v>
      </c>
      <c r="U62" s="78">
        <v>104.17200598475002</v>
      </c>
      <c r="V62" s="78">
        <v>3.4666666666666663</v>
      </c>
      <c r="W62" s="78">
        <v>11.427619882</v>
      </c>
      <c r="X62" s="78">
        <v>266.76143756641994</v>
      </c>
      <c r="Y62" s="78">
        <v>68.426252133000006</v>
      </c>
      <c r="Z62" s="78">
        <v>33.155693006419924</v>
      </c>
      <c r="AA62" s="78">
        <v>27.842426279954047</v>
      </c>
      <c r="AB62" s="78">
        <v>165.17949242700001</v>
      </c>
      <c r="AC62" s="78">
        <v>68.18696910766667</v>
      </c>
      <c r="AD62" s="78">
        <v>26.320302441000003</v>
      </c>
      <c r="AE62" s="78">
        <v>41.866666666666667</v>
      </c>
      <c r="AF62" s="78">
        <v>308.62810423308662</v>
      </c>
      <c r="AG62" s="78">
        <v>119.06629253341669</v>
      </c>
      <c r="AH62" s="78">
        <v>-189.56181169966993</v>
      </c>
      <c r="AI62" s="78">
        <v>242.46299999999999</v>
      </c>
      <c r="AJ62" s="78">
        <v>325.97399999999999</v>
      </c>
    </row>
    <row r="63" spans="1:36">
      <c r="A63" s="76">
        <v>44228</v>
      </c>
      <c r="B63" s="79">
        <v>208.89684713851659</v>
      </c>
      <c r="C63" s="79">
        <v>202.42884270484993</v>
      </c>
      <c r="D63" s="79">
        <v>3.4666666666666663</v>
      </c>
      <c r="E63" s="79">
        <v>3.0013377669999999</v>
      </c>
      <c r="F63" s="79">
        <v>303.88278819700008</v>
      </c>
      <c r="G63" s="79">
        <v>69.419065666999998</v>
      </c>
      <c r="H63" s="79">
        <v>59.015222622000003</v>
      </c>
      <c r="I63" s="79">
        <v>55.497239103397497</v>
      </c>
      <c r="J63" s="79">
        <v>175.44849990800009</v>
      </c>
      <c r="K63" s="79">
        <v>143.42196736266666</v>
      </c>
      <c r="L63" s="79">
        <v>101.55530069599999</v>
      </c>
      <c r="M63" s="79">
        <v>41.866666666666667</v>
      </c>
      <c r="N63" s="79">
        <v>357.52921416666675</v>
      </c>
      <c r="O63" s="79">
        <v>-94.98594105848349</v>
      </c>
      <c r="P63" s="79">
        <v>-148.63236702815016</v>
      </c>
      <c r="Q63" s="81">
        <v>4.9607024035396297E-3</v>
      </c>
      <c r="R63" s="79">
        <v>221.386</v>
      </c>
      <c r="S63" s="79">
        <v>293.94400000000002</v>
      </c>
      <c r="T63" s="78">
        <v>327.96313967193328</v>
      </c>
      <c r="U63" s="78">
        <v>306.60084868959996</v>
      </c>
      <c r="V63" s="78">
        <v>6.9333333333333327</v>
      </c>
      <c r="W63" s="78">
        <v>14.428957649000001</v>
      </c>
      <c r="X63" s="78">
        <v>570.64422576342008</v>
      </c>
      <c r="Y63" s="78">
        <v>137.8453178</v>
      </c>
      <c r="Z63" s="78">
        <v>92.17091562841992</v>
      </c>
      <c r="AA63" s="78">
        <v>83.339665383351544</v>
      </c>
      <c r="AB63" s="78">
        <v>340.62799233500016</v>
      </c>
      <c r="AC63" s="78">
        <v>211.60893647033333</v>
      </c>
      <c r="AD63" s="78">
        <v>127.87560313699998</v>
      </c>
      <c r="AE63" s="78">
        <v>83.733333333333334</v>
      </c>
      <c r="AF63" s="78">
        <v>666.15731839975342</v>
      </c>
      <c r="AG63" s="78">
        <v>24.080351474933195</v>
      </c>
      <c r="AH63" s="78">
        <v>-338.19417872782014</v>
      </c>
      <c r="AI63" s="78">
        <v>463.84899999999999</v>
      </c>
      <c r="AJ63" s="78">
        <v>619.91800000000001</v>
      </c>
    </row>
    <row r="64" spans="1:36">
      <c r="A64" s="76">
        <v>44256</v>
      </c>
      <c r="B64" s="79">
        <v>166.63987037906662</v>
      </c>
      <c r="C64" s="79">
        <v>160.51177125039996</v>
      </c>
      <c r="D64" s="79">
        <v>3.4666666666666663</v>
      </c>
      <c r="E64" s="79">
        <v>2.6614324620000001</v>
      </c>
      <c r="F64" s="79">
        <v>237.77547274075528</v>
      </c>
      <c r="G64" s="79">
        <v>71.051536599000002</v>
      </c>
      <c r="H64" s="79">
        <v>18.975449560755226</v>
      </c>
      <c r="I64" s="79">
        <v>9.8510272720052239</v>
      </c>
      <c r="J64" s="79">
        <v>147.74848658100007</v>
      </c>
      <c r="K64" s="79">
        <v>163.85124869166665</v>
      </c>
      <c r="L64" s="79">
        <v>64.48458202499998</v>
      </c>
      <c r="M64" s="79">
        <v>99.366666666666674</v>
      </c>
      <c r="N64" s="79">
        <v>351.78655452742191</v>
      </c>
      <c r="O64" s="79">
        <v>-71.135602361688655</v>
      </c>
      <c r="P64" s="79">
        <v>-185.14668414835529</v>
      </c>
      <c r="Q64" s="81">
        <v>-4.6793592313021382E-3</v>
      </c>
      <c r="R64" s="79">
        <v>254.221</v>
      </c>
      <c r="S64" s="79">
        <v>412.35899999999998</v>
      </c>
      <c r="T64" s="78">
        <v>494.6030100509999</v>
      </c>
      <c r="U64" s="78">
        <v>467.11261993999995</v>
      </c>
      <c r="V64" s="78">
        <v>10.399999999999999</v>
      </c>
      <c r="W64" s="78">
        <v>17.090390111000001</v>
      </c>
      <c r="X64" s="78">
        <v>808.41969850417536</v>
      </c>
      <c r="Y64" s="78">
        <v>208.89685439900001</v>
      </c>
      <c r="Z64" s="78">
        <v>111.14636518917514</v>
      </c>
      <c r="AA64" s="78">
        <v>93.19069265535677</v>
      </c>
      <c r="AB64" s="78">
        <v>488.37647891600028</v>
      </c>
      <c r="AC64" s="78">
        <v>375.46018516200002</v>
      </c>
      <c r="AD64" s="78">
        <v>192.36018516199996</v>
      </c>
      <c r="AE64" s="78">
        <v>183.10000000000002</v>
      </c>
      <c r="AF64" s="78">
        <v>1017.9438729271753</v>
      </c>
      <c r="AG64" s="78">
        <v>-47.055250886755459</v>
      </c>
      <c r="AH64" s="78">
        <v>-523.34086287617538</v>
      </c>
      <c r="AI64" s="78">
        <v>718.06999999999994</v>
      </c>
      <c r="AJ64" s="78">
        <v>1032.277</v>
      </c>
    </row>
    <row r="65" spans="1:36">
      <c r="A65" s="76">
        <v>44287</v>
      </c>
      <c r="B65" s="79">
        <v>253.67954684966665</v>
      </c>
      <c r="C65" s="79">
        <v>221.87670255799998</v>
      </c>
      <c r="D65" s="79">
        <v>17.866666666666667</v>
      </c>
      <c r="E65" s="79">
        <v>13.936177624999999</v>
      </c>
      <c r="F65" s="79">
        <v>331.71021816199993</v>
      </c>
      <c r="G65" s="79">
        <v>72.962550695999994</v>
      </c>
      <c r="H65" s="79">
        <v>16.255974705</v>
      </c>
      <c r="I65" s="79">
        <v>13.255043940625001</v>
      </c>
      <c r="J65" s="79">
        <v>242.49169276099994</v>
      </c>
      <c r="K65" s="79">
        <v>119.60158225000001</v>
      </c>
      <c r="L65" s="79">
        <v>82.501582250000013</v>
      </c>
      <c r="M65" s="79">
        <v>37.1</v>
      </c>
      <c r="N65" s="79">
        <v>376.48153443199993</v>
      </c>
      <c r="O65" s="79">
        <v>-78.030671312333283</v>
      </c>
      <c r="P65" s="79">
        <v>-122.80198758233328</v>
      </c>
      <c r="Q65" s="81">
        <v>1.9363181658598183E-3</v>
      </c>
      <c r="R65" s="79">
        <v>202.304</v>
      </c>
      <c r="S65" s="79">
        <v>475.50799999999998</v>
      </c>
      <c r="T65" s="78">
        <v>748.28255690066658</v>
      </c>
      <c r="U65" s="78">
        <v>688.98932249799986</v>
      </c>
      <c r="V65" s="78">
        <v>28.266666666666666</v>
      </c>
      <c r="W65" s="78">
        <v>31.026567736000001</v>
      </c>
      <c r="X65" s="78">
        <v>1140.1299166661752</v>
      </c>
      <c r="Y65" s="78">
        <v>281.859405095</v>
      </c>
      <c r="Z65" s="78">
        <v>127.40233989417514</v>
      </c>
      <c r="AA65" s="78">
        <v>106.44573659598177</v>
      </c>
      <c r="AB65" s="78">
        <v>730.86817167699996</v>
      </c>
      <c r="AC65" s="78">
        <v>495.06176741199999</v>
      </c>
      <c r="AD65" s="78">
        <v>274.86176741199995</v>
      </c>
      <c r="AE65" s="78">
        <v>220.20000000000002</v>
      </c>
      <c r="AF65" s="78">
        <v>1394.4254073591753</v>
      </c>
      <c r="AG65" s="78">
        <v>-125.08592219908871</v>
      </c>
      <c r="AH65" s="78">
        <v>-646.14285045850875</v>
      </c>
      <c r="AI65" s="78">
        <v>920.37399999999991</v>
      </c>
      <c r="AJ65" s="78">
        <v>1507.7850000000001</v>
      </c>
    </row>
    <row r="66" spans="1:36">
      <c r="A66" s="76">
        <v>44317</v>
      </c>
      <c r="B66" s="79">
        <v>253.61155734285001</v>
      </c>
      <c r="C66" s="79">
        <v>215.48901200585001</v>
      </c>
      <c r="D66" s="79">
        <v>11.9175</v>
      </c>
      <c r="E66" s="79">
        <v>26.205045337000001</v>
      </c>
      <c r="F66" s="79">
        <v>197.13428034000003</v>
      </c>
      <c r="G66" s="79">
        <v>74.220863006000002</v>
      </c>
      <c r="H66" s="79">
        <v>19.898600005999999</v>
      </c>
      <c r="I66" s="79">
        <v>19.066905574043417</v>
      </c>
      <c r="J66" s="79">
        <v>103.01481732800003</v>
      </c>
      <c r="K66" s="79">
        <v>76.153296794333329</v>
      </c>
      <c r="L66" s="79">
        <v>49.419963460999995</v>
      </c>
      <c r="M66" s="79">
        <v>26.733333333333331</v>
      </c>
      <c r="N66" s="79">
        <v>229.54698287433337</v>
      </c>
      <c r="O66" s="79">
        <v>56.477277002849974</v>
      </c>
      <c r="P66" s="79">
        <v>24.064574468516639</v>
      </c>
      <c r="Q66" s="81">
        <v>3.4495570569266221E-3</v>
      </c>
      <c r="R66" s="79">
        <v>224.215</v>
      </c>
      <c r="S66" s="79">
        <v>419.03300000000002</v>
      </c>
      <c r="T66" s="78">
        <v>1001.8941142435166</v>
      </c>
      <c r="U66" s="78">
        <v>904.47833450384985</v>
      </c>
      <c r="V66" s="78">
        <v>40.18416666666667</v>
      </c>
      <c r="W66" s="78">
        <v>57.231613073000005</v>
      </c>
      <c r="X66" s="78">
        <v>1337.2641970061752</v>
      </c>
      <c r="Y66" s="78">
        <v>356.080268101</v>
      </c>
      <c r="Z66" s="78">
        <v>147.30093990017514</v>
      </c>
      <c r="AA66" s="78">
        <v>125.51264217002519</v>
      </c>
      <c r="AB66" s="78">
        <v>833.88298900500013</v>
      </c>
      <c r="AC66" s="78">
        <v>571.2150642063333</v>
      </c>
      <c r="AD66" s="78">
        <v>324.28173087299996</v>
      </c>
      <c r="AE66" s="78">
        <v>246.93333333333334</v>
      </c>
      <c r="AF66" s="78">
        <v>1623.9723902335086</v>
      </c>
      <c r="AG66" s="78">
        <v>-68.608645196238626</v>
      </c>
      <c r="AH66" s="78">
        <v>-622.07827598999199</v>
      </c>
      <c r="AI66" s="78">
        <v>1144.5889999999999</v>
      </c>
      <c r="AJ66" s="78">
        <v>1926.8180000000002</v>
      </c>
    </row>
    <row r="67" spans="1:36">
      <c r="A67" s="76">
        <v>44348</v>
      </c>
      <c r="B67" s="79">
        <v>292.44590587542336</v>
      </c>
      <c r="C67" s="79">
        <v>251.71785719309003</v>
      </c>
      <c r="D67" s="79">
        <v>17.051906448333327</v>
      </c>
      <c r="E67" s="79">
        <v>23.676142234</v>
      </c>
      <c r="F67" s="79">
        <v>188.44726739594003</v>
      </c>
      <c r="G67" s="79">
        <v>75.591937838999996</v>
      </c>
      <c r="H67" s="79">
        <v>31.933324530939995</v>
      </c>
      <c r="I67" s="79">
        <v>19.870985368387498</v>
      </c>
      <c r="J67" s="79">
        <v>80.922005026000036</v>
      </c>
      <c r="K67" s="79">
        <v>97.801223832333321</v>
      </c>
      <c r="L67" s="79">
        <v>16.374522286999991</v>
      </c>
      <c r="M67" s="79">
        <v>81.42670154533333</v>
      </c>
      <c r="N67" s="79">
        <v>273.47181110227336</v>
      </c>
      <c r="O67" s="79">
        <v>103.99863847948333</v>
      </c>
      <c r="P67" s="79">
        <v>18.97409477315</v>
      </c>
      <c r="Q67" s="81">
        <v>4.8495975109541511E-3</v>
      </c>
      <c r="R67" s="79">
        <v>234.41</v>
      </c>
      <c r="S67" s="79">
        <v>493.262</v>
      </c>
      <c r="T67" s="78">
        <v>1294.3400201189399</v>
      </c>
      <c r="U67" s="78">
        <v>1156.1961916969399</v>
      </c>
      <c r="V67" s="78">
        <v>57.236073114999996</v>
      </c>
      <c r="W67" s="78">
        <v>80.907755307000002</v>
      </c>
      <c r="X67" s="78">
        <v>1525.7114644021153</v>
      </c>
      <c r="Y67" s="78">
        <v>431.67220594000003</v>
      </c>
      <c r="Z67" s="78">
        <v>179.23426443111512</v>
      </c>
      <c r="AA67" s="78">
        <v>145.3836275384127</v>
      </c>
      <c r="AB67" s="78">
        <v>914.80499403100032</v>
      </c>
      <c r="AC67" s="78">
        <v>669.01628803866663</v>
      </c>
      <c r="AD67" s="78">
        <v>340.65625315999995</v>
      </c>
      <c r="AE67" s="78">
        <v>328.36003487866668</v>
      </c>
      <c r="AF67" s="78">
        <v>1897.4442013357821</v>
      </c>
      <c r="AG67" s="78">
        <v>35.389993283244621</v>
      </c>
      <c r="AH67" s="78">
        <v>-603.10418121684211</v>
      </c>
      <c r="AI67" s="78">
        <v>1378.999</v>
      </c>
      <c r="AJ67" s="78">
        <v>2420.0800000000004</v>
      </c>
    </row>
    <row r="68" spans="1:36">
      <c r="A68" s="76">
        <v>44378</v>
      </c>
      <c r="B68" s="79">
        <v>214.11209836476678</v>
      </c>
      <c r="C68" s="79">
        <v>201.0332666266001</v>
      </c>
      <c r="D68" s="79">
        <v>7.6100058131666666</v>
      </c>
      <c r="E68" s="79">
        <v>5.468825925</v>
      </c>
      <c r="F68" s="79">
        <v>425.87463084273844</v>
      </c>
      <c r="G68" s="79">
        <v>77.060860579000007</v>
      </c>
      <c r="H68" s="79">
        <v>28.34490484473848</v>
      </c>
      <c r="I68" s="79">
        <v>24.620799182133826</v>
      </c>
      <c r="J68" s="79">
        <v>320.46886541899994</v>
      </c>
      <c r="K68" s="79">
        <v>146.55024256622218</v>
      </c>
      <c r="L68" s="79">
        <v>93.390236753000011</v>
      </c>
      <c r="M68" s="79">
        <v>53.16000581322217</v>
      </c>
      <c r="N68" s="79">
        <v>486.17996749396059</v>
      </c>
      <c r="O68" s="79">
        <v>-211.76253247797166</v>
      </c>
      <c r="P68" s="79">
        <v>-272.06786912919381</v>
      </c>
      <c r="Q68" s="81">
        <v>1.9017710301049373E-2</v>
      </c>
      <c r="R68" s="79">
        <v>224.76599999999999</v>
      </c>
      <c r="S68" s="79">
        <v>419.92399999999998</v>
      </c>
      <c r="T68" s="78">
        <v>1508.4521184837067</v>
      </c>
      <c r="U68" s="78">
        <v>1357.22945832354</v>
      </c>
      <c r="V68" s="78">
        <v>64.846078928166662</v>
      </c>
      <c r="W68" s="78">
        <v>86.376581232000007</v>
      </c>
      <c r="X68" s="78">
        <v>1951.5860952448538</v>
      </c>
      <c r="Y68" s="78">
        <v>508.73306651900003</v>
      </c>
      <c r="Z68" s="78">
        <v>207.57916927585359</v>
      </c>
      <c r="AA68" s="78">
        <v>170.00442672054652</v>
      </c>
      <c r="AB68" s="78">
        <v>1235.2738594500001</v>
      </c>
      <c r="AC68" s="78">
        <v>815.56653060488884</v>
      </c>
      <c r="AD68" s="78">
        <v>434.04648991299996</v>
      </c>
      <c r="AE68" s="78">
        <v>381.52004069188888</v>
      </c>
      <c r="AF68" s="78">
        <v>2383.6241688297428</v>
      </c>
      <c r="AG68" s="78">
        <v>-176.3725391947271</v>
      </c>
      <c r="AH68" s="78">
        <v>-875.17205034603603</v>
      </c>
      <c r="AI68" s="78">
        <v>1603.7650000000001</v>
      </c>
      <c r="AJ68" s="78">
        <v>2840.0040000000004</v>
      </c>
    </row>
    <row r="69" spans="1:36">
      <c r="A69" s="76">
        <v>44409</v>
      </c>
      <c r="B69" s="79">
        <v>215.69717696441666</v>
      </c>
      <c r="C69" s="79">
        <v>197.21835313824997</v>
      </c>
      <c r="D69" s="79">
        <v>7.6100058131666666</v>
      </c>
      <c r="E69" s="79">
        <v>10.868818013</v>
      </c>
      <c r="F69" s="79">
        <v>204.83894699888236</v>
      </c>
      <c r="G69" s="79">
        <v>74.876253872999996</v>
      </c>
      <c r="H69" s="79">
        <v>4.8946773188822696</v>
      </c>
      <c r="I69" s="79">
        <v>4.8884114310493896</v>
      </c>
      <c r="J69" s="79">
        <v>125.06801580700009</v>
      </c>
      <c r="K69" s="79">
        <v>107.64637752022216</v>
      </c>
      <c r="L69" s="79">
        <v>54.486371706999989</v>
      </c>
      <c r="M69" s="79">
        <v>53.16000581322217</v>
      </c>
      <c r="N69" s="79">
        <v>265.91179664910453</v>
      </c>
      <c r="O69" s="79">
        <v>10.858229965534292</v>
      </c>
      <c r="P69" s="79">
        <v>-50.214619684687875</v>
      </c>
      <c r="Q69" s="81">
        <v>1.8589550075140293E-2</v>
      </c>
      <c r="R69" s="79">
        <v>235.4556</v>
      </c>
      <c r="S69" s="79">
        <v>457.72399999999999</v>
      </c>
      <c r="T69" s="78">
        <v>1724.1492954481234</v>
      </c>
      <c r="U69" s="78">
        <v>1554.44781146179</v>
      </c>
      <c r="V69" s="78">
        <v>72.456084741333328</v>
      </c>
      <c r="W69" s="78">
        <v>97.245399245000002</v>
      </c>
      <c r="X69" s="78">
        <v>2156.4250422437362</v>
      </c>
      <c r="Y69" s="78">
        <v>583.60932039199997</v>
      </c>
      <c r="Z69" s="78">
        <v>212.47384659473585</v>
      </c>
      <c r="AA69" s="78">
        <v>174.8928381515959</v>
      </c>
      <c r="AB69" s="78">
        <v>1360.3418752570005</v>
      </c>
      <c r="AC69" s="78">
        <v>923.21290812511097</v>
      </c>
      <c r="AD69" s="78">
        <v>488.53286161999995</v>
      </c>
      <c r="AE69" s="78">
        <v>434.68004650511102</v>
      </c>
      <c r="AF69" s="78">
        <v>2649.5359654788472</v>
      </c>
      <c r="AG69" s="78">
        <v>-165.5143092291928</v>
      </c>
      <c r="AH69" s="78">
        <v>-925.38667003072374</v>
      </c>
      <c r="AI69" s="78">
        <v>1839.2206000000001</v>
      </c>
      <c r="AJ69" s="78">
        <v>3297.7280000000005</v>
      </c>
    </row>
    <row r="70" spans="1:36">
      <c r="A70" s="76">
        <v>44440</v>
      </c>
      <c r="B70" s="79">
        <v>282.06175843404998</v>
      </c>
      <c r="C70" s="79">
        <v>272.31789933304998</v>
      </c>
      <c r="D70" s="79">
        <v>5.32</v>
      </c>
      <c r="E70" s="79">
        <v>4.4238591009999997</v>
      </c>
      <c r="F70" s="79">
        <v>298.60054664500001</v>
      </c>
      <c r="G70" s="79">
        <v>75.788942298999999</v>
      </c>
      <c r="H70" s="79">
        <v>17.389521501000001</v>
      </c>
      <c r="I70" s="79">
        <v>13.505786358532498</v>
      </c>
      <c r="J70" s="79">
        <v>205.42208284500001</v>
      </c>
      <c r="K70" s="79">
        <v>157.29119688899999</v>
      </c>
      <c r="L70" s="79">
        <v>71.371196888999989</v>
      </c>
      <c r="M70" s="79">
        <v>85.92</v>
      </c>
      <c r="N70" s="79">
        <v>393.53897996699999</v>
      </c>
      <c r="O70" s="79">
        <v>-16.538788210950031</v>
      </c>
      <c r="P70" s="79">
        <v>-111.47722153295001</v>
      </c>
      <c r="Q70" s="81">
        <v>6.4325743749891195E-3</v>
      </c>
      <c r="R70" s="79">
        <v>224.93</v>
      </c>
      <c r="S70" s="79">
        <v>512.76900000000001</v>
      </c>
      <c r="T70" s="78">
        <v>2006.2110538821735</v>
      </c>
      <c r="U70" s="78">
        <v>1826.7657107948401</v>
      </c>
      <c r="V70" s="78">
        <v>77.776084741333335</v>
      </c>
      <c r="W70" s="78">
        <v>101.66925834600001</v>
      </c>
      <c r="X70" s="78">
        <v>2455.0255888887364</v>
      </c>
      <c r="Y70" s="78">
        <v>659.39826269100001</v>
      </c>
      <c r="Z70" s="78">
        <v>229.86336809573584</v>
      </c>
      <c r="AA70" s="78">
        <v>188.3986245101284</v>
      </c>
      <c r="AB70" s="78">
        <v>1565.7639581020003</v>
      </c>
      <c r="AC70" s="78">
        <v>1080.504105014111</v>
      </c>
      <c r="AD70" s="78">
        <v>559.90405850899992</v>
      </c>
      <c r="AE70" s="78">
        <v>520.60004650511098</v>
      </c>
      <c r="AF70" s="78">
        <v>3043.0749454458473</v>
      </c>
      <c r="AG70" s="78">
        <v>-182.05309744014266</v>
      </c>
      <c r="AH70" s="78">
        <v>-1036.8638915636739</v>
      </c>
      <c r="AI70" s="78">
        <v>2064.1505999999999</v>
      </c>
      <c r="AJ70" s="78">
        <v>3810.4970000000003</v>
      </c>
    </row>
    <row r="71" spans="1:36">
      <c r="A71" s="76">
        <v>44470</v>
      </c>
      <c r="B71" s="79">
        <v>219.14759393311112</v>
      </c>
      <c r="C71" s="79">
        <v>197.96685992200003</v>
      </c>
      <c r="D71" s="79">
        <v>6.846670542111112</v>
      </c>
      <c r="E71" s="79">
        <v>14.334063469</v>
      </c>
      <c r="F71" s="79">
        <v>352.52303914099997</v>
      </c>
      <c r="G71" s="79">
        <v>75.498636202</v>
      </c>
      <c r="H71" s="79">
        <v>33.72992936</v>
      </c>
      <c r="I71" s="79">
        <v>30.6929941538774</v>
      </c>
      <c r="J71" s="79">
        <v>243.29447357899997</v>
      </c>
      <c r="K71" s="79">
        <v>161.76649374518524</v>
      </c>
      <c r="L71" s="79">
        <v>122.71982320300002</v>
      </c>
      <c r="M71" s="79">
        <v>39.046670542185225</v>
      </c>
      <c r="N71" s="79">
        <v>404.5358047291852</v>
      </c>
      <c r="O71" s="79">
        <v>-133.37544520788884</v>
      </c>
      <c r="P71" s="79">
        <v>-185.38821079607408</v>
      </c>
      <c r="Q71" s="81">
        <v>3.4840485333524907E-3</v>
      </c>
      <c r="R71" s="79">
        <v>229.483</v>
      </c>
      <c r="S71" s="79">
        <v>504.887</v>
      </c>
      <c r="T71" s="78">
        <v>2225.3586478152847</v>
      </c>
      <c r="U71" s="78">
        <v>2024.7325707168402</v>
      </c>
      <c r="V71" s="78">
        <v>84.622755283444448</v>
      </c>
      <c r="W71" s="78">
        <v>116.00332181500001</v>
      </c>
      <c r="X71" s="78">
        <v>2807.5486280297364</v>
      </c>
      <c r="Y71" s="78">
        <v>734.89689889300007</v>
      </c>
      <c r="Z71" s="78">
        <v>263.59329745573586</v>
      </c>
      <c r="AA71" s="78">
        <v>219.09161866400581</v>
      </c>
      <c r="AB71" s="78">
        <v>1809.0584316810005</v>
      </c>
      <c r="AC71" s="78">
        <v>1242.2705987592963</v>
      </c>
      <c r="AD71" s="78">
        <v>682.62388171199996</v>
      </c>
      <c r="AE71" s="78">
        <v>559.64671704729619</v>
      </c>
      <c r="AF71" s="78">
        <v>3447.6107501750325</v>
      </c>
      <c r="AG71" s="78">
        <v>-315.42854264803145</v>
      </c>
      <c r="AH71" s="78">
        <v>-1222.2521023597478</v>
      </c>
      <c r="AI71" s="78">
        <v>2293.6336000000001</v>
      </c>
      <c r="AJ71" s="78">
        <v>4315.384</v>
      </c>
    </row>
    <row r="72" spans="1:36">
      <c r="A72" s="76">
        <v>44501</v>
      </c>
      <c r="B72" s="79">
        <v>220.44015816756112</v>
      </c>
      <c r="C72" s="79">
        <v>202.45643079245002</v>
      </c>
      <c r="D72" s="79">
        <v>10.782412542111111</v>
      </c>
      <c r="E72" s="79">
        <v>7.2013148329999996</v>
      </c>
      <c r="F72" s="79">
        <v>217.92140447900002</v>
      </c>
      <c r="G72" s="79">
        <v>76.513619461999994</v>
      </c>
      <c r="H72" s="79">
        <v>21.438774262999999</v>
      </c>
      <c r="I72" s="79">
        <v>19.530866137977711</v>
      </c>
      <c r="J72" s="79">
        <v>119.96901075400002</v>
      </c>
      <c r="K72" s="79">
        <v>88.73268455611111</v>
      </c>
      <c r="L72" s="79">
        <v>62.026014013999998</v>
      </c>
      <c r="M72" s="79">
        <v>26.706670542111112</v>
      </c>
      <c r="N72" s="79">
        <v>253.78494396611114</v>
      </c>
      <c r="O72" s="79">
        <v>2.5187536885611053</v>
      </c>
      <c r="P72" s="79">
        <v>-33.344785798550021</v>
      </c>
      <c r="Q72" s="81">
        <v>-7.5865019575040993E-3</v>
      </c>
      <c r="R72" s="79">
        <v>271.226</v>
      </c>
      <c r="S72" s="79">
        <v>534.19299999999998</v>
      </c>
      <c r="T72" s="78">
        <v>2445.7988059828458</v>
      </c>
      <c r="U72" s="78">
        <v>2227.1890015092904</v>
      </c>
      <c r="V72" s="78">
        <v>95.405167825555566</v>
      </c>
      <c r="W72" s="78">
        <v>123.204636648</v>
      </c>
      <c r="X72" s="78">
        <v>3025.4700325087365</v>
      </c>
      <c r="Y72" s="78">
        <v>811.41051835500002</v>
      </c>
      <c r="Z72" s="78">
        <v>285.03207171873589</v>
      </c>
      <c r="AA72" s="78">
        <v>238.62248480198352</v>
      </c>
      <c r="AB72" s="78">
        <v>1929.0274424350005</v>
      </c>
      <c r="AC72" s="78">
        <v>1331.0032833154073</v>
      </c>
      <c r="AD72" s="78">
        <v>744.64989572599995</v>
      </c>
      <c r="AE72" s="78">
        <v>586.35338758940725</v>
      </c>
      <c r="AF72" s="78">
        <v>3701.3956941411438</v>
      </c>
      <c r="AG72" s="78">
        <v>-312.90978895947046</v>
      </c>
      <c r="AH72" s="78">
        <v>-1255.596888158298</v>
      </c>
      <c r="AI72" s="78">
        <v>2564.8596000000002</v>
      </c>
      <c r="AJ72" s="78">
        <v>4849.5770000000002</v>
      </c>
    </row>
    <row r="73" spans="1:36">
      <c r="A73" s="76">
        <v>44531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55F0-8DE6-496E-8B09-E2DF0274222A}">
  <sheetPr>
    <tabColor rgb="FF00B0F0"/>
  </sheetPr>
  <dimension ref="A1:E62"/>
  <sheetViews>
    <sheetView zoomScale="151" zoomScaleNormal="145" workbookViewId="0">
      <pane ySplit="1" topLeftCell="A52" activePane="bottomLeft" state="frozen"/>
      <selection pane="bottomLeft" activeCell="E62" sqref="E62"/>
    </sheetView>
  </sheetViews>
  <sheetFormatPr defaultColWidth="8.7265625" defaultRowHeight="14.5"/>
  <cols>
    <col min="5" max="5" width="13.81640625" bestFit="1" customWidth="1"/>
  </cols>
  <sheetData>
    <row r="1" spans="1:5" s="27" customFormat="1" ht="15" thickBot="1">
      <c r="A1" s="28" t="s">
        <v>21</v>
      </c>
      <c r="B1" s="28" t="s">
        <v>20</v>
      </c>
      <c r="C1" s="28" t="s">
        <v>22</v>
      </c>
      <c r="D1" s="28" t="s">
        <v>24</v>
      </c>
      <c r="E1" s="27" t="s">
        <v>23</v>
      </c>
    </row>
    <row r="2" spans="1:5" ht="15" thickBot="1">
      <c r="A2" s="36">
        <v>42767</v>
      </c>
      <c r="B2" s="37">
        <f>YEAR(A2)</f>
        <v>2017</v>
      </c>
      <c r="C2" s="37">
        <f>MONTH(A2)</f>
        <v>2</v>
      </c>
      <c r="D2" s="38">
        <f>B2+C2/12</f>
        <v>2017.1666666666667</v>
      </c>
      <c r="E2" s="39">
        <v>1.0578000000000001</v>
      </c>
    </row>
    <row r="3" spans="1:5" ht="15" thickBot="1">
      <c r="A3" s="40">
        <v>42795</v>
      </c>
      <c r="B3" s="37">
        <f t="shared" ref="B3:B61" si="0">YEAR(A3)</f>
        <v>2017</v>
      </c>
      <c r="C3" s="37">
        <f t="shared" ref="C3:C61" si="1">MONTH(A3)</f>
        <v>3</v>
      </c>
      <c r="D3" s="38">
        <f t="shared" ref="D3:D61" si="2">B3+C3/12</f>
        <v>2017.25</v>
      </c>
      <c r="E3" s="41">
        <v>1.0659000000000001</v>
      </c>
    </row>
    <row r="4" spans="1:5" ht="15" thickBot="1">
      <c r="A4" s="40">
        <v>42826</v>
      </c>
      <c r="B4" s="37">
        <f t="shared" si="0"/>
        <v>2017</v>
      </c>
      <c r="C4" s="37">
        <f t="shared" si="1"/>
        <v>4</v>
      </c>
      <c r="D4" s="38">
        <f t="shared" si="2"/>
        <v>2017.3333333333333</v>
      </c>
      <c r="E4" s="41">
        <v>1.0895999999999999</v>
      </c>
    </row>
    <row r="5" spans="1:5" ht="15" thickBot="1">
      <c r="A5" s="40">
        <v>42856</v>
      </c>
      <c r="B5" s="37">
        <f t="shared" si="0"/>
        <v>2017</v>
      </c>
      <c r="C5" s="37">
        <f t="shared" si="1"/>
        <v>5</v>
      </c>
      <c r="D5" s="38">
        <f t="shared" si="2"/>
        <v>2017.4166666666667</v>
      </c>
      <c r="E5" s="41">
        <v>1.1241000000000001</v>
      </c>
    </row>
    <row r="6" spans="1:5" ht="15" thickBot="1">
      <c r="A6" s="40">
        <v>42887</v>
      </c>
      <c r="B6" s="37">
        <f t="shared" si="0"/>
        <v>2017</v>
      </c>
      <c r="C6" s="37">
        <f t="shared" si="1"/>
        <v>6</v>
      </c>
      <c r="D6" s="38">
        <f t="shared" si="2"/>
        <v>2017.5</v>
      </c>
      <c r="E6" s="41">
        <v>1.1417999999999999</v>
      </c>
    </row>
    <row r="7" spans="1:5" ht="15" thickBot="1">
      <c r="A7" s="40">
        <v>42917</v>
      </c>
      <c r="B7" s="37">
        <f t="shared" si="0"/>
        <v>2017</v>
      </c>
      <c r="C7" s="37">
        <f t="shared" si="1"/>
        <v>7</v>
      </c>
      <c r="D7" s="38">
        <f t="shared" si="2"/>
        <v>2017.5833333333333</v>
      </c>
      <c r="E7" s="41">
        <v>1.1841999999999999</v>
      </c>
    </row>
    <row r="8" spans="1:5" ht="15" thickBot="1">
      <c r="A8" s="40">
        <v>42948</v>
      </c>
      <c r="B8" s="37">
        <f t="shared" si="0"/>
        <v>2017</v>
      </c>
      <c r="C8" s="37">
        <f t="shared" si="1"/>
        <v>8</v>
      </c>
      <c r="D8" s="38">
        <f t="shared" si="2"/>
        <v>2017.6666666666667</v>
      </c>
      <c r="E8" s="41">
        <v>1.1907000000000001</v>
      </c>
    </row>
    <row r="9" spans="1:5" ht="15" thickBot="1">
      <c r="A9" s="40">
        <v>42979</v>
      </c>
      <c r="B9" s="37">
        <f t="shared" si="0"/>
        <v>2017</v>
      </c>
      <c r="C9" s="37">
        <f t="shared" si="1"/>
        <v>9</v>
      </c>
      <c r="D9" s="38">
        <f t="shared" si="2"/>
        <v>2017.75</v>
      </c>
      <c r="E9" s="41">
        <v>1.1818</v>
      </c>
    </row>
    <row r="10" spans="1:5" ht="15" thickBot="1">
      <c r="A10" s="40">
        <v>43009</v>
      </c>
      <c r="B10" s="37">
        <f t="shared" si="0"/>
        <v>2017</v>
      </c>
      <c r="C10" s="37">
        <f t="shared" si="1"/>
        <v>10</v>
      </c>
      <c r="D10" s="38">
        <f t="shared" si="2"/>
        <v>2017.8333333333333</v>
      </c>
      <c r="E10" s="41">
        <v>1.1647000000000001</v>
      </c>
    </row>
    <row r="11" spans="1:5" ht="15" thickBot="1">
      <c r="A11" s="40">
        <v>43040</v>
      </c>
      <c r="B11" s="37">
        <f t="shared" si="0"/>
        <v>2017</v>
      </c>
      <c r="C11" s="37">
        <f t="shared" si="1"/>
        <v>11</v>
      </c>
      <c r="D11" s="38">
        <f t="shared" si="2"/>
        <v>2017.9166666666667</v>
      </c>
      <c r="E11" s="41">
        <v>1.1906000000000001</v>
      </c>
    </row>
    <row r="12" spans="1:5" ht="15" thickBot="1">
      <c r="A12" s="40">
        <v>43070</v>
      </c>
      <c r="B12" s="37">
        <f t="shared" si="0"/>
        <v>2017</v>
      </c>
      <c r="C12" s="37">
        <f t="shared" si="1"/>
        <v>12</v>
      </c>
      <c r="D12" s="38">
        <f t="shared" si="2"/>
        <v>2018</v>
      </c>
      <c r="E12" s="41">
        <v>1.1997</v>
      </c>
    </row>
    <row r="13" spans="1:5" ht="15" thickBot="1">
      <c r="A13" s="40">
        <v>43101</v>
      </c>
      <c r="B13" s="37">
        <f t="shared" si="0"/>
        <v>2018</v>
      </c>
      <c r="C13" s="37">
        <f t="shared" si="1"/>
        <v>1</v>
      </c>
      <c r="D13" s="38">
        <f t="shared" si="2"/>
        <v>2018.0833333333333</v>
      </c>
      <c r="E13" s="41">
        <v>1.2411000000000001</v>
      </c>
    </row>
    <row r="14" spans="1:5" ht="15" thickBot="1">
      <c r="A14" s="40">
        <v>43132</v>
      </c>
      <c r="B14" s="37">
        <f t="shared" si="0"/>
        <v>2018</v>
      </c>
      <c r="C14" s="37">
        <f t="shared" si="1"/>
        <v>2</v>
      </c>
      <c r="D14" s="38">
        <f t="shared" si="2"/>
        <v>2018.1666666666667</v>
      </c>
      <c r="E14" s="41">
        <v>1.2194</v>
      </c>
    </row>
    <row r="15" spans="1:5" ht="15" thickBot="1">
      <c r="A15" s="40">
        <v>43160</v>
      </c>
      <c r="B15" s="37">
        <f t="shared" si="0"/>
        <v>2018</v>
      </c>
      <c r="C15" s="37">
        <f t="shared" si="1"/>
        <v>3</v>
      </c>
      <c r="D15" s="38">
        <f t="shared" si="2"/>
        <v>2018.25</v>
      </c>
      <c r="E15" s="41">
        <v>1.2326999999999999</v>
      </c>
    </row>
    <row r="16" spans="1:5" ht="15" thickBot="1">
      <c r="A16" s="40">
        <v>43191</v>
      </c>
      <c r="B16" s="37">
        <f t="shared" si="0"/>
        <v>2018</v>
      </c>
      <c r="C16" s="37">
        <f t="shared" si="1"/>
        <v>4</v>
      </c>
      <c r="D16" s="38">
        <f t="shared" si="2"/>
        <v>2018.3333333333333</v>
      </c>
      <c r="E16" s="41">
        <v>1.208</v>
      </c>
    </row>
    <row r="17" spans="1:5" ht="15" thickBot="1">
      <c r="A17" s="40">
        <v>43221</v>
      </c>
      <c r="B17" s="37">
        <f t="shared" si="0"/>
        <v>2018</v>
      </c>
      <c r="C17" s="37">
        <f t="shared" si="1"/>
        <v>5</v>
      </c>
      <c r="D17" s="38">
        <f t="shared" si="2"/>
        <v>2018.4166666666667</v>
      </c>
      <c r="E17" s="41">
        <v>1.1696</v>
      </c>
    </row>
    <row r="18" spans="1:5" ht="15" thickBot="1">
      <c r="A18" s="40">
        <v>43252</v>
      </c>
      <c r="B18" s="37">
        <f t="shared" si="0"/>
        <v>2018</v>
      </c>
      <c r="C18" s="37">
        <f t="shared" si="1"/>
        <v>6</v>
      </c>
      <c r="D18" s="38">
        <f t="shared" si="2"/>
        <v>2018.5</v>
      </c>
      <c r="E18" s="41">
        <v>1.1682999999999999</v>
      </c>
    </row>
    <row r="19" spans="1:5" ht="15" thickBot="1">
      <c r="A19" s="40">
        <v>43282</v>
      </c>
      <c r="B19" s="37">
        <f t="shared" si="0"/>
        <v>2018</v>
      </c>
      <c r="C19" s="37">
        <f t="shared" si="1"/>
        <v>7</v>
      </c>
      <c r="D19" s="38">
        <f t="shared" si="2"/>
        <v>2018.5833333333333</v>
      </c>
      <c r="E19" s="41">
        <v>1.1697</v>
      </c>
    </row>
    <row r="20" spans="1:5" ht="15" thickBot="1">
      <c r="A20" s="40">
        <v>43313</v>
      </c>
      <c r="B20" s="37">
        <f t="shared" si="0"/>
        <v>2018</v>
      </c>
      <c r="C20" s="37">
        <f t="shared" si="1"/>
        <v>8</v>
      </c>
      <c r="D20" s="38">
        <f t="shared" si="2"/>
        <v>2018.6666666666667</v>
      </c>
      <c r="E20" s="41">
        <v>1.1608000000000001</v>
      </c>
    </row>
    <row r="21" spans="1:5" ht="15" thickBot="1">
      <c r="A21" s="40">
        <v>43344</v>
      </c>
      <c r="B21" s="37">
        <f t="shared" si="0"/>
        <v>2018</v>
      </c>
      <c r="C21" s="37">
        <f t="shared" si="1"/>
        <v>9</v>
      </c>
      <c r="D21" s="38">
        <f t="shared" si="2"/>
        <v>2018.75</v>
      </c>
      <c r="E21" s="41">
        <v>1.1603000000000001</v>
      </c>
    </row>
    <row r="22" spans="1:5" ht="15" thickBot="1">
      <c r="A22" s="40">
        <v>43374</v>
      </c>
      <c r="B22" s="37">
        <f t="shared" si="0"/>
        <v>2018</v>
      </c>
      <c r="C22" s="37">
        <f t="shared" si="1"/>
        <v>10</v>
      </c>
      <c r="D22" s="38">
        <f t="shared" si="2"/>
        <v>2018.8333333333333</v>
      </c>
      <c r="E22" s="41">
        <v>1.1311</v>
      </c>
    </row>
    <row r="23" spans="1:5" ht="15" thickBot="1">
      <c r="A23" s="40">
        <v>43405</v>
      </c>
      <c r="B23" s="37">
        <f t="shared" si="0"/>
        <v>2018</v>
      </c>
      <c r="C23" s="37">
        <f t="shared" si="1"/>
        <v>11</v>
      </c>
      <c r="D23" s="38">
        <f t="shared" si="2"/>
        <v>2018.9166666666667</v>
      </c>
      <c r="E23" s="41">
        <v>1.1314</v>
      </c>
    </row>
    <row r="24" spans="1:5" ht="15" thickBot="1">
      <c r="A24" s="40">
        <v>43435</v>
      </c>
      <c r="B24" s="37">
        <f t="shared" si="0"/>
        <v>2018</v>
      </c>
      <c r="C24" s="37">
        <f t="shared" si="1"/>
        <v>12</v>
      </c>
      <c r="D24" s="38">
        <f t="shared" si="2"/>
        <v>2019</v>
      </c>
      <c r="E24" s="41">
        <v>1.1460999999999999</v>
      </c>
    </row>
    <row r="25" spans="1:5" ht="15" thickBot="1">
      <c r="A25" s="40">
        <v>43466</v>
      </c>
      <c r="B25" s="37">
        <f t="shared" si="0"/>
        <v>2019</v>
      </c>
      <c r="C25" s="37">
        <f t="shared" si="1"/>
        <v>1</v>
      </c>
      <c r="D25" s="38">
        <f t="shared" si="2"/>
        <v>2019.0833333333333</v>
      </c>
      <c r="E25" s="41">
        <v>1.1447000000000001</v>
      </c>
    </row>
    <row r="26" spans="1:5" ht="15" thickBot="1">
      <c r="A26" s="40">
        <v>43497</v>
      </c>
      <c r="B26" s="37">
        <f t="shared" si="0"/>
        <v>2019</v>
      </c>
      <c r="C26" s="37">
        <f t="shared" si="1"/>
        <v>2</v>
      </c>
      <c r="D26" s="38">
        <f t="shared" si="2"/>
        <v>2019.1666666666667</v>
      </c>
      <c r="E26" s="41">
        <v>1.137</v>
      </c>
    </row>
    <row r="27" spans="1:5" ht="15" thickBot="1">
      <c r="A27" s="40">
        <v>43525</v>
      </c>
      <c r="B27" s="37">
        <f t="shared" si="0"/>
        <v>2019</v>
      </c>
      <c r="C27" s="37">
        <f t="shared" si="1"/>
        <v>3</v>
      </c>
      <c r="D27" s="38">
        <f t="shared" si="2"/>
        <v>2019.25</v>
      </c>
      <c r="E27" s="41">
        <v>1.1215999999999999</v>
      </c>
    </row>
    <row r="28" spans="1:5" ht="15" thickBot="1">
      <c r="A28" s="40">
        <v>43556</v>
      </c>
      <c r="B28" s="37">
        <f t="shared" si="0"/>
        <v>2019</v>
      </c>
      <c r="C28" s="37">
        <f t="shared" si="1"/>
        <v>4</v>
      </c>
      <c r="D28" s="38">
        <f t="shared" si="2"/>
        <v>2019.3333333333333</v>
      </c>
      <c r="E28" s="41">
        <v>1.1214999999999999</v>
      </c>
    </row>
    <row r="29" spans="1:5" ht="15" thickBot="1">
      <c r="A29" s="40">
        <v>43586</v>
      </c>
      <c r="B29" s="37">
        <f t="shared" si="0"/>
        <v>2019</v>
      </c>
      <c r="C29" s="37">
        <f t="shared" si="1"/>
        <v>5</v>
      </c>
      <c r="D29" s="38">
        <f t="shared" si="2"/>
        <v>2019.4166666666667</v>
      </c>
      <c r="E29" s="41">
        <v>1.1168</v>
      </c>
    </row>
    <row r="30" spans="1:5" ht="15" thickBot="1">
      <c r="A30" s="40">
        <v>43617</v>
      </c>
      <c r="B30" s="37">
        <f t="shared" si="0"/>
        <v>2019</v>
      </c>
      <c r="C30" s="37">
        <f t="shared" si="1"/>
        <v>6</v>
      </c>
      <c r="D30" s="38">
        <f t="shared" si="2"/>
        <v>2019.5</v>
      </c>
      <c r="E30" s="41">
        <v>1.1369</v>
      </c>
    </row>
    <row r="31" spans="1:5" ht="15" thickBot="1">
      <c r="A31" s="40">
        <v>43647</v>
      </c>
      <c r="B31" s="37">
        <f t="shared" si="0"/>
        <v>2019</v>
      </c>
      <c r="C31" s="37">
        <f t="shared" si="1"/>
        <v>7</v>
      </c>
      <c r="D31" s="38">
        <f t="shared" si="2"/>
        <v>2019.5833333333333</v>
      </c>
      <c r="E31" s="41">
        <v>1.1075999999999999</v>
      </c>
    </row>
    <row r="32" spans="1:5" ht="15" thickBot="1">
      <c r="A32" s="40">
        <v>43678</v>
      </c>
      <c r="B32" s="37">
        <f t="shared" si="0"/>
        <v>2019</v>
      </c>
      <c r="C32" s="37">
        <f t="shared" si="1"/>
        <v>8</v>
      </c>
      <c r="D32" s="38">
        <f t="shared" si="2"/>
        <v>2019.6666666666667</v>
      </c>
      <c r="E32" s="41">
        <v>1.0992999999999999</v>
      </c>
    </row>
    <row r="33" spans="1:5" ht="15" thickBot="1">
      <c r="A33" s="40">
        <v>43709</v>
      </c>
      <c r="B33" s="37">
        <f t="shared" si="0"/>
        <v>2019</v>
      </c>
      <c r="C33" s="37">
        <f t="shared" si="1"/>
        <v>9</v>
      </c>
      <c r="D33" s="38">
        <f t="shared" si="2"/>
        <v>2019.75</v>
      </c>
      <c r="E33" s="41">
        <v>1.0899000000000001</v>
      </c>
    </row>
    <row r="34" spans="1:5" ht="15" thickBot="1">
      <c r="A34" s="40">
        <v>43739</v>
      </c>
      <c r="B34" s="37">
        <f t="shared" si="0"/>
        <v>2019</v>
      </c>
      <c r="C34" s="37">
        <f t="shared" si="1"/>
        <v>10</v>
      </c>
      <c r="D34" s="38">
        <f t="shared" si="2"/>
        <v>2019.8333333333333</v>
      </c>
      <c r="E34" s="41">
        <v>1.1152</v>
      </c>
    </row>
    <row r="35" spans="1:5" ht="15" thickBot="1">
      <c r="A35" s="40">
        <v>43770</v>
      </c>
      <c r="B35" s="37">
        <f t="shared" si="0"/>
        <v>2019</v>
      </c>
      <c r="C35" s="37">
        <f t="shared" si="1"/>
        <v>11</v>
      </c>
      <c r="D35" s="38">
        <f t="shared" si="2"/>
        <v>2019.9166666666667</v>
      </c>
      <c r="E35" s="41">
        <v>1.1020000000000001</v>
      </c>
    </row>
    <row r="36" spans="1:5" ht="15" thickBot="1">
      <c r="A36" s="40">
        <v>43800</v>
      </c>
      <c r="B36" s="37">
        <f t="shared" si="0"/>
        <v>2019</v>
      </c>
      <c r="C36" s="37">
        <f t="shared" si="1"/>
        <v>12</v>
      </c>
      <c r="D36" s="38">
        <f t="shared" si="2"/>
        <v>2020</v>
      </c>
      <c r="E36" s="41">
        <v>1.1212</v>
      </c>
    </row>
    <row r="37" spans="1:5" ht="15" thickBot="1">
      <c r="A37" s="40">
        <v>43831</v>
      </c>
      <c r="B37" s="37">
        <f t="shared" si="0"/>
        <v>2020</v>
      </c>
      <c r="C37" s="37">
        <f t="shared" si="1"/>
        <v>1</v>
      </c>
      <c r="D37" s="38">
        <f t="shared" si="2"/>
        <v>2020.0833333333333</v>
      </c>
      <c r="E37" s="41">
        <v>1.1094999999999999</v>
      </c>
    </row>
    <row r="38" spans="1:5" ht="15" thickBot="1">
      <c r="A38" s="40">
        <v>43862</v>
      </c>
      <c r="B38" s="37">
        <f t="shared" si="0"/>
        <v>2020</v>
      </c>
      <c r="C38" s="37">
        <f t="shared" si="1"/>
        <v>2</v>
      </c>
      <c r="D38" s="38">
        <f t="shared" si="2"/>
        <v>2020.1666666666667</v>
      </c>
      <c r="E38" s="41">
        <v>1.1031</v>
      </c>
    </row>
    <row r="39" spans="1:5" ht="15" thickBot="1">
      <c r="A39" s="40">
        <v>43891</v>
      </c>
      <c r="B39" s="37">
        <f t="shared" si="0"/>
        <v>2020</v>
      </c>
      <c r="C39" s="37">
        <f t="shared" si="1"/>
        <v>3</v>
      </c>
      <c r="D39" s="38">
        <f t="shared" si="2"/>
        <v>2020.25</v>
      </c>
      <c r="E39" s="41">
        <v>1.1032999999999999</v>
      </c>
    </row>
    <row r="40" spans="1:5" ht="15" thickBot="1">
      <c r="A40" s="40">
        <v>43922</v>
      </c>
      <c r="B40" s="37">
        <f t="shared" si="0"/>
        <v>2020</v>
      </c>
      <c r="C40" s="37">
        <f t="shared" si="1"/>
        <v>4</v>
      </c>
      <c r="D40" s="38">
        <f t="shared" si="2"/>
        <v>2020.3333333333333</v>
      </c>
      <c r="E40" s="41">
        <v>1.0952</v>
      </c>
    </row>
    <row r="41" spans="1:5" ht="15" thickBot="1">
      <c r="A41" s="42">
        <v>43952</v>
      </c>
      <c r="B41" s="37">
        <f t="shared" si="0"/>
        <v>2020</v>
      </c>
      <c r="C41" s="37">
        <f t="shared" si="1"/>
        <v>5</v>
      </c>
      <c r="D41" s="38">
        <f t="shared" si="2"/>
        <v>2020.4166666666667</v>
      </c>
      <c r="E41" s="43">
        <v>1.1097999999999999</v>
      </c>
    </row>
    <row r="42" spans="1:5" ht="15" thickBot="1">
      <c r="A42" s="36">
        <v>43983</v>
      </c>
      <c r="B42" s="37">
        <f t="shared" si="0"/>
        <v>2020</v>
      </c>
      <c r="C42" s="37">
        <f t="shared" si="1"/>
        <v>6</v>
      </c>
      <c r="D42" s="38">
        <f t="shared" si="2"/>
        <v>2020.5</v>
      </c>
      <c r="E42" s="39">
        <v>1.1233</v>
      </c>
    </row>
    <row r="43" spans="1:5" ht="15" thickBot="1">
      <c r="A43" s="40">
        <v>44013</v>
      </c>
      <c r="B43" s="37">
        <f t="shared" si="0"/>
        <v>2020</v>
      </c>
      <c r="C43" s="37">
        <f t="shared" si="1"/>
        <v>7</v>
      </c>
      <c r="D43" s="38">
        <f t="shared" si="2"/>
        <v>2020.5833333333333</v>
      </c>
      <c r="E43" s="41">
        <v>1.1785000000000001</v>
      </c>
    </row>
    <row r="44" spans="1:5" ht="15" thickBot="1">
      <c r="A44" s="40">
        <v>44044</v>
      </c>
      <c r="B44" s="37">
        <f t="shared" si="0"/>
        <v>2020</v>
      </c>
      <c r="C44" s="37">
        <f t="shared" si="1"/>
        <v>8</v>
      </c>
      <c r="D44" s="38">
        <f t="shared" si="2"/>
        <v>2020.6666666666667</v>
      </c>
      <c r="E44" s="41">
        <v>1.1933</v>
      </c>
    </row>
    <row r="45" spans="1:5" ht="15" thickBot="1">
      <c r="A45" s="40">
        <v>44075</v>
      </c>
      <c r="B45" s="37">
        <f t="shared" si="0"/>
        <v>2020</v>
      </c>
      <c r="C45" s="37">
        <f t="shared" si="1"/>
        <v>9</v>
      </c>
      <c r="D45" s="38">
        <f t="shared" si="2"/>
        <v>2020.75</v>
      </c>
      <c r="E45" s="41">
        <v>1.1718999999999999</v>
      </c>
    </row>
    <row r="46" spans="1:5" ht="15" thickBot="1">
      <c r="A46" s="40">
        <v>44105</v>
      </c>
      <c r="B46" s="37">
        <f t="shared" si="0"/>
        <v>2020</v>
      </c>
      <c r="C46" s="37">
        <f t="shared" si="1"/>
        <v>10</v>
      </c>
      <c r="D46" s="38">
        <f t="shared" si="2"/>
        <v>2020.8333333333333</v>
      </c>
      <c r="E46" s="41">
        <v>1.1645000000000001</v>
      </c>
    </row>
    <row r="47" spans="1:5" ht="15" thickBot="1">
      <c r="A47" s="40">
        <v>44136</v>
      </c>
      <c r="B47" s="37">
        <f t="shared" si="0"/>
        <v>2020</v>
      </c>
      <c r="C47" s="37">
        <f t="shared" si="1"/>
        <v>11</v>
      </c>
      <c r="D47" s="38">
        <f t="shared" si="2"/>
        <v>2020.9166666666667</v>
      </c>
      <c r="E47" s="41">
        <v>1.1946000000000001</v>
      </c>
    </row>
    <row r="48" spans="1:5" ht="15" thickBot="1">
      <c r="A48" s="40">
        <v>44166</v>
      </c>
      <c r="B48" s="37">
        <f t="shared" si="0"/>
        <v>2020</v>
      </c>
      <c r="C48" s="37">
        <f t="shared" si="1"/>
        <v>12</v>
      </c>
      <c r="D48" s="38">
        <f t="shared" si="2"/>
        <v>2021</v>
      </c>
      <c r="E48" s="41">
        <v>1.2208000000000001</v>
      </c>
    </row>
    <row r="49" spans="1:5" ht="15" thickBot="1">
      <c r="A49" s="40">
        <v>44197</v>
      </c>
      <c r="B49" s="37">
        <f t="shared" si="0"/>
        <v>2021</v>
      </c>
      <c r="C49" s="37">
        <f t="shared" si="1"/>
        <v>1</v>
      </c>
      <c r="D49" s="38">
        <f t="shared" si="2"/>
        <v>2021.0833333333333</v>
      </c>
      <c r="E49" s="41">
        <v>1.2129000000000001</v>
      </c>
    </row>
    <row r="50" spans="1:5" ht="15" thickBot="1">
      <c r="A50" s="40">
        <v>44228</v>
      </c>
      <c r="B50" s="37">
        <f t="shared" si="0"/>
        <v>2021</v>
      </c>
      <c r="C50" s="37">
        <f t="shared" si="1"/>
        <v>2</v>
      </c>
      <c r="D50" s="38">
        <f t="shared" si="2"/>
        <v>2021.1666666666667</v>
      </c>
      <c r="E50" s="41">
        <v>1.2076</v>
      </c>
    </row>
    <row r="51" spans="1:5" ht="15" thickBot="1">
      <c r="A51" s="40">
        <v>44256</v>
      </c>
      <c r="B51" s="37">
        <f t="shared" si="0"/>
        <v>2021</v>
      </c>
      <c r="C51" s="37">
        <f t="shared" si="1"/>
        <v>3</v>
      </c>
      <c r="D51" s="38">
        <f t="shared" si="2"/>
        <v>2021.25</v>
      </c>
      <c r="E51" s="41">
        <v>1.1722999999999999</v>
      </c>
    </row>
    <row r="52" spans="1:5" ht="15" thickBot="1">
      <c r="A52" s="40">
        <v>44287</v>
      </c>
      <c r="B52" s="37">
        <f t="shared" si="0"/>
        <v>2021</v>
      </c>
      <c r="C52" s="37">
        <f t="shared" si="1"/>
        <v>4</v>
      </c>
      <c r="D52" s="38">
        <f t="shared" si="2"/>
        <v>2021.3333333333333</v>
      </c>
      <c r="E52" s="41">
        <v>1.2021999999999999</v>
      </c>
    </row>
    <row r="53" spans="1:5" ht="15" thickBot="1">
      <c r="A53" s="40">
        <v>44317</v>
      </c>
      <c r="B53" s="37">
        <f t="shared" si="0"/>
        <v>2021</v>
      </c>
      <c r="C53" s="37">
        <f t="shared" si="1"/>
        <v>5</v>
      </c>
      <c r="D53" s="38">
        <f t="shared" si="2"/>
        <v>2021.4166666666667</v>
      </c>
      <c r="E53" s="41">
        <v>1.2224999999999999</v>
      </c>
    </row>
    <row r="54" spans="1:5" ht="15" thickBot="1">
      <c r="A54" s="40">
        <v>44348</v>
      </c>
      <c r="B54" s="37">
        <f t="shared" si="0"/>
        <v>2021</v>
      </c>
      <c r="C54" s="37">
        <f t="shared" si="1"/>
        <v>6</v>
      </c>
      <c r="D54" s="38">
        <f t="shared" si="2"/>
        <v>2021.5</v>
      </c>
      <c r="E54" s="41">
        <v>1.1845000000000001</v>
      </c>
    </row>
    <row r="55" spans="1:5" ht="15" thickBot="1">
      <c r="A55" s="40">
        <v>44378</v>
      </c>
      <c r="B55" s="37">
        <f t="shared" si="0"/>
        <v>2021</v>
      </c>
      <c r="C55" s="37">
        <f t="shared" si="1"/>
        <v>7</v>
      </c>
      <c r="D55" s="38">
        <f t="shared" si="2"/>
        <v>2021.5833333333333</v>
      </c>
      <c r="E55" s="41">
        <v>1.1854</v>
      </c>
    </row>
    <row r="56" spans="1:5" ht="15" thickBot="1">
      <c r="A56" s="40">
        <v>44409</v>
      </c>
      <c r="B56" s="37">
        <f t="shared" si="0"/>
        <v>2021</v>
      </c>
      <c r="C56" s="37">
        <f t="shared" si="1"/>
        <v>8</v>
      </c>
      <c r="D56" s="38">
        <f t="shared" si="2"/>
        <v>2021.6666666666667</v>
      </c>
      <c r="E56" s="41">
        <v>1.1812</v>
      </c>
    </row>
    <row r="57" spans="1:5" ht="15" thickBot="1">
      <c r="A57" s="40">
        <v>44440</v>
      </c>
      <c r="B57" s="37">
        <f t="shared" si="0"/>
        <v>2021</v>
      </c>
      <c r="C57" s="37">
        <f t="shared" si="1"/>
        <v>9</v>
      </c>
      <c r="D57" s="38">
        <f t="shared" si="2"/>
        <v>2021.75</v>
      </c>
      <c r="E57" s="41">
        <v>1.1584000000000001</v>
      </c>
    </row>
    <row r="58" spans="1:5" ht="15" thickBot="1">
      <c r="A58" s="40">
        <v>44470</v>
      </c>
      <c r="B58" s="37">
        <f t="shared" si="0"/>
        <v>2021</v>
      </c>
      <c r="C58" s="37">
        <f t="shared" si="1"/>
        <v>10</v>
      </c>
      <c r="D58" s="38">
        <f t="shared" si="2"/>
        <v>2021.8333333333333</v>
      </c>
      <c r="E58" s="41">
        <v>1.1558999999999999</v>
      </c>
    </row>
    <row r="59" spans="1:5" ht="15" thickBot="1">
      <c r="A59" s="40">
        <v>44501</v>
      </c>
      <c r="B59" s="37">
        <f t="shared" si="0"/>
        <v>2021</v>
      </c>
      <c r="C59" s="37">
        <f t="shared" si="1"/>
        <v>11</v>
      </c>
      <c r="D59" s="38">
        <f t="shared" si="2"/>
        <v>2021.9166666666667</v>
      </c>
      <c r="E59" s="41">
        <v>1.1324000000000001</v>
      </c>
    </row>
    <row r="60" spans="1:5" ht="15" thickBot="1">
      <c r="A60" s="40">
        <v>44531</v>
      </c>
      <c r="B60" s="37">
        <f t="shared" si="0"/>
        <v>2021</v>
      </c>
      <c r="C60" s="37">
        <f t="shared" si="1"/>
        <v>12</v>
      </c>
      <c r="D60" s="38">
        <f t="shared" si="2"/>
        <v>2022</v>
      </c>
      <c r="E60" s="41">
        <v>1.1383000000000001</v>
      </c>
    </row>
    <row r="61" spans="1:5" ht="15" thickBot="1">
      <c r="A61" s="42">
        <v>44562</v>
      </c>
      <c r="B61" s="37">
        <f t="shared" si="0"/>
        <v>2022</v>
      </c>
      <c r="C61" s="37">
        <f t="shared" si="1"/>
        <v>1</v>
      </c>
      <c r="D61" s="38">
        <f t="shared" si="2"/>
        <v>2022.0833333333333</v>
      </c>
      <c r="E61" s="43">
        <v>1.1243000000000001</v>
      </c>
    </row>
    <row r="62" spans="1:5" ht="15" thickBot="1">
      <c r="A62" s="42">
        <v>44593</v>
      </c>
      <c r="B62" s="37">
        <f t="shared" ref="B62" si="3">YEAR(A62)</f>
        <v>2022</v>
      </c>
      <c r="C62" s="37">
        <f t="shared" ref="C62" si="4">MONTH(A62)</f>
        <v>2</v>
      </c>
      <c r="D62" s="38">
        <f t="shared" ref="D62" si="5">B62+C62/12</f>
        <v>2022.1666666666667</v>
      </c>
      <c r="E62" s="43">
        <v>1.1100000000000001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C46AA-DC01-4E48-8A8C-6C2B2C0923F7}">
  <sheetPr>
    <tabColor theme="4" tint="0.39997558519241921"/>
  </sheetPr>
  <dimension ref="A1:AD266"/>
  <sheetViews>
    <sheetView zoomScale="112" zoomScaleNormal="147" workbookViewId="0">
      <pane ySplit="1" topLeftCell="A2" activePane="bottomLeft" state="frozen"/>
      <selection pane="bottomLeft" activeCell="C1" sqref="C1"/>
    </sheetView>
  </sheetViews>
  <sheetFormatPr defaultColWidth="9.1796875" defaultRowHeight="15.5"/>
  <cols>
    <col min="1" max="2" width="9.1796875" style="5"/>
    <col min="3" max="3" width="10.7265625" style="5" customWidth="1"/>
    <col min="4" max="4" width="18.6328125" style="22" bestFit="1" customWidth="1"/>
    <col min="5" max="5" width="13.08984375" style="22" bestFit="1" customWidth="1"/>
    <col min="6" max="6" width="10.36328125" style="22" bestFit="1" customWidth="1"/>
    <col min="7" max="7" width="18.26953125" style="23" bestFit="1" customWidth="1"/>
    <col min="8" max="8" width="19.7265625" style="22" bestFit="1" customWidth="1"/>
    <col min="9" max="9" width="15.08984375" style="22" bestFit="1" customWidth="1"/>
    <col min="10" max="11" width="6.36328125" style="22" bestFit="1" customWidth="1"/>
    <col min="12" max="12" width="7.08984375" style="22" bestFit="1" customWidth="1"/>
    <col min="13" max="13" width="6.36328125" style="22" bestFit="1" customWidth="1"/>
    <col min="14" max="14" width="4.81640625" style="22" bestFit="1" customWidth="1"/>
    <col min="15" max="15" width="7.81640625" style="22" bestFit="1" customWidth="1"/>
    <col min="16" max="16384" width="9.1796875" style="5"/>
  </cols>
  <sheetData>
    <row r="1" spans="1:30" s="25" customFormat="1">
      <c r="A1" s="25" t="s">
        <v>20</v>
      </c>
      <c r="B1" s="25" t="s">
        <v>22</v>
      </c>
      <c r="C1" s="25" t="s">
        <v>21</v>
      </c>
      <c r="D1" s="25" t="s">
        <v>35</v>
      </c>
      <c r="E1" s="25" t="s">
        <v>34</v>
      </c>
      <c r="F1" s="25" t="s">
        <v>33</v>
      </c>
      <c r="G1" s="25" t="s">
        <v>32</v>
      </c>
      <c r="H1" s="25" t="s">
        <v>31</v>
      </c>
      <c r="I1" s="25" t="s">
        <v>30</v>
      </c>
      <c r="J1" s="25" t="s">
        <v>29</v>
      </c>
      <c r="K1" s="25" t="s">
        <v>28</v>
      </c>
      <c r="L1" s="25" t="s">
        <v>27</v>
      </c>
      <c r="M1" s="25" t="s">
        <v>26</v>
      </c>
      <c r="N1" s="25" t="s">
        <v>25</v>
      </c>
      <c r="O1" s="25" t="s">
        <v>37</v>
      </c>
    </row>
    <row r="2" spans="1:30">
      <c r="A2" s="18">
        <v>2000</v>
      </c>
      <c r="B2" s="18">
        <v>1</v>
      </c>
      <c r="C2" s="19">
        <f t="shared" ref="C2:C65" si="0">IF(A2="","",IF(B2=12,DATE(A2+1,1,1),DATE(A2,B2+1,1)))</f>
        <v>36557</v>
      </c>
      <c r="D2" s="20">
        <v>25.38</v>
      </c>
      <c r="E2" s="20">
        <v>3.36</v>
      </c>
      <c r="F2" s="20">
        <v>875</v>
      </c>
      <c r="G2" s="20">
        <v>676.08</v>
      </c>
      <c r="H2" s="20">
        <v>628</v>
      </c>
      <c r="I2" s="20">
        <v>369.79</v>
      </c>
      <c r="J2" s="20">
        <v>158.19999999999999</v>
      </c>
      <c r="K2" s="20">
        <v>98.56</v>
      </c>
      <c r="L2" s="20">
        <v>0.1241</v>
      </c>
      <c r="M2" s="20">
        <v>28.79</v>
      </c>
      <c r="N2" s="21">
        <v>284.32</v>
      </c>
      <c r="O2" s="21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>
      <c r="A3" s="18">
        <v>2000</v>
      </c>
      <c r="B3" s="18">
        <v>2</v>
      </c>
      <c r="C3" s="19">
        <f t="shared" si="0"/>
        <v>36586</v>
      </c>
      <c r="D3" s="20">
        <v>27.704799999999999</v>
      </c>
      <c r="E3" s="20">
        <v>3.46</v>
      </c>
      <c r="F3" s="20">
        <v>880</v>
      </c>
      <c r="G3" s="20">
        <v>687.63</v>
      </c>
      <c r="H3" s="20">
        <v>580</v>
      </c>
      <c r="I3" s="20">
        <v>357.94</v>
      </c>
      <c r="J3" s="20">
        <v>156.666666666667</v>
      </c>
      <c r="K3" s="20">
        <v>100.06</v>
      </c>
      <c r="L3" s="20">
        <v>0.1173</v>
      </c>
      <c r="M3" s="20">
        <v>28.79</v>
      </c>
      <c r="N3" s="21">
        <v>299.86</v>
      </c>
      <c r="O3" s="21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>
      <c r="A4" s="18">
        <v>2000</v>
      </c>
      <c r="B4" s="18">
        <v>3</v>
      </c>
      <c r="C4" s="19">
        <f t="shared" si="0"/>
        <v>36617</v>
      </c>
      <c r="D4" s="20">
        <v>27.47</v>
      </c>
      <c r="E4" s="20">
        <v>3.51</v>
      </c>
      <c r="F4" s="20">
        <v>880</v>
      </c>
      <c r="G4" s="20">
        <v>733.28</v>
      </c>
      <c r="H4" s="20">
        <v>556</v>
      </c>
      <c r="I4" s="20">
        <v>363.49</v>
      </c>
      <c r="J4" s="20">
        <v>151.5</v>
      </c>
      <c r="K4" s="20">
        <v>97.19</v>
      </c>
      <c r="L4" s="20">
        <v>0.11269999999999999</v>
      </c>
      <c r="M4" s="20">
        <v>28.79</v>
      </c>
      <c r="N4" s="21">
        <v>286.39</v>
      </c>
      <c r="O4" s="21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>
      <c r="A5" s="18">
        <v>2000</v>
      </c>
      <c r="B5" s="18">
        <v>4</v>
      </c>
      <c r="C5" s="19">
        <f t="shared" si="0"/>
        <v>36647</v>
      </c>
      <c r="D5" s="20">
        <v>22.54</v>
      </c>
      <c r="E5" s="20">
        <v>3.68</v>
      </c>
      <c r="F5" s="20">
        <v>866.67</v>
      </c>
      <c r="G5" s="20">
        <v>789.81</v>
      </c>
      <c r="H5" s="20">
        <v>557</v>
      </c>
      <c r="I5" s="20">
        <v>366.24</v>
      </c>
      <c r="J5" s="20">
        <v>148</v>
      </c>
      <c r="K5" s="20">
        <v>95.19</v>
      </c>
      <c r="L5" s="20">
        <v>0.13250000000000001</v>
      </c>
      <c r="M5" s="20">
        <v>28.79</v>
      </c>
      <c r="N5" s="21">
        <v>279.69</v>
      </c>
      <c r="O5" s="21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>
      <c r="A6" s="18">
        <v>2000</v>
      </c>
      <c r="B6" s="18">
        <v>5</v>
      </c>
      <c r="C6" s="19">
        <f t="shared" si="0"/>
        <v>36678</v>
      </c>
      <c r="D6" s="20">
        <v>27.34</v>
      </c>
      <c r="E6" s="20">
        <v>3.55</v>
      </c>
      <c r="F6" s="20">
        <v>853.33</v>
      </c>
      <c r="G6" s="20">
        <v>793.66</v>
      </c>
      <c r="H6" s="20">
        <v>483</v>
      </c>
      <c r="I6" s="20">
        <v>337.97</v>
      </c>
      <c r="J6" s="20">
        <v>143.6</v>
      </c>
      <c r="K6" s="20">
        <v>104.28</v>
      </c>
      <c r="L6" s="20">
        <v>0.15260000000000001</v>
      </c>
      <c r="M6" s="20">
        <v>28.79</v>
      </c>
      <c r="N6" s="21">
        <v>275.19</v>
      </c>
      <c r="O6" s="21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>
      <c r="A7" s="18">
        <v>2000</v>
      </c>
      <c r="B7" s="18">
        <v>6</v>
      </c>
      <c r="C7" s="19">
        <f t="shared" si="0"/>
        <v>36708</v>
      </c>
      <c r="D7" s="20">
        <v>29.677299999999999</v>
      </c>
      <c r="E7" s="20">
        <v>3.6</v>
      </c>
      <c r="F7" s="20">
        <v>837.27</v>
      </c>
      <c r="G7" s="20">
        <v>783.14</v>
      </c>
      <c r="H7" s="20">
        <v>436</v>
      </c>
      <c r="I7" s="20">
        <v>330.17</v>
      </c>
      <c r="J7" s="20">
        <v>139.5</v>
      </c>
      <c r="K7" s="20">
        <v>99.28</v>
      </c>
      <c r="L7" s="20">
        <v>0.1845</v>
      </c>
      <c r="M7" s="20">
        <v>28.79</v>
      </c>
      <c r="N7" s="21">
        <v>285.73</v>
      </c>
      <c r="O7" s="21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>
      <c r="A8" s="18">
        <v>2000</v>
      </c>
      <c r="B8" s="18">
        <v>7</v>
      </c>
      <c r="C8" s="19">
        <f t="shared" si="0"/>
        <v>36739</v>
      </c>
      <c r="D8" s="20">
        <v>28.53</v>
      </c>
      <c r="E8" s="20">
        <v>3.96</v>
      </c>
      <c r="F8" s="20">
        <v>860</v>
      </c>
      <c r="G8" s="20">
        <v>771.62</v>
      </c>
      <c r="H8" s="20">
        <v>401</v>
      </c>
      <c r="I8" s="20">
        <v>339.3</v>
      </c>
      <c r="J8" s="20">
        <v>142.80000000000001</v>
      </c>
      <c r="K8" s="20">
        <v>91.17</v>
      </c>
      <c r="L8" s="20">
        <v>0.21249999999999999</v>
      </c>
      <c r="M8" s="20">
        <v>28.79</v>
      </c>
      <c r="N8" s="21">
        <v>281.58999999999997</v>
      </c>
      <c r="O8" s="21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>
      <c r="A9" s="18">
        <v>2000</v>
      </c>
      <c r="B9" s="18">
        <v>8</v>
      </c>
      <c r="C9" s="19">
        <f t="shared" si="0"/>
        <v>36770</v>
      </c>
      <c r="D9" s="20">
        <v>29.43</v>
      </c>
      <c r="E9" s="20">
        <v>4.01</v>
      </c>
      <c r="F9" s="20">
        <v>864.55</v>
      </c>
      <c r="G9" s="20">
        <v>754.36</v>
      </c>
      <c r="H9" s="20">
        <v>366</v>
      </c>
      <c r="I9" s="20">
        <v>328.92</v>
      </c>
      <c r="J9" s="20">
        <v>143.75</v>
      </c>
      <c r="K9" s="20">
        <v>90.87</v>
      </c>
      <c r="L9" s="20">
        <v>0.23019999999999999</v>
      </c>
      <c r="M9" s="20">
        <v>28.79</v>
      </c>
      <c r="N9" s="21">
        <v>274.47000000000003</v>
      </c>
      <c r="O9" s="21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1:30">
      <c r="A10" s="18">
        <v>2000</v>
      </c>
      <c r="B10" s="18">
        <v>9</v>
      </c>
      <c r="C10" s="19">
        <f t="shared" si="0"/>
        <v>36800</v>
      </c>
      <c r="D10" s="20">
        <v>32.621000000000002</v>
      </c>
      <c r="E10" s="20">
        <v>4.03</v>
      </c>
      <c r="F10" s="20">
        <v>880</v>
      </c>
      <c r="G10" s="20">
        <v>760.59</v>
      </c>
      <c r="H10" s="20">
        <v>326</v>
      </c>
      <c r="I10" s="20">
        <v>312.49</v>
      </c>
      <c r="J10" s="20">
        <v>143.666666666667</v>
      </c>
      <c r="K10" s="20">
        <v>97.88</v>
      </c>
      <c r="L10" s="20">
        <v>0.22109999999999999</v>
      </c>
      <c r="M10" s="20">
        <v>28.79</v>
      </c>
      <c r="N10" s="21">
        <v>273.68</v>
      </c>
      <c r="O10" s="21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>
      <c r="A11" s="18">
        <v>2000</v>
      </c>
      <c r="B11" s="18">
        <v>10</v>
      </c>
      <c r="C11" s="19">
        <f t="shared" si="0"/>
        <v>36831</v>
      </c>
      <c r="D11" s="20">
        <v>30.932300000000001</v>
      </c>
      <c r="E11" s="20">
        <v>4.3099999999999996</v>
      </c>
      <c r="F11" s="20">
        <v>871.82</v>
      </c>
      <c r="G11" s="20">
        <v>754.58</v>
      </c>
      <c r="H11" s="20">
        <v>318</v>
      </c>
      <c r="I11" s="20">
        <v>314.02</v>
      </c>
      <c r="J11" s="20">
        <v>136.75</v>
      </c>
      <c r="K11" s="20">
        <v>104.33</v>
      </c>
      <c r="L11" s="20">
        <v>0.23699999999999999</v>
      </c>
      <c r="M11" s="20">
        <v>28.79</v>
      </c>
      <c r="N11" s="21">
        <v>270</v>
      </c>
      <c r="O11" s="21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>
      <c r="A12" s="18">
        <v>2000</v>
      </c>
      <c r="B12" s="18">
        <v>11</v>
      </c>
      <c r="C12" s="19">
        <f t="shared" si="0"/>
        <v>36861</v>
      </c>
      <c r="D12" s="20">
        <v>32.524090909090901</v>
      </c>
      <c r="E12" s="20">
        <v>4.3899999999999997</v>
      </c>
      <c r="F12" s="20">
        <v>899.52</v>
      </c>
      <c r="G12" s="20">
        <v>769.61</v>
      </c>
      <c r="H12" s="20">
        <v>354</v>
      </c>
      <c r="I12" s="20">
        <v>316.77999999999997</v>
      </c>
      <c r="J12" s="20">
        <v>127.75</v>
      </c>
      <c r="K12" s="20">
        <v>103.21</v>
      </c>
      <c r="L12" s="20">
        <v>0.21890000000000001</v>
      </c>
      <c r="M12" s="20">
        <v>28.79</v>
      </c>
      <c r="N12" s="21">
        <v>266.01</v>
      </c>
      <c r="O12" s="21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0">
      <c r="A13" s="18">
        <v>2000</v>
      </c>
      <c r="B13" s="18">
        <v>12</v>
      </c>
      <c r="C13" s="19">
        <f t="shared" si="0"/>
        <v>36892</v>
      </c>
      <c r="D13" s="20">
        <v>25.125499999999999</v>
      </c>
      <c r="E13" s="20">
        <v>4.4400000000000004</v>
      </c>
      <c r="F13" s="20">
        <v>880</v>
      </c>
      <c r="G13" s="20">
        <v>806.79</v>
      </c>
      <c r="H13" s="20">
        <v>317</v>
      </c>
      <c r="I13" s="20">
        <v>320.57</v>
      </c>
      <c r="J13" s="20">
        <v>129.5</v>
      </c>
      <c r="K13" s="20">
        <v>104.95</v>
      </c>
      <c r="L13" s="20">
        <v>0.22090000000000001</v>
      </c>
      <c r="M13" s="20">
        <v>28.79</v>
      </c>
      <c r="N13" s="21">
        <v>271.45</v>
      </c>
      <c r="O13" s="21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>
      <c r="A14" s="18">
        <v>2001</v>
      </c>
      <c r="B14" s="18">
        <v>1</v>
      </c>
      <c r="C14" s="19">
        <f t="shared" si="0"/>
        <v>36923</v>
      </c>
      <c r="D14" s="20">
        <v>25.636363636363601</v>
      </c>
      <c r="E14" s="20">
        <v>4.6500000000000004</v>
      </c>
      <c r="F14" s="20">
        <v>907.27</v>
      </c>
      <c r="G14" s="20">
        <v>815.71</v>
      </c>
      <c r="H14" s="20">
        <v>304</v>
      </c>
      <c r="I14" s="20">
        <v>304.81</v>
      </c>
      <c r="J14" s="20">
        <v>134.19999999999999</v>
      </c>
      <c r="K14" s="20">
        <v>110.37</v>
      </c>
      <c r="L14" s="20">
        <v>0.22750000000000001</v>
      </c>
      <c r="M14" s="20">
        <v>30.03</v>
      </c>
      <c r="N14" s="21">
        <v>265.49</v>
      </c>
      <c r="O14" s="21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1:30">
      <c r="A15" s="18">
        <v>2001</v>
      </c>
      <c r="B15" s="18">
        <v>2</v>
      </c>
      <c r="C15" s="19">
        <f t="shared" si="0"/>
        <v>36951</v>
      </c>
      <c r="D15" s="20">
        <v>27.405999999999999</v>
      </c>
      <c r="E15" s="20">
        <v>4.59</v>
      </c>
      <c r="F15" s="20">
        <v>983.33</v>
      </c>
      <c r="G15" s="20">
        <v>811.08</v>
      </c>
      <c r="H15" s="20">
        <v>269</v>
      </c>
      <c r="I15" s="20">
        <v>303.77999999999997</v>
      </c>
      <c r="J15" s="20">
        <v>134.25</v>
      </c>
      <c r="K15" s="20">
        <v>106.74</v>
      </c>
      <c r="L15" s="20">
        <v>0.21759999999999999</v>
      </c>
      <c r="M15" s="20">
        <v>30.03</v>
      </c>
      <c r="N15" s="21">
        <v>261.87</v>
      </c>
      <c r="O15" s="21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1:30">
      <c r="A16" s="18">
        <v>2001</v>
      </c>
      <c r="B16" s="18">
        <v>3</v>
      </c>
      <c r="C16" s="19">
        <f t="shared" si="0"/>
        <v>36982</v>
      </c>
      <c r="D16" s="20">
        <v>24.395454545454498</v>
      </c>
      <c r="E16" s="20">
        <v>4.57</v>
      </c>
      <c r="F16" s="20">
        <v>954.76</v>
      </c>
      <c r="G16" s="20">
        <v>780.64</v>
      </c>
      <c r="H16" s="20">
        <v>278</v>
      </c>
      <c r="I16" s="20">
        <v>327.63</v>
      </c>
      <c r="J16" s="20">
        <v>125.5</v>
      </c>
      <c r="K16" s="20">
        <v>103.49</v>
      </c>
      <c r="L16" s="20">
        <v>0.2044</v>
      </c>
      <c r="M16" s="20">
        <v>30.03</v>
      </c>
      <c r="N16" s="21">
        <v>263.02999999999997</v>
      </c>
      <c r="O16" s="21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1:30">
      <c r="A17" s="18">
        <v>2001</v>
      </c>
      <c r="B17" s="18">
        <v>4</v>
      </c>
      <c r="C17" s="19">
        <f t="shared" si="0"/>
        <v>37012</v>
      </c>
      <c r="D17" s="20">
        <v>25.640999999999998</v>
      </c>
      <c r="E17" s="20">
        <v>4.4800000000000004</v>
      </c>
      <c r="F17" s="20">
        <v>950</v>
      </c>
      <c r="G17" s="20">
        <v>744.85</v>
      </c>
      <c r="H17" s="20">
        <v>281</v>
      </c>
      <c r="I17" s="20">
        <v>326.01</v>
      </c>
      <c r="J17" s="20">
        <v>120.75</v>
      </c>
      <c r="K17" s="20">
        <v>101.09</v>
      </c>
      <c r="L17" s="20">
        <v>0.19389999999999999</v>
      </c>
      <c r="M17" s="20">
        <v>30.03</v>
      </c>
      <c r="N17" s="21">
        <v>260.48</v>
      </c>
      <c r="O17" s="21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1:30">
      <c r="A18" s="18">
        <v>2001</v>
      </c>
      <c r="B18" s="18">
        <v>5</v>
      </c>
      <c r="C18" s="19">
        <f t="shared" si="0"/>
        <v>37043</v>
      </c>
      <c r="D18" s="20">
        <v>28.450476190476198</v>
      </c>
      <c r="E18" s="20">
        <v>4.3600000000000003</v>
      </c>
      <c r="F18" s="20">
        <v>949</v>
      </c>
      <c r="G18" s="20">
        <v>727.53</v>
      </c>
      <c r="H18" s="20">
        <v>292</v>
      </c>
      <c r="I18" s="20">
        <v>295.17</v>
      </c>
      <c r="J18" s="20">
        <v>123</v>
      </c>
      <c r="K18" s="20">
        <v>102.55</v>
      </c>
      <c r="L18" s="20">
        <v>0.21129999999999999</v>
      </c>
      <c r="M18" s="20">
        <v>30.03</v>
      </c>
      <c r="N18" s="21">
        <v>272.36</v>
      </c>
      <c r="O18" s="21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1:30">
      <c r="A19" s="18">
        <v>2001</v>
      </c>
      <c r="B19" s="18">
        <v>6</v>
      </c>
      <c r="C19" s="19">
        <f t="shared" si="0"/>
        <v>37073</v>
      </c>
      <c r="D19" s="20">
        <v>27.724285714285699</v>
      </c>
      <c r="E19" s="20">
        <v>4.33</v>
      </c>
      <c r="F19" s="20">
        <v>930</v>
      </c>
      <c r="G19" s="20">
        <v>727.53</v>
      </c>
      <c r="H19" s="20">
        <v>312</v>
      </c>
      <c r="I19" s="20">
        <v>286.89</v>
      </c>
      <c r="J19" s="20">
        <v>129.75</v>
      </c>
      <c r="K19" s="20">
        <v>97.42</v>
      </c>
      <c r="L19" s="20">
        <v>0.1993</v>
      </c>
      <c r="M19" s="20">
        <v>30.03</v>
      </c>
      <c r="N19" s="21">
        <v>270.23</v>
      </c>
      <c r="O19" s="21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1:30">
      <c r="A20" s="18">
        <v>2001</v>
      </c>
      <c r="B20" s="18">
        <v>7</v>
      </c>
      <c r="C20" s="19">
        <f t="shared" si="0"/>
        <v>37104</v>
      </c>
      <c r="D20" s="20">
        <v>24.538181818181801</v>
      </c>
      <c r="E20" s="20">
        <v>3.75</v>
      </c>
      <c r="F20" s="20">
        <v>930</v>
      </c>
      <c r="G20" s="20">
        <v>723.02</v>
      </c>
      <c r="H20" s="20">
        <v>352</v>
      </c>
      <c r="I20" s="20">
        <v>421.36</v>
      </c>
      <c r="J20" s="20">
        <v>137.19999999999999</v>
      </c>
      <c r="K20" s="20">
        <v>107.98</v>
      </c>
      <c r="L20" s="20">
        <v>0.1938</v>
      </c>
      <c r="M20" s="20">
        <v>30.03</v>
      </c>
      <c r="N20" s="21">
        <v>267.52999999999997</v>
      </c>
      <c r="O20" s="21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1:30">
      <c r="A21" s="18">
        <v>2001</v>
      </c>
      <c r="B21" s="18">
        <v>8</v>
      </c>
      <c r="C21" s="19">
        <f t="shared" si="0"/>
        <v>37135</v>
      </c>
      <c r="D21" s="20">
        <v>25.6978260869565</v>
      </c>
      <c r="E21" s="20">
        <v>3.79</v>
      </c>
      <c r="F21" s="20">
        <v>847.5</v>
      </c>
      <c r="G21" s="20">
        <v>738.07</v>
      </c>
      <c r="H21" s="20">
        <v>350</v>
      </c>
      <c r="I21" s="20">
        <v>427.49</v>
      </c>
      <c r="J21" s="20">
        <v>140.75</v>
      </c>
      <c r="K21" s="20">
        <v>105.91</v>
      </c>
      <c r="L21" s="20">
        <v>0.17879999999999999</v>
      </c>
      <c r="M21" s="20">
        <v>30.03</v>
      </c>
      <c r="N21" s="21">
        <v>272.39</v>
      </c>
      <c r="O21" s="21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1:30">
      <c r="A22" s="18">
        <v>2001</v>
      </c>
      <c r="B22" s="18">
        <v>9</v>
      </c>
      <c r="C22" s="19">
        <f t="shared" si="0"/>
        <v>37165</v>
      </c>
      <c r="D22" s="20">
        <v>25.544</v>
      </c>
      <c r="E22" s="20">
        <v>3.79</v>
      </c>
      <c r="F22" s="20">
        <v>807</v>
      </c>
      <c r="G22" s="20">
        <v>749.57</v>
      </c>
      <c r="H22" s="20">
        <v>316</v>
      </c>
      <c r="I22" s="20">
        <v>385.09</v>
      </c>
      <c r="J22" s="20">
        <v>148.333333333333</v>
      </c>
      <c r="K22" s="20">
        <v>107.57</v>
      </c>
      <c r="L22" s="20">
        <v>0.16619999999999999</v>
      </c>
      <c r="M22" s="20">
        <v>30.03</v>
      </c>
      <c r="N22" s="21">
        <v>283.42</v>
      </c>
      <c r="O22" s="21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1:30">
      <c r="A23" s="18">
        <v>2001</v>
      </c>
      <c r="B23" s="18">
        <v>10</v>
      </c>
      <c r="C23" s="19">
        <f t="shared" si="0"/>
        <v>37196</v>
      </c>
      <c r="D23" s="20">
        <v>20.478260869565201</v>
      </c>
      <c r="E23" s="20">
        <v>3.52</v>
      </c>
      <c r="F23" s="20">
        <v>713.91</v>
      </c>
      <c r="G23" s="20">
        <v>761.6</v>
      </c>
      <c r="H23" s="20">
        <v>281.64999999999998</v>
      </c>
      <c r="I23" s="20">
        <v>373.03</v>
      </c>
      <c r="J23" s="20">
        <v>146.19999999999999</v>
      </c>
      <c r="K23" s="20">
        <v>115.01</v>
      </c>
      <c r="L23" s="20">
        <v>0.1497</v>
      </c>
      <c r="M23" s="20">
        <v>30.03</v>
      </c>
      <c r="N23" s="21">
        <v>283.06</v>
      </c>
      <c r="O23" s="21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spans="1:30">
      <c r="A24" s="18">
        <v>2001</v>
      </c>
      <c r="B24" s="18">
        <v>11</v>
      </c>
      <c r="C24" s="19">
        <f t="shared" si="0"/>
        <v>37226</v>
      </c>
      <c r="D24" s="20">
        <v>18.942272727272702</v>
      </c>
      <c r="E24" s="20">
        <v>3.46</v>
      </c>
      <c r="F24" s="20">
        <v>714.29</v>
      </c>
      <c r="G24" s="20">
        <v>759.59</v>
      </c>
      <c r="H24" s="20">
        <v>318.77</v>
      </c>
      <c r="I24" s="20">
        <v>390.69</v>
      </c>
      <c r="J24" s="20">
        <v>135</v>
      </c>
      <c r="K24" s="20">
        <v>116.36</v>
      </c>
      <c r="L24" s="20">
        <v>0.16950000000000001</v>
      </c>
      <c r="M24" s="20">
        <v>30.03</v>
      </c>
      <c r="N24" s="21">
        <v>276.16000000000003</v>
      </c>
      <c r="O24" s="21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spans="1:30">
      <c r="A25" s="18">
        <v>2001</v>
      </c>
      <c r="B25" s="18">
        <v>12</v>
      </c>
      <c r="C25" s="19">
        <f t="shared" si="0"/>
        <v>37257</v>
      </c>
      <c r="D25" s="20">
        <v>18.6047368421053</v>
      </c>
      <c r="E25" s="20">
        <v>3.4</v>
      </c>
      <c r="F25" s="20">
        <v>710</v>
      </c>
      <c r="G25" s="20">
        <v>771.62</v>
      </c>
      <c r="H25" s="20">
        <v>309.19</v>
      </c>
      <c r="I25" s="20">
        <v>396.87</v>
      </c>
      <c r="J25" s="20">
        <v>134.333333333333</v>
      </c>
      <c r="K25" s="20">
        <v>118.2</v>
      </c>
      <c r="L25" s="20">
        <v>0.17269999999999999</v>
      </c>
      <c r="M25" s="20">
        <v>30.03</v>
      </c>
      <c r="N25" s="21">
        <v>275.85000000000002</v>
      </c>
      <c r="O25" s="21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spans="1:30">
      <c r="A26" s="18">
        <v>2002</v>
      </c>
      <c r="B26" s="18">
        <v>1</v>
      </c>
      <c r="C26" s="19">
        <f t="shared" si="0"/>
        <v>37288</v>
      </c>
      <c r="D26" s="20">
        <v>19.484999999999999</v>
      </c>
      <c r="E26" s="20">
        <v>3.06</v>
      </c>
      <c r="F26" s="20">
        <v>685.91</v>
      </c>
      <c r="G26" s="20">
        <v>684.39</v>
      </c>
      <c r="H26" s="20">
        <v>328.57</v>
      </c>
      <c r="I26" s="20">
        <v>389.18</v>
      </c>
      <c r="J26" s="20">
        <v>142.5</v>
      </c>
      <c r="K26" s="20">
        <v>121.68</v>
      </c>
      <c r="L26" s="20">
        <v>0.17130000000000001</v>
      </c>
      <c r="M26" s="20">
        <v>29.31</v>
      </c>
      <c r="N26" s="21">
        <v>281.51</v>
      </c>
      <c r="O26" s="21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1:30">
      <c r="A27" s="18">
        <v>2002</v>
      </c>
      <c r="B27" s="18">
        <v>2</v>
      </c>
      <c r="C27" s="19">
        <f t="shared" si="0"/>
        <v>37316</v>
      </c>
      <c r="D27" s="20">
        <v>20.291499999999999</v>
      </c>
      <c r="E27" s="20">
        <v>3.03</v>
      </c>
      <c r="F27" s="20">
        <v>651</v>
      </c>
      <c r="G27" s="20">
        <v>617.29</v>
      </c>
      <c r="H27" s="20">
        <v>356</v>
      </c>
      <c r="I27" s="20">
        <v>364.92</v>
      </c>
      <c r="J27" s="20">
        <v>143.75</v>
      </c>
      <c r="K27" s="20">
        <v>113.38</v>
      </c>
      <c r="L27" s="20">
        <v>0.14369999999999999</v>
      </c>
      <c r="M27" s="20">
        <v>29.31</v>
      </c>
      <c r="N27" s="21">
        <v>295.5</v>
      </c>
      <c r="O27" s="21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1:30">
      <c r="A28" s="18">
        <v>2002</v>
      </c>
      <c r="B28" s="18">
        <v>3</v>
      </c>
      <c r="C28" s="19">
        <f t="shared" si="0"/>
        <v>37347</v>
      </c>
      <c r="D28" s="20">
        <v>23.6905</v>
      </c>
      <c r="E28" s="20">
        <v>2.97</v>
      </c>
      <c r="F28" s="20">
        <v>640</v>
      </c>
      <c r="G28" s="20">
        <v>598.91999999999996</v>
      </c>
      <c r="H28" s="20">
        <v>353.24</v>
      </c>
      <c r="I28" s="20">
        <v>359.21</v>
      </c>
      <c r="J28" s="20">
        <v>151.25</v>
      </c>
      <c r="K28" s="20">
        <v>116.62</v>
      </c>
      <c r="L28" s="20">
        <v>0.1477</v>
      </c>
      <c r="M28" s="20">
        <v>29.31</v>
      </c>
      <c r="N28" s="21">
        <v>294.06</v>
      </c>
      <c r="O28" s="21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1:30">
      <c r="A29" s="18">
        <v>2002</v>
      </c>
      <c r="B29" s="18">
        <v>4</v>
      </c>
      <c r="C29" s="19">
        <f t="shared" si="0"/>
        <v>37377</v>
      </c>
      <c r="D29" s="20">
        <v>25.6540909090909</v>
      </c>
      <c r="E29" s="20">
        <v>2.81</v>
      </c>
      <c r="F29" s="20">
        <v>631</v>
      </c>
      <c r="G29" s="20">
        <v>590.24</v>
      </c>
      <c r="H29" s="20">
        <v>405</v>
      </c>
      <c r="I29" s="20">
        <v>370.86</v>
      </c>
      <c r="J29" s="20">
        <v>148.4</v>
      </c>
      <c r="K29" s="20">
        <v>112.99</v>
      </c>
      <c r="L29" s="20">
        <v>0.15190000000000001</v>
      </c>
      <c r="M29" s="20">
        <v>29.31</v>
      </c>
      <c r="N29" s="21">
        <v>302.68</v>
      </c>
      <c r="O29" s="21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30">
      <c r="A30" s="18">
        <v>2002</v>
      </c>
      <c r="B30" s="18">
        <v>5</v>
      </c>
      <c r="C30" s="19">
        <f t="shared" si="0"/>
        <v>37408</v>
      </c>
      <c r="D30" s="20">
        <v>25.387272727272698</v>
      </c>
      <c r="E30" s="20">
        <v>2.83</v>
      </c>
      <c r="F30" s="20">
        <v>618.17999999999995</v>
      </c>
      <c r="G30" s="20">
        <v>599.55999999999995</v>
      </c>
      <c r="H30" s="20">
        <v>418.3</v>
      </c>
      <c r="I30" s="20">
        <v>399.89</v>
      </c>
      <c r="J30" s="20">
        <v>148</v>
      </c>
      <c r="K30" s="20">
        <v>110.91</v>
      </c>
      <c r="L30" s="20">
        <v>0.13400000000000001</v>
      </c>
      <c r="M30" s="20">
        <v>29.31</v>
      </c>
      <c r="N30" s="21">
        <v>314.49</v>
      </c>
      <c r="O30" s="21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0">
      <c r="A31" s="18">
        <v>2002</v>
      </c>
      <c r="B31" s="18">
        <v>6</v>
      </c>
      <c r="C31" s="19">
        <f t="shared" si="0"/>
        <v>37438</v>
      </c>
      <c r="D31" s="20">
        <v>24.127894736842102</v>
      </c>
      <c r="E31" s="20">
        <v>2.9</v>
      </c>
      <c r="F31" s="20">
        <v>700.56</v>
      </c>
      <c r="G31" s="20">
        <v>645.95000000000005</v>
      </c>
      <c r="H31" s="20">
        <v>439</v>
      </c>
      <c r="I31" s="20">
        <v>456.81</v>
      </c>
      <c r="J31" s="20">
        <v>149</v>
      </c>
      <c r="K31" s="20">
        <v>115.44</v>
      </c>
      <c r="L31" s="20">
        <v>0.1268</v>
      </c>
      <c r="M31" s="20">
        <v>29.31</v>
      </c>
      <c r="N31" s="21">
        <v>321.18</v>
      </c>
      <c r="O31" s="21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spans="1:30">
      <c r="A32" s="18">
        <v>2002</v>
      </c>
      <c r="B32" s="18">
        <v>7</v>
      </c>
      <c r="C32" s="19">
        <f t="shared" si="0"/>
        <v>37469</v>
      </c>
      <c r="D32" s="20">
        <v>25.7678260869565</v>
      </c>
      <c r="E32" s="20">
        <v>2.95</v>
      </c>
      <c r="F32" s="20">
        <v>728.7</v>
      </c>
      <c r="G32" s="20">
        <v>704.52</v>
      </c>
      <c r="H32" s="20">
        <v>432.61</v>
      </c>
      <c r="I32" s="20">
        <v>489.63</v>
      </c>
      <c r="J32" s="20">
        <v>152.4</v>
      </c>
      <c r="K32" s="20">
        <v>123.5</v>
      </c>
      <c r="L32" s="20">
        <v>0.1409</v>
      </c>
      <c r="M32" s="20">
        <v>29.31</v>
      </c>
      <c r="N32" s="21">
        <v>313.29000000000002</v>
      </c>
      <c r="O32" s="21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spans="1:30">
      <c r="A33" s="18">
        <v>2002</v>
      </c>
      <c r="B33" s="18">
        <v>8</v>
      </c>
      <c r="C33" s="19">
        <f t="shared" si="0"/>
        <v>37500</v>
      </c>
      <c r="D33" s="20">
        <v>26.632857142857102</v>
      </c>
      <c r="E33" s="20">
        <v>3.01</v>
      </c>
      <c r="F33" s="20">
        <v>730.95</v>
      </c>
      <c r="G33" s="20">
        <v>758.59</v>
      </c>
      <c r="H33" s="20">
        <v>433.36</v>
      </c>
      <c r="I33" s="20">
        <v>502.75</v>
      </c>
      <c r="J33" s="20">
        <v>148.333333333333</v>
      </c>
      <c r="K33" s="20">
        <v>130.05000000000001</v>
      </c>
      <c r="L33" s="20">
        <v>0.13869999999999999</v>
      </c>
      <c r="M33" s="20">
        <v>29.31</v>
      </c>
      <c r="N33" s="21">
        <v>310.26</v>
      </c>
      <c r="O33" s="21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spans="1:30">
      <c r="A34" s="18">
        <v>2002</v>
      </c>
      <c r="B34" s="18">
        <v>9</v>
      </c>
      <c r="C34" s="19">
        <f t="shared" si="0"/>
        <v>37530</v>
      </c>
      <c r="D34" s="20">
        <v>28.342380952380999</v>
      </c>
      <c r="E34" s="20">
        <v>3.08</v>
      </c>
      <c r="F34" s="20">
        <v>742.86</v>
      </c>
      <c r="G34" s="20">
        <v>794.71</v>
      </c>
      <c r="H34" s="20">
        <v>414.57</v>
      </c>
      <c r="I34" s="20">
        <v>505.67</v>
      </c>
      <c r="J34" s="20">
        <v>148.80000000000001</v>
      </c>
      <c r="K34" s="20">
        <v>151.84</v>
      </c>
      <c r="L34" s="20">
        <v>0.15340000000000001</v>
      </c>
      <c r="M34" s="20">
        <v>29.31</v>
      </c>
      <c r="N34" s="21">
        <v>319.14</v>
      </c>
      <c r="O34" s="21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spans="1:30">
      <c r="A35" s="18">
        <v>2002</v>
      </c>
      <c r="B35" s="18">
        <v>10</v>
      </c>
      <c r="C35" s="19">
        <f t="shared" si="0"/>
        <v>37561</v>
      </c>
      <c r="D35" s="20">
        <v>27.548695652173901</v>
      </c>
      <c r="E35" s="20">
        <v>3.28</v>
      </c>
      <c r="F35" s="20">
        <v>778.46</v>
      </c>
      <c r="G35" s="20">
        <v>816.19</v>
      </c>
      <c r="H35" s="20">
        <v>423.09</v>
      </c>
      <c r="I35" s="20">
        <v>528.57000000000005</v>
      </c>
      <c r="J35" s="20">
        <v>157.25</v>
      </c>
      <c r="K35" s="20">
        <v>156.82</v>
      </c>
      <c r="L35" s="20">
        <v>0.1656</v>
      </c>
      <c r="M35" s="20">
        <v>29.31</v>
      </c>
      <c r="N35" s="21">
        <v>316.56</v>
      </c>
      <c r="O35" s="21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spans="1:30">
      <c r="A36" s="18">
        <v>2002</v>
      </c>
      <c r="B36" s="18">
        <v>11</v>
      </c>
      <c r="C36" s="19">
        <f t="shared" si="0"/>
        <v>37591</v>
      </c>
      <c r="D36" s="20">
        <v>24.184761904761899</v>
      </c>
      <c r="E36" s="20">
        <v>3.34</v>
      </c>
      <c r="F36" s="20">
        <v>826.67</v>
      </c>
      <c r="G36" s="20">
        <v>870.83</v>
      </c>
      <c r="H36" s="20">
        <v>456.48</v>
      </c>
      <c r="I36" s="20">
        <v>582</v>
      </c>
      <c r="J36" s="20">
        <v>158.25</v>
      </c>
      <c r="K36" s="20">
        <v>160.02000000000001</v>
      </c>
      <c r="L36" s="20">
        <v>0.1726</v>
      </c>
      <c r="M36" s="20">
        <v>29.31</v>
      </c>
      <c r="N36" s="21">
        <v>319.07</v>
      </c>
      <c r="O36" s="21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spans="1:30">
      <c r="A37" s="18">
        <v>2002</v>
      </c>
      <c r="B37" s="18">
        <v>12</v>
      </c>
      <c r="C37" s="19">
        <f t="shared" si="0"/>
        <v>37622</v>
      </c>
      <c r="D37" s="20">
        <v>28.520952380952401</v>
      </c>
      <c r="E37" s="20">
        <v>3.36</v>
      </c>
      <c r="F37" s="20">
        <v>945.88</v>
      </c>
      <c r="G37" s="20">
        <v>952</v>
      </c>
      <c r="H37" s="20">
        <v>489.95</v>
      </c>
      <c r="I37" s="20">
        <v>591.03</v>
      </c>
      <c r="J37" s="20">
        <v>154.25</v>
      </c>
      <c r="K37" s="20">
        <v>146.24</v>
      </c>
      <c r="L37" s="20">
        <v>0.17530000000000001</v>
      </c>
      <c r="M37" s="20">
        <v>29.31</v>
      </c>
      <c r="N37" s="21">
        <v>331.92</v>
      </c>
      <c r="O37" s="21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spans="1:30">
      <c r="A38" s="18">
        <v>2003</v>
      </c>
      <c r="B38" s="18">
        <v>1</v>
      </c>
      <c r="C38" s="19">
        <f t="shared" si="0"/>
        <v>37653</v>
      </c>
      <c r="D38" s="20">
        <v>31.246666666666702</v>
      </c>
      <c r="E38" s="20">
        <v>3.61</v>
      </c>
      <c r="F38" s="20">
        <v>960</v>
      </c>
      <c r="G38" s="20">
        <v>970.03</v>
      </c>
      <c r="H38" s="20">
        <v>491.65</v>
      </c>
      <c r="I38" s="20">
        <v>540.72</v>
      </c>
      <c r="J38" s="20">
        <v>152</v>
      </c>
      <c r="K38" s="20">
        <v>137.5316</v>
      </c>
      <c r="L38" s="20">
        <v>0.18055840000000001</v>
      </c>
      <c r="M38" s="20">
        <v>31.95</v>
      </c>
      <c r="N38" s="21">
        <v>356.85899999999998</v>
      </c>
      <c r="O38" s="21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spans="1:30">
      <c r="A39" s="18">
        <v>2003</v>
      </c>
      <c r="B39" s="18">
        <v>2</v>
      </c>
      <c r="C39" s="19">
        <f t="shared" si="0"/>
        <v>37681</v>
      </c>
      <c r="D39" s="20">
        <v>32.648499999999999</v>
      </c>
      <c r="E39" s="20">
        <v>3.67</v>
      </c>
      <c r="F39" s="20">
        <v>977</v>
      </c>
      <c r="G39" s="20">
        <v>1016.45</v>
      </c>
      <c r="H39" s="20">
        <v>472.75</v>
      </c>
      <c r="I39" s="20">
        <v>522.42999999999995</v>
      </c>
      <c r="J39" s="20">
        <v>150.25</v>
      </c>
      <c r="K39" s="20">
        <v>140.77420000000001</v>
      </c>
      <c r="L39" s="20">
        <v>0.19863629999999999</v>
      </c>
      <c r="M39" s="20">
        <v>31.95</v>
      </c>
      <c r="N39" s="21">
        <v>358.97</v>
      </c>
      <c r="O39" s="21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spans="1:30">
      <c r="A40" s="18">
        <v>2003</v>
      </c>
      <c r="B40" s="18">
        <v>3</v>
      </c>
      <c r="C40" s="19">
        <f t="shared" si="0"/>
        <v>37712</v>
      </c>
      <c r="D40" s="20">
        <v>30.339047619047602</v>
      </c>
      <c r="E40" s="20">
        <v>3.74</v>
      </c>
      <c r="F40" s="20">
        <v>1022.38</v>
      </c>
      <c r="G40" s="20">
        <v>1039.32</v>
      </c>
      <c r="H40" s="20">
        <v>429.14</v>
      </c>
      <c r="I40" s="20">
        <v>522.52</v>
      </c>
      <c r="J40" s="20">
        <v>147</v>
      </c>
      <c r="K40" s="20">
        <v>129.36070000000001</v>
      </c>
      <c r="L40" s="20">
        <v>0.1814402</v>
      </c>
      <c r="M40" s="20">
        <v>31.95</v>
      </c>
      <c r="N40" s="21">
        <v>340.55</v>
      </c>
      <c r="O40" s="21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0">
      <c r="A41" s="18">
        <v>2003</v>
      </c>
      <c r="B41" s="18">
        <v>4</v>
      </c>
      <c r="C41" s="19">
        <f t="shared" si="0"/>
        <v>37742</v>
      </c>
      <c r="D41" s="20">
        <v>25.015999999999998</v>
      </c>
      <c r="E41" s="20">
        <v>4.03</v>
      </c>
      <c r="F41" s="20">
        <v>1050</v>
      </c>
      <c r="G41" s="20">
        <v>1064.23</v>
      </c>
      <c r="H41" s="20">
        <v>395.23</v>
      </c>
      <c r="I41" s="20">
        <v>540.9</v>
      </c>
      <c r="J41" s="20">
        <v>141.4</v>
      </c>
      <c r="K41" s="20">
        <v>125.80110000000001</v>
      </c>
      <c r="L41" s="20">
        <v>0.17085810000000001</v>
      </c>
      <c r="M41" s="20">
        <v>31.95</v>
      </c>
      <c r="N41" s="21">
        <v>328.18</v>
      </c>
      <c r="O41" s="21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spans="1:30">
      <c r="A42" s="18">
        <v>2003</v>
      </c>
      <c r="B42" s="18">
        <v>5</v>
      </c>
      <c r="C42" s="19">
        <f t="shared" si="0"/>
        <v>37773</v>
      </c>
      <c r="D42" s="20">
        <v>25.8095</v>
      </c>
      <c r="E42" s="20">
        <v>4.04</v>
      </c>
      <c r="F42" s="20">
        <v>1050</v>
      </c>
      <c r="G42" s="20">
        <v>1147.4100000000001</v>
      </c>
      <c r="H42" s="20">
        <v>409.23</v>
      </c>
      <c r="I42" s="20">
        <v>549.24</v>
      </c>
      <c r="J42" s="20">
        <v>142.5</v>
      </c>
      <c r="K42" s="20">
        <v>129.154</v>
      </c>
      <c r="L42" s="20">
        <v>0.1580713</v>
      </c>
      <c r="M42" s="20">
        <v>31.95</v>
      </c>
      <c r="N42" s="21">
        <v>355.68299999999999</v>
      </c>
      <c r="O42" s="21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spans="1:30">
      <c r="A43" s="18">
        <v>2003</v>
      </c>
      <c r="B43" s="18">
        <v>6</v>
      </c>
      <c r="C43" s="19">
        <f t="shared" si="0"/>
        <v>37803</v>
      </c>
      <c r="D43" s="20">
        <v>27.5457142857143</v>
      </c>
      <c r="E43" s="20">
        <v>4.05</v>
      </c>
      <c r="F43" s="20">
        <v>1037.6199999999999</v>
      </c>
      <c r="G43" s="20">
        <v>1234.5899999999999</v>
      </c>
      <c r="H43" s="20">
        <v>435.14</v>
      </c>
      <c r="I43" s="20">
        <v>545.85</v>
      </c>
      <c r="J43" s="20">
        <v>151.19999999999999</v>
      </c>
      <c r="K43" s="20">
        <v>126.2834</v>
      </c>
      <c r="L43" s="20">
        <v>0.1483709</v>
      </c>
      <c r="M43" s="20">
        <v>31.95</v>
      </c>
      <c r="N43" s="21">
        <v>356.35199999999998</v>
      </c>
      <c r="O43" s="21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spans="1:30">
      <c r="A44" s="18">
        <v>2003</v>
      </c>
      <c r="B44" s="18">
        <v>7</v>
      </c>
      <c r="C44" s="19">
        <f t="shared" si="0"/>
        <v>37834</v>
      </c>
      <c r="D44" s="20">
        <v>28.398260869565199</v>
      </c>
      <c r="E44" s="20">
        <v>4.04</v>
      </c>
      <c r="F44" s="20">
        <v>1023.18</v>
      </c>
      <c r="G44" s="20">
        <v>1261.43</v>
      </c>
      <c r="H44" s="20">
        <v>414.65</v>
      </c>
      <c r="I44" s="20">
        <v>531.41</v>
      </c>
      <c r="J44" s="20">
        <v>150.25</v>
      </c>
      <c r="K44" s="20">
        <v>128.95189999999999</v>
      </c>
      <c r="L44" s="20">
        <v>0.15079600000000001</v>
      </c>
      <c r="M44" s="20">
        <v>31.95</v>
      </c>
      <c r="N44" s="21">
        <v>351.02</v>
      </c>
      <c r="O44" s="21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1:30">
      <c r="A45" s="18">
        <v>2003</v>
      </c>
      <c r="B45" s="18">
        <v>8</v>
      </c>
      <c r="C45" s="19">
        <f t="shared" si="0"/>
        <v>37865</v>
      </c>
      <c r="D45" s="20">
        <v>29.825714285714302</v>
      </c>
      <c r="E45" s="20">
        <v>3.98</v>
      </c>
      <c r="F45" s="20">
        <v>1020</v>
      </c>
      <c r="G45" s="20">
        <v>1299.68</v>
      </c>
      <c r="H45" s="20">
        <v>401.48</v>
      </c>
      <c r="I45" s="20">
        <v>515.69000000000005</v>
      </c>
      <c r="J45" s="20">
        <v>150</v>
      </c>
      <c r="K45" s="20">
        <v>144.173</v>
      </c>
      <c r="L45" s="20">
        <v>0.1505755</v>
      </c>
      <c r="M45" s="20">
        <v>31.95</v>
      </c>
      <c r="N45" s="21">
        <v>359.76799999999997</v>
      </c>
      <c r="O45" s="21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spans="1:30">
      <c r="A46" s="18">
        <v>2003</v>
      </c>
      <c r="B46" s="18">
        <v>9</v>
      </c>
      <c r="C46" s="19">
        <f t="shared" si="0"/>
        <v>37895</v>
      </c>
      <c r="D46" s="20">
        <v>27.0981818181818</v>
      </c>
      <c r="E46" s="20">
        <v>3.97</v>
      </c>
      <c r="F46" s="20">
        <v>1014.54545454545</v>
      </c>
      <c r="G46" s="20">
        <v>1329.79</v>
      </c>
      <c r="H46" s="20">
        <v>429.27</v>
      </c>
      <c r="I46" s="20">
        <v>558.02</v>
      </c>
      <c r="J46" s="20">
        <v>154.6</v>
      </c>
      <c r="K46" s="20">
        <v>138.3629</v>
      </c>
      <c r="L46" s="20">
        <v>0.13183629999999999</v>
      </c>
      <c r="M46" s="20">
        <v>31.95</v>
      </c>
      <c r="N46" s="21">
        <v>378.94499999999999</v>
      </c>
      <c r="O46" s="21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spans="1:30">
      <c r="A47" s="18">
        <v>2003</v>
      </c>
      <c r="B47" s="18">
        <v>10</v>
      </c>
      <c r="C47" s="19">
        <f t="shared" si="0"/>
        <v>37926</v>
      </c>
      <c r="D47" s="20">
        <v>29.5904347826087</v>
      </c>
      <c r="E47" s="20">
        <v>3.88</v>
      </c>
      <c r="F47" s="20">
        <v>920</v>
      </c>
      <c r="G47" s="20">
        <v>1359.2</v>
      </c>
      <c r="H47" s="20">
        <v>500.7</v>
      </c>
      <c r="I47" s="20">
        <v>608.26</v>
      </c>
      <c r="J47" s="20">
        <v>157</v>
      </c>
      <c r="K47" s="20">
        <v>142.82259999999999</v>
      </c>
      <c r="L47" s="20">
        <v>0.1320567</v>
      </c>
      <c r="M47" s="20">
        <v>31.95</v>
      </c>
      <c r="N47" s="21">
        <v>378.92</v>
      </c>
      <c r="O47" s="21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spans="1:30">
      <c r="A48" s="18">
        <v>2003</v>
      </c>
      <c r="B48" s="18">
        <v>11</v>
      </c>
      <c r="C48" s="19">
        <f t="shared" si="0"/>
        <v>37956</v>
      </c>
      <c r="D48" s="20">
        <v>28.771999999999998</v>
      </c>
      <c r="E48" s="20">
        <v>3.9</v>
      </c>
      <c r="F48" s="20">
        <v>931.5</v>
      </c>
      <c r="G48" s="20">
        <v>1388.91</v>
      </c>
      <c r="H48" s="20">
        <v>521.75</v>
      </c>
      <c r="I48" s="20">
        <v>630.62</v>
      </c>
      <c r="J48" s="20">
        <v>158.4</v>
      </c>
      <c r="K48" s="20">
        <v>160.93729999999999</v>
      </c>
      <c r="L48" s="20">
        <v>0.13404089999999999</v>
      </c>
      <c r="M48" s="20">
        <v>31.95</v>
      </c>
      <c r="N48" s="21">
        <v>389.91</v>
      </c>
      <c r="O48" s="21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spans="1:30">
      <c r="A49" s="18">
        <v>2003</v>
      </c>
      <c r="B49" s="18">
        <v>12</v>
      </c>
      <c r="C49" s="19">
        <f t="shared" si="0"/>
        <v>37987</v>
      </c>
      <c r="D49" s="20">
        <v>29.926666666666701</v>
      </c>
      <c r="E49" s="20">
        <v>3.97</v>
      </c>
      <c r="F49" s="20">
        <v>960</v>
      </c>
      <c r="G49" s="20">
        <v>1402.33</v>
      </c>
      <c r="H49" s="20">
        <v>583.48</v>
      </c>
      <c r="I49" s="20">
        <v>637.36</v>
      </c>
      <c r="J49" s="20">
        <v>163</v>
      </c>
      <c r="K49" s="20">
        <v>158.76939999999999</v>
      </c>
      <c r="L49" s="20">
        <v>0.13838300000000001</v>
      </c>
      <c r="M49" s="20">
        <v>31.95</v>
      </c>
      <c r="N49" s="21">
        <v>406.95299999999997</v>
      </c>
      <c r="O49" s="21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spans="1:30">
      <c r="A50" s="18">
        <v>2004</v>
      </c>
      <c r="B50" s="18">
        <v>1</v>
      </c>
      <c r="C50" s="19">
        <f t="shared" si="0"/>
        <v>38018</v>
      </c>
      <c r="D50" s="20">
        <v>31.1752380952381</v>
      </c>
      <c r="E50" s="20">
        <v>3.87</v>
      </c>
      <c r="F50" s="20">
        <v>992.38</v>
      </c>
      <c r="G50" s="20">
        <v>1433</v>
      </c>
      <c r="H50" s="20">
        <v>569.45000000000005</v>
      </c>
      <c r="I50" s="20">
        <v>656.97</v>
      </c>
      <c r="J50" s="20">
        <v>171</v>
      </c>
      <c r="K50" s="20">
        <v>155.88501997500001</v>
      </c>
      <c r="L50" s="20">
        <v>0.12808842200000001</v>
      </c>
      <c r="M50" s="20">
        <v>37.9</v>
      </c>
      <c r="N50" s="21">
        <v>413.78800000000001</v>
      </c>
      <c r="O50" s="21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spans="1:30">
      <c r="A51" s="18">
        <v>2004</v>
      </c>
      <c r="B51" s="18">
        <v>2</v>
      </c>
      <c r="C51" s="19">
        <f t="shared" si="0"/>
        <v>38047</v>
      </c>
      <c r="D51" s="20">
        <v>30.866</v>
      </c>
      <c r="E51" s="20">
        <v>3.89</v>
      </c>
      <c r="F51" s="20">
        <v>1000</v>
      </c>
      <c r="G51" s="20">
        <v>1433</v>
      </c>
      <c r="H51" s="20">
        <v>614</v>
      </c>
      <c r="I51" s="20">
        <v>682.08</v>
      </c>
      <c r="J51" s="20">
        <v>181.75</v>
      </c>
      <c r="K51" s="20">
        <v>157.49255553750001</v>
      </c>
      <c r="L51" s="20">
        <v>0.12874980799999999</v>
      </c>
      <c r="M51" s="20">
        <v>37.9</v>
      </c>
      <c r="N51" s="21">
        <v>404.87799999999999</v>
      </c>
      <c r="O51" s="21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spans="1:30">
      <c r="A52" s="18">
        <v>2004</v>
      </c>
      <c r="B52" s="18">
        <v>3</v>
      </c>
      <c r="C52" s="19">
        <f t="shared" si="0"/>
        <v>38078</v>
      </c>
      <c r="D52" s="20">
        <v>33.799130434782597</v>
      </c>
      <c r="E52" s="20">
        <v>3.86</v>
      </c>
      <c r="F52" s="20">
        <v>980.43</v>
      </c>
      <c r="G52" s="20">
        <v>1356.32</v>
      </c>
      <c r="H52" s="20">
        <v>678.7</v>
      </c>
      <c r="I52" s="20">
        <v>689.43</v>
      </c>
      <c r="J52" s="20">
        <v>207.4</v>
      </c>
      <c r="K52" s="20">
        <v>156.50506940624999</v>
      </c>
      <c r="L52" s="20">
        <v>0.142418452</v>
      </c>
      <c r="M52" s="20">
        <v>37.9</v>
      </c>
      <c r="N52" s="21">
        <v>406.66699999999997</v>
      </c>
      <c r="O52" s="21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spans="1:30">
      <c r="A53" s="18">
        <v>2004</v>
      </c>
      <c r="B53" s="18">
        <v>4</v>
      </c>
      <c r="C53" s="19">
        <f t="shared" si="0"/>
        <v>38108</v>
      </c>
      <c r="D53" s="20">
        <v>33.362272727272703</v>
      </c>
      <c r="E53" s="20">
        <v>3.92</v>
      </c>
      <c r="F53" s="20">
        <v>970</v>
      </c>
      <c r="G53" s="20">
        <v>1322.77</v>
      </c>
      <c r="H53" s="20">
        <v>737.05</v>
      </c>
      <c r="I53" s="20">
        <v>672.46</v>
      </c>
      <c r="J53" s="20">
        <v>215</v>
      </c>
      <c r="K53" s="20">
        <v>157.24453576499999</v>
      </c>
      <c r="L53" s="20">
        <v>0.145063996</v>
      </c>
      <c r="M53" s="20">
        <v>37.9</v>
      </c>
      <c r="N53" s="21">
        <v>403.26</v>
      </c>
      <c r="O53" s="21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spans="1:30">
      <c r="A54" s="18">
        <v>2004</v>
      </c>
      <c r="B54" s="18">
        <v>5</v>
      </c>
      <c r="C54" s="19">
        <f t="shared" si="0"/>
        <v>38139</v>
      </c>
      <c r="D54" s="20">
        <v>37.9163157894737</v>
      </c>
      <c r="E54" s="20">
        <v>3.95</v>
      </c>
      <c r="F54" s="20">
        <v>982</v>
      </c>
      <c r="G54" s="20">
        <v>1322.77</v>
      </c>
      <c r="H54" s="20">
        <v>724.29</v>
      </c>
      <c r="I54" s="20">
        <v>627.96</v>
      </c>
      <c r="J54" s="20">
        <v>212.8</v>
      </c>
      <c r="K54" s="20">
        <v>148.30663803749999</v>
      </c>
      <c r="L54" s="20">
        <v>0.139772908</v>
      </c>
      <c r="M54" s="20">
        <v>37.9</v>
      </c>
      <c r="N54" s="21">
        <v>383.779</v>
      </c>
      <c r="O54" s="21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spans="1:30">
      <c r="A55" s="18">
        <v>2004</v>
      </c>
      <c r="B55" s="18">
        <v>6</v>
      </c>
      <c r="C55" s="19">
        <f t="shared" si="0"/>
        <v>38169</v>
      </c>
      <c r="D55" s="20">
        <v>35.191363636363597</v>
      </c>
      <c r="E55" s="20">
        <v>4.01</v>
      </c>
      <c r="F55" s="20">
        <v>1017.27</v>
      </c>
      <c r="G55" s="20">
        <v>1264.6500000000001</v>
      </c>
      <c r="H55" s="20">
        <v>639.45000000000005</v>
      </c>
      <c r="I55" s="20">
        <v>581.74</v>
      </c>
      <c r="J55" s="20">
        <v>212.5</v>
      </c>
      <c r="K55" s="20">
        <v>137.21464265624999</v>
      </c>
      <c r="L55" s="20">
        <v>0.152780166</v>
      </c>
      <c r="M55" s="20">
        <v>37.9</v>
      </c>
      <c r="N55" s="21">
        <v>392.37299999999999</v>
      </c>
      <c r="O55" s="21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spans="1:30">
      <c r="A56" s="18">
        <v>2004</v>
      </c>
      <c r="B56" s="18">
        <v>7</v>
      </c>
      <c r="C56" s="19">
        <f t="shared" si="0"/>
        <v>38200</v>
      </c>
      <c r="D56" s="20">
        <v>38.3704545454545</v>
      </c>
      <c r="E56" s="20">
        <v>4.28</v>
      </c>
      <c r="F56" s="20">
        <v>1039.0899999999999</v>
      </c>
      <c r="G56" s="20">
        <v>1247.1099999999999</v>
      </c>
      <c r="H56" s="20">
        <v>637.73</v>
      </c>
      <c r="I56" s="20">
        <v>605.08000000000004</v>
      </c>
      <c r="J56" s="20">
        <v>210</v>
      </c>
      <c r="K56" s="20">
        <v>131.63419777499999</v>
      </c>
      <c r="L56" s="20">
        <v>0.174385442</v>
      </c>
      <c r="M56" s="20">
        <v>37.9</v>
      </c>
      <c r="N56" s="21">
        <v>398.09100000000001</v>
      </c>
      <c r="O56" s="21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spans="1:30">
      <c r="A57" s="18">
        <v>2004</v>
      </c>
      <c r="B57" s="18">
        <v>8</v>
      </c>
      <c r="C57" s="19">
        <f t="shared" si="0"/>
        <v>38231</v>
      </c>
      <c r="D57" s="20">
        <v>43.03</v>
      </c>
      <c r="E57" s="20">
        <v>4.34</v>
      </c>
      <c r="F57" s="20">
        <v>1001.36</v>
      </c>
      <c r="G57" s="20">
        <v>1234.5899999999999</v>
      </c>
      <c r="H57" s="20">
        <v>640.67999999999995</v>
      </c>
      <c r="I57" s="20">
        <v>604.65</v>
      </c>
      <c r="J57" s="20">
        <v>212.4</v>
      </c>
      <c r="K57" s="20">
        <v>129.13103525624999</v>
      </c>
      <c r="L57" s="20">
        <v>0.166969902</v>
      </c>
      <c r="M57" s="20">
        <v>37.9</v>
      </c>
      <c r="N57" s="21">
        <v>400.51</v>
      </c>
      <c r="O57" s="21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spans="1:30">
      <c r="A58" s="18">
        <v>2004</v>
      </c>
      <c r="B58" s="18">
        <v>9</v>
      </c>
      <c r="C58" s="19">
        <f t="shared" si="0"/>
        <v>38261</v>
      </c>
      <c r="D58" s="20">
        <v>43.381363636363602</v>
      </c>
      <c r="E58" s="20">
        <v>4.41</v>
      </c>
      <c r="F58" s="20">
        <v>1000</v>
      </c>
      <c r="G58" s="20">
        <v>1213.5899999999999</v>
      </c>
      <c r="H58" s="20">
        <v>669.09</v>
      </c>
      <c r="I58" s="20">
        <v>601.6</v>
      </c>
      <c r="J58" s="20">
        <v>206.25</v>
      </c>
      <c r="K58" s="20">
        <v>138.19294287</v>
      </c>
      <c r="L58" s="20">
        <v>0.16953527800000001</v>
      </c>
      <c r="M58" s="20">
        <v>37.9</v>
      </c>
      <c r="N58" s="21">
        <v>405.27499999999998</v>
      </c>
      <c r="O58" s="21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spans="1:30">
      <c r="A59" s="18">
        <v>2004</v>
      </c>
      <c r="B59" s="18">
        <v>10</v>
      </c>
      <c r="C59" s="19">
        <f t="shared" si="0"/>
        <v>38292</v>
      </c>
      <c r="D59" s="20">
        <v>49.818095238095196</v>
      </c>
      <c r="E59" s="20">
        <v>4.83</v>
      </c>
      <c r="F59" s="20">
        <v>960</v>
      </c>
      <c r="G59" s="20">
        <v>1212.54</v>
      </c>
      <c r="H59" s="20">
        <v>657.05</v>
      </c>
      <c r="I59" s="20">
        <v>583.49</v>
      </c>
      <c r="J59" s="20">
        <v>201.25</v>
      </c>
      <c r="K59" s="20">
        <v>141.44016470624999</v>
      </c>
      <c r="L59" s="20">
        <v>0.18629039</v>
      </c>
      <c r="M59" s="20">
        <v>37.9</v>
      </c>
      <c r="N59" s="21">
        <v>420.464</v>
      </c>
      <c r="O59" s="21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spans="1:30">
      <c r="A60" s="18">
        <v>2004</v>
      </c>
      <c r="B60" s="18">
        <v>11</v>
      </c>
      <c r="C60" s="19">
        <f t="shared" si="0"/>
        <v>38322</v>
      </c>
      <c r="D60" s="20">
        <v>43.0536363636364</v>
      </c>
      <c r="E60" s="20">
        <v>4.96</v>
      </c>
      <c r="F60" s="20">
        <v>956.36</v>
      </c>
      <c r="G60" s="20">
        <v>1225.57</v>
      </c>
      <c r="H60" s="20">
        <v>664.91</v>
      </c>
      <c r="I60" s="20">
        <v>561.19000000000005</v>
      </c>
      <c r="J60" s="20">
        <v>211.6</v>
      </c>
      <c r="K60" s="20">
        <v>140.82011527500001</v>
      </c>
      <c r="L60" s="20">
        <v>0.17989699200000001</v>
      </c>
      <c r="M60" s="20">
        <v>37.9</v>
      </c>
      <c r="N60" s="21">
        <v>439.375</v>
      </c>
      <c r="O60" s="21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spans="1:30">
      <c r="A61" s="18">
        <v>2004</v>
      </c>
      <c r="B61" s="18">
        <v>12</v>
      </c>
      <c r="C61" s="19">
        <f t="shared" si="0"/>
        <v>38353</v>
      </c>
      <c r="D61" s="20">
        <v>39.644285714285701</v>
      </c>
      <c r="E61" s="20">
        <v>5.01</v>
      </c>
      <c r="F61" s="20">
        <v>958.82</v>
      </c>
      <c r="G61" s="20">
        <v>1233.6300000000001</v>
      </c>
      <c r="H61" s="20">
        <v>657</v>
      </c>
      <c r="I61" s="20">
        <v>552.05999999999995</v>
      </c>
      <c r="J61" s="20">
        <v>219.75</v>
      </c>
      <c r="K61" s="20">
        <v>139.46059948499999</v>
      </c>
      <c r="L61" s="20">
        <v>0.18188114999999999</v>
      </c>
      <c r="M61" s="20">
        <v>37.9</v>
      </c>
      <c r="N61" s="21">
        <v>442.07900000000001</v>
      </c>
      <c r="O61" s="21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spans="1:30">
      <c r="A62" s="18">
        <v>2005</v>
      </c>
      <c r="B62" s="18">
        <v>1</v>
      </c>
      <c r="C62" s="19">
        <f t="shared" si="0"/>
        <v>38384</v>
      </c>
      <c r="D62" s="20">
        <v>44.283333333333303</v>
      </c>
      <c r="E62" s="20">
        <v>5.46</v>
      </c>
      <c r="F62" s="20">
        <v>945.5</v>
      </c>
      <c r="G62" s="20">
        <v>1234.5899999999999</v>
      </c>
      <c r="H62" s="20">
        <v>641.19000000000005</v>
      </c>
      <c r="I62" s="20">
        <v>519.98</v>
      </c>
      <c r="J62" s="20">
        <v>226.2</v>
      </c>
      <c r="K62" s="20">
        <v>142.47358042499999</v>
      </c>
      <c r="L62" s="20">
        <v>0.19224286400000001</v>
      </c>
      <c r="M62" s="20">
        <v>65</v>
      </c>
      <c r="N62" s="21">
        <v>424.03</v>
      </c>
      <c r="O62" s="21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spans="1:30">
      <c r="A63" s="18">
        <v>2005</v>
      </c>
      <c r="B63" s="18">
        <v>2</v>
      </c>
      <c r="C63" s="19">
        <f t="shared" si="0"/>
        <v>38412</v>
      </c>
      <c r="D63" s="20">
        <v>45.557000000000002</v>
      </c>
      <c r="E63" s="20">
        <v>5.49</v>
      </c>
      <c r="F63" s="20">
        <v>912</v>
      </c>
      <c r="G63" s="20">
        <v>1234.5899999999999</v>
      </c>
      <c r="H63" s="20">
        <v>649.4</v>
      </c>
      <c r="I63" s="20">
        <v>495.73</v>
      </c>
      <c r="J63" s="20">
        <v>231.75</v>
      </c>
      <c r="K63" s="20">
        <v>141.62388305625001</v>
      </c>
      <c r="L63" s="20">
        <v>0.20062041999999999</v>
      </c>
      <c r="M63" s="20">
        <v>65</v>
      </c>
      <c r="N63" s="21">
        <v>423.35</v>
      </c>
      <c r="O63" s="21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spans="1:30">
      <c r="A64" s="18">
        <v>2005</v>
      </c>
      <c r="B64" s="18">
        <v>3</v>
      </c>
      <c r="C64" s="19">
        <f t="shared" si="0"/>
        <v>38443</v>
      </c>
      <c r="D64" s="20">
        <v>53.084090909090897</v>
      </c>
      <c r="E64" s="20">
        <v>5.52</v>
      </c>
      <c r="F64" s="20">
        <v>907.39</v>
      </c>
      <c r="G64" s="20">
        <v>1234.5899999999999</v>
      </c>
      <c r="H64" s="20">
        <v>722.61</v>
      </c>
      <c r="I64" s="20">
        <v>543.69000000000005</v>
      </c>
      <c r="J64" s="20">
        <v>230</v>
      </c>
      <c r="K64" s="20">
        <v>152.15553747000001</v>
      </c>
      <c r="L64" s="20">
        <v>0.195770256</v>
      </c>
      <c r="M64" s="20">
        <v>65</v>
      </c>
      <c r="N64" s="21">
        <v>433.85</v>
      </c>
      <c r="O64" s="21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1:30">
      <c r="A65" s="18">
        <v>2005</v>
      </c>
      <c r="B65" s="18">
        <v>4</v>
      </c>
      <c r="C65" s="19">
        <f t="shared" si="0"/>
        <v>38473</v>
      </c>
      <c r="D65" s="20">
        <v>51.857142857142897</v>
      </c>
      <c r="E65" s="20">
        <v>5.86</v>
      </c>
      <c r="F65" s="20">
        <v>900</v>
      </c>
      <c r="G65" s="20">
        <v>1223.04</v>
      </c>
      <c r="H65" s="20">
        <v>684.33</v>
      </c>
      <c r="I65" s="20">
        <v>545.88</v>
      </c>
      <c r="J65" s="20">
        <v>225.5</v>
      </c>
      <c r="K65" s="20">
        <v>132.13942323750001</v>
      </c>
      <c r="L65" s="20">
        <v>0.18937685800000001</v>
      </c>
      <c r="M65" s="20">
        <v>65</v>
      </c>
      <c r="N65" s="21">
        <v>429.233</v>
      </c>
      <c r="O65" s="21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spans="1:30">
      <c r="A66" s="18">
        <v>2005</v>
      </c>
      <c r="B66" s="18">
        <v>5</v>
      </c>
      <c r="C66" s="19">
        <f t="shared" ref="C66:C129" si="1">IF(A66="","",IF(B66=12,DATE(A66+1,1,1),DATE(A66,B66+1,1)))</f>
        <v>38504</v>
      </c>
      <c r="D66" s="20">
        <v>48.665909090909103</v>
      </c>
      <c r="E66" s="20">
        <v>5.89</v>
      </c>
      <c r="F66" s="20">
        <v>888.57</v>
      </c>
      <c r="G66" s="20">
        <v>1212.54</v>
      </c>
      <c r="H66" s="20">
        <v>648.09</v>
      </c>
      <c r="I66" s="20">
        <v>537.98</v>
      </c>
      <c r="J66" s="20">
        <v>220.4</v>
      </c>
      <c r="K66" s="20">
        <v>133.12690936875001</v>
      </c>
      <c r="L66" s="20">
        <v>0.18937685800000001</v>
      </c>
      <c r="M66" s="20">
        <v>65</v>
      </c>
      <c r="N66" s="21">
        <v>421.87299999999999</v>
      </c>
      <c r="O66" s="21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spans="1:30">
      <c r="A67" s="18">
        <v>2005</v>
      </c>
      <c r="B67" s="18">
        <v>6</v>
      </c>
      <c r="C67" s="19">
        <f t="shared" si="1"/>
        <v>38534</v>
      </c>
      <c r="D67" s="20">
        <v>54.306818181818201</v>
      </c>
      <c r="E67" s="20">
        <v>5.91</v>
      </c>
      <c r="F67" s="20">
        <v>870</v>
      </c>
      <c r="G67" s="20">
        <v>1198.51</v>
      </c>
      <c r="H67" s="20">
        <v>644</v>
      </c>
      <c r="I67" s="20">
        <v>560.15</v>
      </c>
      <c r="J67" s="20">
        <v>210.75</v>
      </c>
      <c r="K67" s="20">
        <v>131.06467089</v>
      </c>
      <c r="L67" s="20">
        <v>0.19951811</v>
      </c>
      <c r="M67" s="20">
        <v>65</v>
      </c>
      <c r="N67" s="21">
        <v>430.65699999999998</v>
      </c>
      <c r="O67" s="21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spans="1:30">
      <c r="A68" s="18">
        <v>2005</v>
      </c>
      <c r="B68" s="18">
        <v>7</v>
      </c>
      <c r="C68" s="19">
        <f t="shared" si="1"/>
        <v>38565</v>
      </c>
      <c r="D68" s="20">
        <v>57.5790476190476</v>
      </c>
      <c r="E68" s="20">
        <v>6.42</v>
      </c>
      <c r="F68" s="20">
        <v>848.57</v>
      </c>
      <c r="G68" s="20">
        <v>1178.95</v>
      </c>
      <c r="H68" s="20">
        <v>614.52</v>
      </c>
      <c r="I68" s="20">
        <v>561.26</v>
      </c>
      <c r="J68" s="20">
        <v>207.25</v>
      </c>
      <c r="K68" s="20">
        <v>130.85339478750001</v>
      </c>
      <c r="L68" s="20">
        <v>0.21252536799999999</v>
      </c>
      <c r="M68" s="20">
        <v>65</v>
      </c>
      <c r="N68" s="21">
        <v>424.47899999999998</v>
      </c>
      <c r="O68" s="21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0">
      <c r="A69" s="18">
        <v>2005</v>
      </c>
      <c r="B69" s="18">
        <v>8</v>
      </c>
      <c r="C69" s="19">
        <f t="shared" si="1"/>
        <v>38596</v>
      </c>
      <c r="D69" s="20">
        <v>64.09</v>
      </c>
      <c r="E69" s="20">
        <v>6.56</v>
      </c>
      <c r="F69" s="20">
        <v>816.36</v>
      </c>
      <c r="G69" s="20">
        <v>1165.0999999999999</v>
      </c>
      <c r="H69" s="20">
        <v>555.22</v>
      </c>
      <c r="I69" s="20">
        <v>550.08000000000004</v>
      </c>
      <c r="J69" s="20">
        <v>212.8</v>
      </c>
      <c r="K69" s="20">
        <v>131.7719865375</v>
      </c>
      <c r="L69" s="20">
        <v>0.21891876599999999</v>
      </c>
      <c r="M69" s="20">
        <v>65</v>
      </c>
      <c r="N69" s="21">
        <v>437.93</v>
      </c>
      <c r="O69" s="21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spans="1:30">
      <c r="A70" s="18">
        <v>2005</v>
      </c>
      <c r="B70" s="18">
        <v>9</v>
      </c>
      <c r="C70" s="19">
        <f t="shared" si="1"/>
        <v>38626</v>
      </c>
      <c r="D70" s="20">
        <v>62.981818181818198</v>
      </c>
      <c r="E70" s="20">
        <v>6.58</v>
      </c>
      <c r="F70" s="20">
        <v>806.36</v>
      </c>
      <c r="G70" s="20">
        <v>1168.45</v>
      </c>
      <c r="H70" s="20">
        <v>576.14</v>
      </c>
      <c r="I70" s="20">
        <v>545.16</v>
      </c>
      <c r="J70" s="20">
        <v>215.5</v>
      </c>
      <c r="K70" s="20">
        <v>128.23540829999999</v>
      </c>
      <c r="L70" s="20">
        <v>0.227296322</v>
      </c>
      <c r="M70" s="20">
        <v>65</v>
      </c>
      <c r="N70" s="21">
        <v>456.048</v>
      </c>
      <c r="O70" s="21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spans="1:30">
      <c r="A71" s="18">
        <v>2005</v>
      </c>
      <c r="B71" s="18">
        <v>10</v>
      </c>
      <c r="C71" s="19">
        <f t="shared" si="1"/>
        <v>38657</v>
      </c>
      <c r="D71" s="20">
        <v>58.5219047619048</v>
      </c>
      <c r="E71" s="20">
        <v>7.28</v>
      </c>
      <c r="F71" s="20">
        <v>862.38</v>
      </c>
      <c r="G71" s="20">
        <v>1129.08</v>
      </c>
      <c r="H71" s="20">
        <v>623.33000000000004</v>
      </c>
      <c r="I71" s="20">
        <v>578.62</v>
      </c>
      <c r="J71" s="20">
        <v>217.4</v>
      </c>
      <c r="K71" s="20">
        <v>135.2626351875</v>
      </c>
      <c r="L71" s="20">
        <v>0.24515374400000001</v>
      </c>
      <c r="M71" s="20">
        <v>65</v>
      </c>
      <c r="N71" s="21">
        <v>469.89800000000002</v>
      </c>
      <c r="O71" s="21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spans="1:30">
      <c r="A72" s="18">
        <v>2005</v>
      </c>
      <c r="B72" s="18">
        <v>11</v>
      </c>
      <c r="C72" s="19">
        <f t="shared" si="1"/>
        <v>38687</v>
      </c>
      <c r="D72" s="20">
        <v>55.534999999999997</v>
      </c>
      <c r="E72" s="20">
        <v>7.46</v>
      </c>
      <c r="F72" s="20">
        <v>850</v>
      </c>
      <c r="G72" s="20">
        <v>1036.17</v>
      </c>
      <c r="H72" s="20">
        <v>620.23</v>
      </c>
      <c r="I72" s="20">
        <v>558.92999999999995</v>
      </c>
      <c r="J72" s="20">
        <v>209.5</v>
      </c>
      <c r="K72" s="20">
        <v>132.34610638125</v>
      </c>
      <c r="L72" s="20">
        <v>0.25088575600000002</v>
      </c>
      <c r="M72" s="20">
        <v>65</v>
      </c>
      <c r="N72" s="21">
        <v>476.666</v>
      </c>
      <c r="O72" s="21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spans="1:30">
      <c r="A73" s="18">
        <v>2005</v>
      </c>
      <c r="B73" s="18">
        <v>12</v>
      </c>
      <c r="C73" s="19">
        <f t="shared" si="1"/>
        <v>38718</v>
      </c>
      <c r="D73" s="20">
        <v>56.747500000000002</v>
      </c>
      <c r="E73" s="20">
        <v>7.49</v>
      </c>
      <c r="F73" s="20">
        <v>883.53</v>
      </c>
      <c r="G73" s="20">
        <v>1036.17</v>
      </c>
      <c r="H73" s="20">
        <v>590.79999999999995</v>
      </c>
      <c r="I73" s="20">
        <v>537.66</v>
      </c>
      <c r="J73" s="20">
        <v>206.75</v>
      </c>
      <c r="K73" s="20">
        <v>137.58667231499999</v>
      </c>
      <c r="L73" s="20">
        <v>0.29343492199999999</v>
      </c>
      <c r="M73" s="20">
        <v>65</v>
      </c>
      <c r="N73" s="21">
        <v>510.09699999999998</v>
      </c>
      <c r="O73" s="21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spans="1:30">
      <c r="A74" s="18">
        <v>2006</v>
      </c>
      <c r="B74" s="18">
        <v>1</v>
      </c>
      <c r="C74" s="19">
        <f t="shared" si="1"/>
        <v>38749</v>
      </c>
      <c r="D74" s="20">
        <v>63.574285714285701</v>
      </c>
      <c r="E74" s="20">
        <v>7.96</v>
      </c>
      <c r="F74" s="20">
        <v>853.33</v>
      </c>
      <c r="G74" s="20">
        <v>1029.1600000000001</v>
      </c>
      <c r="H74" s="20">
        <v>606.02</v>
      </c>
      <c r="I74" s="20">
        <v>535.83000000000004</v>
      </c>
      <c r="J74" s="20">
        <v>211</v>
      </c>
      <c r="K74" s="20">
        <v>144.16149276562501</v>
      </c>
      <c r="L74" s="20">
        <v>0.34722765</v>
      </c>
      <c r="M74" s="20">
        <v>67.2</v>
      </c>
      <c r="N74" s="21">
        <v>549.86400000000003</v>
      </c>
      <c r="O74" s="21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spans="1:30">
      <c r="A75" s="18">
        <v>2006</v>
      </c>
      <c r="B75" s="18">
        <v>2</v>
      </c>
      <c r="C75" s="19">
        <f t="shared" si="1"/>
        <v>38777</v>
      </c>
      <c r="D75" s="20">
        <v>59.923000000000002</v>
      </c>
      <c r="E75" s="20">
        <v>7.95</v>
      </c>
      <c r="F75" s="20">
        <v>848</v>
      </c>
      <c r="G75" s="20">
        <v>993.18</v>
      </c>
      <c r="H75" s="20">
        <v>621.13</v>
      </c>
      <c r="I75" s="20">
        <v>533.27</v>
      </c>
      <c r="J75" s="20">
        <v>216.75</v>
      </c>
      <c r="K75" s="20">
        <v>149.24819458125</v>
      </c>
      <c r="L75" s="20">
        <v>0.39771344800000002</v>
      </c>
      <c r="M75" s="20">
        <v>65.2</v>
      </c>
      <c r="N75" s="21">
        <v>554.995</v>
      </c>
      <c r="O75" s="21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spans="1:30">
      <c r="A76" s="18">
        <v>2006</v>
      </c>
      <c r="B76" s="18">
        <v>3</v>
      </c>
      <c r="C76" s="19">
        <f t="shared" si="1"/>
        <v>38808</v>
      </c>
      <c r="D76" s="20">
        <v>62.253043478260899</v>
      </c>
      <c r="E76" s="20">
        <v>7.99</v>
      </c>
      <c r="F76" s="20">
        <v>808.26</v>
      </c>
      <c r="G76" s="20">
        <v>961.89</v>
      </c>
      <c r="H76" s="20">
        <v>590</v>
      </c>
      <c r="I76" s="20">
        <v>540.6</v>
      </c>
      <c r="J76" s="20">
        <v>216.5</v>
      </c>
      <c r="K76" s="20">
        <v>142.65729877499999</v>
      </c>
      <c r="L76" s="20">
        <v>0.38007648799999999</v>
      </c>
      <c r="M76" s="20">
        <v>66.7</v>
      </c>
      <c r="N76" s="21">
        <v>557.09299999999996</v>
      </c>
      <c r="O76" s="21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spans="1:30">
      <c r="A77" s="18">
        <v>2006</v>
      </c>
      <c r="B77" s="18">
        <v>4</v>
      </c>
      <c r="C77" s="19">
        <f t="shared" si="1"/>
        <v>38838</v>
      </c>
      <c r="D77" s="20">
        <v>70.442105263157899</v>
      </c>
      <c r="E77" s="20">
        <v>8.24</v>
      </c>
      <c r="F77" s="20">
        <v>753</v>
      </c>
      <c r="G77" s="20">
        <v>936.96</v>
      </c>
      <c r="H77" s="20">
        <v>573.75</v>
      </c>
      <c r="I77" s="20">
        <v>540.44000000000005</v>
      </c>
      <c r="J77" s="20">
        <v>218.5</v>
      </c>
      <c r="K77" s="20">
        <v>140.82011527500001</v>
      </c>
      <c r="L77" s="20">
        <v>0.38558803800000002</v>
      </c>
      <c r="M77" s="20">
        <v>67.3</v>
      </c>
      <c r="N77" s="21">
        <v>610.65300000000002</v>
      </c>
      <c r="O77" s="21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spans="1:30">
      <c r="A78" s="18">
        <v>2006</v>
      </c>
      <c r="B78" s="18">
        <v>5</v>
      </c>
      <c r="C78" s="19">
        <f t="shared" si="1"/>
        <v>38869</v>
      </c>
      <c r="D78" s="20">
        <v>70.187272727272699</v>
      </c>
      <c r="E78" s="20">
        <v>8.2799999999999994</v>
      </c>
      <c r="F78" s="20">
        <v>780</v>
      </c>
      <c r="G78" s="20">
        <v>936.96</v>
      </c>
      <c r="H78" s="20">
        <v>558.26</v>
      </c>
      <c r="I78" s="20">
        <v>588.29</v>
      </c>
      <c r="J78" s="20">
        <v>219.4</v>
      </c>
      <c r="K78" s="20">
        <v>150.92462452500001</v>
      </c>
      <c r="L78" s="20">
        <v>0.37081708400000002</v>
      </c>
      <c r="M78" s="20">
        <v>67.3</v>
      </c>
      <c r="N78" s="21">
        <v>675.39300000000003</v>
      </c>
      <c r="O78" s="21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spans="1:30">
      <c r="A79" s="18">
        <v>2006</v>
      </c>
      <c r="B79" s="18">
        <v>6</v>
      </c>
      <c r="C79" s="19">
        <f t="shared" si="1"/>
        <v>38899</v>
      </c>
      <c r="D79" s="20">
        <v>68.857727272727303</v>
      </c>
      <c r="E79" s="20">
        <v>8.2899999999999991</v>
      </c>
      <c r="F79" s="20">
        <v>795.91</v>
      </c>
      <c r="G79" s="20">
        <v>957.01</v>
      </c>
      <c r="H79" s="20">
        <v>534.77</v>
      </c>
      <c r="I79" s="20">
        <v>600.54999999999995</v>
      </c>
      <c r="J79" s="20">
        <v>216.5</v>
      </c>
      <c r="K79" s="20">
        <v>140.14035738000001</v>
      </c>
      <c r="L79" s="20">
        <v>0.33951147999999998</v>
      </c>
      <c r="M79" s="20">
        <v>69.3</v>
      </c>
      <c r="N79" s="21">
        <v>596.14499999999998</v>
      </c>
      <c r="O79" s="21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spans="1:30">
      <c r="A80" s="18">
        <v>2006</v>
      </c>
      <c r="B80" s="18">
        <v>7</v>
      </c>
      <c r="C80" s="19">
        <f t="shared" si="1"/>
        <v>38930</v>
      </c>
      <c r="D80" s="20">
        <v>73.897142857142896</v>
      </c>
      <c r="E80" s="20">
        <v>8.58</v>
      </c>
      <c r="F80" s="20">
        <v>851.43</v>
      </c>
      <c r="G80" s="20">
        <v>990.51</v>
      </c>
      <c r="H80" s="20">
        <v>555.71</v>
      </c>
      <c r="I80" s="20">
        <v>630.01</v>
      </c>
      <c r="J80" s="20">
        <v>218.6</v>
      </c>
      <c r="K80" s="20">
        <v>143.85146804999999</v>
      </c>
      <c r="L80" s="20">
        <v>0.35384151000000003</v>
      </c>
      <c r="M80" s="20">
        <v>70.5</v>
      </c>
      <c r="N80" s="21">
        <v>633.71</v>
      </c>
      <c r="O80" s="21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spans="1:30">
      <c r="A81" s="18">
        <v>2006</v>
      </c>
      <c r="B81" s="18">
        <v>8</v>
      </c>
      <c r="C81" s="19">
        <f t="shared" si="1"/>
        <v>38961</v>
      </c>
      <c r="D81" s="20">
        <v>73.612173913043506</v>
      </c>
      <c r="E81" s="20">
        <v>8.7100000000000009</v>
      </c>
      <c r="F81" s="20">
        <v>880</v>
      </c>
      <c r="G81" s="20">
        <v>1041.92</v>
      </c>
      <c r="H81" s="20">
        <v>566.85</v>
      </c>
      <c r="I81" s="20">
        <v>632.17999999999995</v>
      </c>
      <c r="J81" s="20">
        <v>220</v>
      </c>
      <c r="K81" s="20">
        <v>148.3617535425</v>
      </c>
      <c r="L81" s="20">
        <v>0.29797835626086999</v>
      </c>
      <c r="M81" s="20">
        <v>69.8</v>
      </c>
      <c r="N81" s="21">
        <v>632.59299999999996</v>
      </c>
      <c r="O81" s="21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spans="1:30">
      <c r="A82" s="18">
        <v>2006</v>
      </c>
      <c r="B82" s="18">
        <v>9</v>
      </c>
      <c r="C82" s="19">
        <f t="shared" si="1"/>
        <v>38991</v>
      </c>
      <c r="D82" s="20">
        <v>62.7719047619048</v>
      </c>
      <c r="E82" s="20">
        <v>8.77</v>
      </c>
      <c r="F82" s="20">
        <v>913.47826086956502</v>
      </c>
      <c r="G82" s="20">
        <v>1079.22</v>
      </c>
      <c r="H82" s="20">
        <v>543.57000000000005</v>
      </c>
      <c r="I82" s="20">
        <v>602.35</v>
      </c>
      <c r="J82" s="20">
        <v>224.4</v>
      </c>
      <c r="K82" s="20">
        <v>166.88515618125001</v>
      </c>
      <c r="L82" s="20">
        <v>0.266318096</v>
      </c>
      <c r="M82" s="20">
        <v>70</v>
      </c>
      <c r="N82" s="21">
        <v>598.18600000000004</v>
      </c>
      <c r="O82" s="21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spans="1:30">
      <c r="A83" s="18">
        <v>2006</v>
      </c>
      <c r="B83" s="18">
        <v>10</v>
      </c>
      <c r="C83" s="19">
        <f t="shared" si="1"/>
        <v>39022</v>
      </c>
      <c r="D83" s="20">
        <v>58.38</v>
      </c>
      <c r="E83" s="20">
        <v>8.9700000000000006</v>
      </c>
      <c r="F83" s="20">
        <v>937.39130434782601</v>
      </c>
      <c r="G83" s="20">
        <v>1102.31</v>
      </c>
      <c r="H83" s="20">
        <v>557.61</v>
      </c>
      <c r="I83" s="20">
        <v>614.71</v>
      </c>
      <c r="J83" s="20">
        <v>223.5</v>
      </c>
      <c r="K83" s="20">
        <v>197.772803775</v>
      </c>
      <c r="L83" s="20">
        <v>0.25661776800000002</v>
      </c>
      <c r="M83" s="20">
        <v>71.7</v>
      </c>
      <c r="N83" s="21">
        <v>585.78</v>
      </c>
      <c r="O83" s="21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spans="1:30">
      <c r="A84" s="18">
        <v>2006</v>
      </c>
      <c r="B84" s="18">
        <v>11</v>
      </c>
      <c r="C84" s="19">
        <f t="shared" si="1"/>
        <v>39052</v>
      </c>
      <c r="D84" s="20">
        <v>58.483181818181798</v>
      </c>
      <c r="E84" s="20">
        <v>8.99</v>
      </c>
      <c r="F84" s="20">
        <v>1044.52173913043</v>
      </c>
      <c r="G84" s="20">
        <v>1102.31</v>
      </c>
      <c r="H84" s="20">
        <v>594.42999999999995</v>
      </c>
      <c r="I84" s="20">
        <v>675.67</v>
      </c>
      <c r="J84" s="20">
        <v>220.75</v>
      </c>
      <c r="K84" s="20">
        <v>192.94101117</v>
      </c>
      <c r="L84" s="20">
        <v>0.25970423599999998</v>
      </c>
      <c r="M84" s="20">
        <v>73.5</v>
      </c>
      <c r="N84" s="21">
        <v>627.827</v>
      </c>
      <c r="O84" s="21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spans="1:30">
      <c r="A85" s="18">
        <v>2006</v>
      </c>
      <c r="B85" s="18">
        <v>12</v>
      </c>
      <c r="C85" s="19">
        <f t="shared" si="1"/>
        <v>39083</v>
      </c>
      <c r="D85" s="20">
        <v>62.314736842105297</v>
      </c>
      <c r="E85" s="20">
        <v>8.92</v>
      </c>
      <c r="F85" s="20">
        <v>1037.8260869565199</v>
      </c>
      <c r="G85" s="20">
        <v>1102.31</v>
      </c>
      <c r="H85" s="20">
        <v>640.71</v>
      </c>
      <c r="I85" s="20">
        <v>698.12</v>
      </c>
      <c r="J85" s="20">
        <v>228.25</v>
      </c>
      <c r="K85" s="20">
        <v>189.84994993124999</v>
      </c>
      <c r="L85" s="20">
        <v>0.25507453400000002</v>
      </c>
      <c r="M85" s="20">
        <v>73.5</v>
      </c>
      <c r="N85" s="21">
        <v>629.79100000000005</v>
      </c>
      <c r="O85" s="21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spans="1:30">
      <c r="A86" s="18">
        <v>2007</v>
      </c>
      <c r="B86" s="18">
        <v>1</v>
      </c>
      <c r="C86" s="19">
        <f t="shared" si="1"/>
        <v>39114</v>
      </c>
      <c r="D86" s="20">
        <v>54.2990909090909</v>
      </c>
      <c r="E86" s="20">
        <v>8.59</v>
      </c>
      <c r="F86" s="20">
        <v>1050</v>
      </c>
      <c r="G86" s="20">
        <v>1071.6400000000001</v>
      </c>
      <c r="H86" s="20">
        <v>649.13</v>
      </c>
      <c r="I86" s="20">
        <v>697.33</v>
      </c>
      <c r="J86" s="20">
        <v>243.8</v>
      </c>
      <c r="K86" s="20">
        <v>175.98013309800001</v>
      </c>
      <c r="L86" s="20">
        <v>0.24140589000000001</v>
      </c>
      <c r="M86" s="20">
        <v>78.2</v>
      </c>
      <c r="N86" s="21">
        <v>631.16600000000005</v>
      </c>
      <c r="O86" s="21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spans="1:30">
      <c r="A87" s="18">
        <v>2007</v>
      </c>
      <c r="B87" s="18">
        <v>2</v>
      </c>
      <c r="C87" s="19">
        <f t="shared" si="1"/>
        <v>39142</v>
      </c>
      <c r="D87" s="20">
        <v>57.756999999999998</v>
      </c>
      <c r="E87" s="20">
        <v>8.56</v>
      </c>
      <c r="F87" s="20">
        <v>1050</v>
      </c>
      <c r="G87" s="20">
        <v>1016.33</v>
      </c>
      <c r="H87" s="20">
        <v>676.75</v>
      </c>
      <c r="I87" s="20">
        <v>715.04</v>
      </c>
      <c r="J87" s="20">
        <v>257.5</v>
      </c>
      <c r="K87" s="20">
        <v>176.461475175</v>
      </c>
      <c r="L87" s="20">
        <v>0.233028334</v>
      </c>
      <c r="M87" s="20">
        <v>82.66</v>
      </c>
      <c r="N87" s="21">
        <v>664.745</v>
      </c>
      <c r="O87" s="21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spans="1:30">
      <c r="A88" s="18">
        <v>2007</v>
      </c>
      <c r="B88" s="18">
        <v>3</v>
      </c>
      <c r="C88" s="19">
        <f t="shared" si="1"/>
        <v>39173</v>
      </c>
      <c r="D88" s="20">
        <v>62.143636363636404</v>
      </c>
      <c r="E88" s="20">
        <v>8.3699999999999992</v>
      </c>
      <c r="F88" s="20">
        <v>1050</v>
      </c>
      <c r="G88" s="20">
        <v>1055.21</v>
      </c>
      <c r="H88" s="20">
        <v>701.14</v>
      </c>
      <c r="I88" s="20">
        <v>719.03</v>
      </c>
      <c r="J88" s="20">
        <v>262.33333333333297</v>
      </c>
      <c r="K88" s="20">
        <v>168.54321429000001</v>
      </c>
      <c r="L88" s="20">
        <v>0.230162328</v>
      </c>
      <c r="M88" s="20">
        <v>88.55</v>
      </c>
      <c r="N88" s="21">
        <v>654.89499999999998</v>
      </c>
      <c r="O88" s="21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spans="1:30">
      <c r="A89" s="18">
        <v>2007</v>
      </c>
      <c r="B89" s="18">
        <v>4</v>
      </c>
      <c r="C89" s="19">
        <f t="shared" si="1"/>
        <v>39203</v>
      </c>
      <c r="D89" s="20">
        <v>67.398421052631605</v>
      </c>
      <c r="E89" s="20">
        <v>8</v>
      </c>
      <c r="F89" s="20">
        <v>1050</v>
      </c>
      <c r="G89" s="20">
        <v>1078.17</v>
      </c>
      <c r="H89" s="20">
        <v>797.26</v>
      </c>
      <c r="I89" s="20">
        <v>753.7</v>
      </c>
      <c r="J89" s="20">
        <v>258.5</v>
      </c>
      <c r="K89" s="20">
        <v>175.2673059</v>
      </c>
      <c r="L89" s="20">
        <v>0.214289064</v>
      </c>
      <c r="M89" s="20">
        <v>91.26</v>
      </c>
      <c r="N89" s="21">
        <v>679.36800000000005</v>
      </c>
      <c r="O89" s="21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spans="1:30">
      <c r="A90" s="18">
        <v>2007</v>
      </c>
      <c r="B90" s="18">
        <v>5</v>
      </c>
      <c r="C90" s="19">
        <f t="shared" si="1"/>
        <v>39234</v>
      </c>
      <c r="D90" s="20">
        <v>67.476086956521698</v>
      </c>
      <c r="E90" s="20">
        <v>7.98</v>
      </c>
      <c r="F90" s="20">
        <v>1080.5633802816899</v>
      </c>
      <c r="G90" s="20">
        <v>1169.4100000000001</v>
      </c>
      <c r="H90" s="20">
        <v>866.85</v>
      </c>
      <c r="I90" s="20">
        <v>788.7</v>
      </c>
      <c r="J90" s="20">
        <v>255.4</v>
      </c>
      <c r="K90" s="20">
        <v>180.7788564</v>
      </c>
      <c r="L90" s="20">
        <v>0.20789566600000001</v>
      </c>
      <c r="M90" s="20">
        <v>102.02</v>
      </c>
      <c r="N90" s="21">
        <v>667.31</v>
      </c>
      <c r="O90" s="21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spans="1:30">
      <c r="A91" s="18">
        <v>2007</v>
      </c>
      <c r="B91" s="18">
        <v>6</v>
      </c>
      <c r="C91" s="19">
        <f t="shared" si="1"/>
        <v>39264</v>
      </c>
      <c r="D91" s="20">
        <v>71.316190476190499</v>
      </c>
      <c r="E91" s="20">
        <v>8.0299999999999994</v>
      </c>
      <c r="F91" s="20">
        <v>1107.1830985915501</v>
      </c>
      <c r="G91" s="20">
        <v>1268.18</v>
      </c>
      <c r="H91" s="20">
        <v>968.33</v>
      </c>
      <c r="I91" s="20">
        <v>835.55</v>
      </c>
      <c r="J91" s="20">
        <v>257</v>
      </c>
      <c r="K91" s="20">
        <v>205.02967860000001</v>
      </c>
      <c r="L91" s="20">
        <v>0.204809198</v>
      </c>
      <c r="M91" s="20">
        <v>103.21</v>
      </c>
      <c r="N91" s="21">
        <v>655.66</v>
      </c>
      <c r="O91" s="21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spans="1:30">
      <c r="A92" s="18">
        <v>2007</v>
      </c>
      <c r="B92" s="18">
        <v>7</v>
      </c>
      <c r="C92" s="19">
        <f t="shared" si="1"/>
        <v>39295</v>
      </c>
      <c r="D92" s="20">
        <v>77.204090909090894</v>
      </c>
      <c r="E92" s="20">
        <v>8.1300000000000008</v>
      </c>
      <c r="F92" s="20">
        <v>1186.0563380281701</v>
      </c>
      <c r="G92" s="20">
        <v>1404.95</v>
      </c>
      <c r="H92" s="20">
        <v>919.55</v>
      </c>
      <c r="I92" s="20">
        <v>887.12</v>
      </c>
      <c r="J92" s="20">
        <v>260.39999999999998</v>
      </c>
      <c r="K92" s="20">
        <v>225.60613380000001</v>
      </c>
      <c r="L92" s="20">
        <v>0.22443031599999999</v>
      </c>
      <c r="M92" s="20">
        <v>106.09</v>
      </c>
      <c r="N92" s="21">
        <v>665.38</v>
      </c>
      <c r="O92" s="21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spans="1:30">
      <c r="A93" s="18">
        <v>2007</v>
      </c>
      <c r="B93" s="18">
        <v>8</v>
      </c>
      <c r="C93" s="19">
        <f t="shared" si="1"/>
        <v>39326</v>
      </c>
      <c r="D93" s="20">
        <v>70.796521739130398</v>
      </c>
      <c r="E93" s="20">
        <v>8.34</v>
      </c>
      <c r="F93" s="20">
        <v>1303.38028169014</v>
      </c>
      <c r="G93" s="20">
        <v>1472.3</v>
      </c>
      <c r="H93" s="20">
        <v>904.02</v>
      </c>
      <c r="I93" s="20">
        <v>921.79</v>
      </c>
      <c r="J93" s="20">
        <v>264.5</v>
      </c>
      <c r="K93" s="20">
        <v>253.8987597</v>
      </c>
      <c r="L93" s="20">
        <v>0.21627322199999999</v>
      </c>
      <c r="M93" s="20">
        <v>121.89</v>
      </c>
      <c r="N93" s="21">
        <v>665.41099999999994</v>
      </c>
      <c r="O93" s="21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spans="1:30">
      <c r="A94" s="18">
        <v>2007</v>
      </c>
      <c r="B94" s="18">
        <v>9</v>
      </c>
      <c r="C94" s="19">
        <f t="shared" si="1"/>
        <v>39356</v>
      </c>
      <c r="D94" s="20">
        <v>77.126999999999995</v>
      </c>
      <c r="E94" s="20">
        <v>8.5399999999999991</v>
      </c>
      <c r="F94" s="20">
        <v>1417.25352112676</v>
      </c>
      <c r="G94" s="20">
        <v>1523.39</v>
      </c>
      <c r="H94" s="20">
        <v>926.63</v>
      </c>
      <c r="I94" s="20">
        <v>977.48</v>
      </c>
      <c r="J94" s="20">
        <v>272.25</v>
      </c>
      <c r="K94" s="20">
        <v>322.9768593</v>
      </c>
      <c r="L94" s="20">
        <v>0.21517091199999999</v>
      </c>
      <c r="M94" s="20">
        <v>148.65</v>
      </c>
      <c r="N94" s="21">
        <v>712.65300000000002</v>
      </c>
      <c r="O94" s="21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spans="1:30">
      <c r="A95" s="18">
        <v>2007</v>
      </c>
      <c r="B95" s="18">
        <v>10</v>
      </c>
      <c r="C95" s="19">
        <f t="shared" si="1"/>
        <v>39387</v>
      </c>
      <c r="D95" s="20">
        <v>82.857826086956507</v>
      </c>
      <c r="E95" s="20">
        <v>9.16</v>
      </c>
      <c r="F95" s="20">
        <v>1395.0704225352099</v>
      </c>
      <c r="G95" s="20">
        <v>1633.34</v>
      </c>
      <c r="H95" s="20">
        <v>999.67</v>
      </c>
      <c r="I95" s="20">
        <v>1007.69</v>
      </c>
      <c r="J95" s="20">
        <v>293.2</v>
      </c>
      <c r="K95" s="20">
        <v>325.54891620000001</v>
      </c>
      <c r="L95" s="20">
        <v>0.22046199999999999</v>
      </c>
      <c r="M95" s="20">
        <v>168.11</v>
      </c>
      <c r="N95" s="21">
        <v>754.60400000000004</v>
      </c>
      <c r="O95" s="21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spans="1:30">
      <c r="A96" s="18">
        <v>2007</v>
      </c>
      <c r="B96" s="18">
        <v>11</v>
      </c>
      <c r="C96" s="19">
        <f t="shared" si="1"/>
        <v>39417</v>
      </c>
      <c r="D96" s="20">
        <v>92.528181818181807</v>
      </c>
      <c r="E96" s="20">
        <v>9.4700000000000006</v>
      </c>
      <c r="F96" s="20">
        <v>1605.0704225352099</v>
      </c>
      <c r="G96" s="20">
        <v>1829.84</v>
      </c>
      <c r="H96" s="20">
        <v>1115</v>
      </c>
      <c r="I96" s="20">
        <v>1141.52</v>
      </c>
      <c r="J96" s="20">
        <v>311.25</v>
      </c>
      <c r="K96" s="20">
        <v>307.65107454299999</v>
      </c>
      <c r="L96" s="20">
        <v>0.22266662000000001</v>
      </c>
      <c r="M96" s="20">
        <v>195.09</v>
      </c>
      <c r="N96" s="21">
        <v>806.24800000000005</v>
      </c>
      <c r="O96" s="21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0">
      <c r="A97" s="18">
        <v>2007</v>
      </c>
      <c r="B97" s="18">
        <v>12</v>
      </c>
      <c r="C97" s="19">
        <f t="shared" si="1"/>
        <v>39448</v>
      </c>
      <c r="D97" s="20">
        <v>91.45</v>
      </c>
      <c r="E97" s="20">
        <v>9.49</v>
      </c>
      <c r="F97" s="20">
        <v>1676.0563380281701</v>
      </c>
      <c r="G97" s="20">
        <v>1978.91</v>
      </c>
      <c r="H97" s="20">
        <v>1136.53</v>
      </c>
      <c r="I97" s="20">
        <v>1187.73</v>
      </c>
      <c r="J97" s="20">
        <v>331.66666666666703</v>
      </c>
      <c r="K97" s="20">
        <v>345.30966192599999</v>
      </c>
      <c r="L97" s="20">
        <v>0.23523295399999999</v>
      </c>
      <c r="M97" s="20">
        <v>190.12</v>
      </c>
      <c r="N97" s="21">
        <v>803.20299999999997</v>
      </c>
      <c r="O97" s="21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spans="1:30">
      <c r="A98" s="18">
        <v>2008</v>
      </c>
      <c r="B98" s="18">
        <v>1</v>
      </c>
      <c r="C98" s="19">
        <f t="shared" si="1"/>
        <v>39479</v>
      </c>
      <c r="D98" s="20">
        <v>91.920454545454504</v>
      </c>
      <c r="E98" s="20">
        <v>10.7</v>
      </c>
      <c r="F98" s="20">
        <v>1750</v>
      </c>
      <c r="G98" s="20">
        <v>1984.16</v>
      </c>
      <c r="H98" s="20">
        <v>1278.18</v>
      </c>
      <c r="I98" s="20">
        <v>1280.2</v>
      </c>
      <c r="J98" s="20">
        <v>358</v>
      </c>
      <c r="K98" s="20">
        <v>343.81052018999998</v>
      </c>
      <c r="L98" s="20">
        <v>0.26389301399999998</v>
      </c>
      <c r="M98" s="20">
        <v>193.37</v>
      </c>
      <c r="N98" s="21">
        <v>889.59500000000003</v>
      </c>
      <c r="O98" s="21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spans="1:30">
      <c r="A99" s="18">
        <v>2008</v>
      </c>
      <c r="B99" s="18">
        <v>2</v>
      </c>
      <c r="C99" s="19">
        <f t="shared" si="1"/>
        <v>39508</v>
      </c>
      <c r="D99" s="20">
        <v>94.816666666666706</v>
      </c>
      <c r="E99" s="20">
        <v>10.84</v>
      </c>
      <c r="F99" s="20">
        <v>1721.43</v>
      </c>
      <c r="G99" s="20">
        <v>1984.16</v>
      </c>
      <c r="H99" s="20">
        <v>1391.67</v>
      </c>
      <c r="I99" s="20">
        <v>1414.17</v>
      </c>
      <c r="J99" s="20">
        <v>432.75</v>
      </c>
      <c r="K99" s="20">
        <v>388.7480286</v>
      </c>
      <c r="L99" s="20">
        <v>0.29784416200000002</v>
      </c>
      <c r="M99" s="20">
        <v>186.12</v>
      </c>
      <c r="N99" s="21">
        <v>922.298</v>
      </c>
      <c r="O99" s="21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spans="1:30">
      <c r="A100" s="18">
        <v>2008</v>
      </c>
      <c r="B100" s="18">
        <v>3</v>
      </c>
      <c r="C100" s="19">
        <f t="shared" si="1"/>
        <v>39539</v>
      </c>
      <c r="D100" s="20">
        <v>103.2775</v>
      </c>
      <c r="E100" s="20">
        <v>11.04</v>
      </c>
      <c r="F100" s="20">
        <v>1700</v>
      </c>
      <c r="G100" s="20">
        <v>2075.4899999999998</v>
      </c>
      <c r="H100" s="20">
        <v>1456.39</v>
      </c>
      <c r="I100" s="20">
        <v>1488.74</v>
      </c>
      <c r="J100" s="20">
        <v>537.6</v>
      </c>
      <c r="K100" s="20">
        <v>419.61271140000002</v>
      </c>
      <c r="L100" s="20">
        <v>0.29100984000000002</v>
      </c>
      <c r="M100" s="20">
        <v>197.12</v>
      </c>
      <c r="N100" s="21">
        <v>968.43399999999997</v>
      </c>
      <c r="O100" s="21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 spans="1:30">
      <c r="A101" s="18">
        <v>2008</v>
      </c>
      <c r="B101" s="18">
        <v>4</v>
      </c>
      <c r="C101" s="19">
        <f t="shared" si="1"/>
        <v>39569</v>
      </c>
      <c r="D101" s="20">
        <v>110.187727272727</v>
      </c>
      <c r="E101" s="20">
        <v>12.19</v>
      </c>
      <c r="F101" s="20">
        <v>1700</v>
      </c>
      <c r="G101" s="20">
        <v>2126.46</v>
      </c>
      <c r="H101" s="20">
        <v>1425.91</v>
      </c>
      <c r="I101" s="20">
        <v>1422.23</v>
      </c>
      <c r="J101" s="20">
        <v>762.66666666666697</v>
      </c>
      <c r="K101" s="20">
        <v>323.42780434090901</v>
      </c>
      <c r="L101" s="20">
        <v>0.276900272</v>
      </c>
      <c r="M101" s="20">
        <v>195.95</v>
      </c>
      <c r="N101" s="21">
        <v>909.70500000000004</v>
      </c>
      <c r="O101" s="21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 spans="1:30">
      <c r="A102" s="18">
        <v>2008</v>
      </c>
      <c r="B102" s="18">
        <v>5</v>
      </c>
      <c r="C102" s="19">
        <f t="shared" si="1"/>
        <v>39600</v>
      </c>
      <c r="D102" s="20">
        <v>123.93619047619001</v>
      </c>
      <c r="E102" s="20">
        <v>12.38</v>
      </c>
      <c r="F102" s="20">
        <v>1700</v>
      </c>
      <c r="G102" s="20">
        <v>2253.2199999999998</v>
      </c>
      <c r="H102" s="20">
        <v>1432.5</v>
      </c>
      <c r="I102" s="20">
        <v>1437.87</v>
      </c>
      <c r="J102" s="20">
        <v>727.4</v>
      </c>
      <c r="K102" s="20">
        <v>255.10027770900001</v>
      </c>
      <c r="L102" s="20">
        <v>0.26609763400000003</v>
      </c>
      <c r="M102" s="20">
        <v>192.95</v>
      </c>
      <c r="N102" s="21">
        <v>888.66300000000001</v>
      </c>
      <c r="O102" s="21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 spans="1:30">
      <c r="A103" s="18">
        <v>2008</v>
      </c>
      <c r="B103" s="18">
        <v>6</v>
      </c>
      <c r="C103" s="19">
        <f t="shared" si="1"/>
        <v>39630</v>
      </c>
      <c r="D103" s="20">
        <v>133.04857142857099</v>
      </c>
      <c r="E103" s="20">
        <v>12.63</v>
      </c>
      <c r="F103" s="20">
        <v>1700</v>
      </c>
      <c r="G103" s="20">
        <v>2332.6999999999998</v>
      </c>
      <c r="H103" s="20">
        <v>1396.67</v>
      </c>
      <c r="I103" s="20">
        <v>1535.16</v>
      </c>
      <c r="J103" s="20">
        <v>591</v>
      </c>
      <c r="K103" s="20">
        <v>254.74386411</v>
      </c>
      <c r="L103" s="20">
        <v>0.267420406</v>
      </c>
      <c r="M103" s="20">
        <v>183.93</v>
      </c>
      <c r="N103" s="21">
        <v>889.48800000000006</v>
      </c>
      <c r="O103" s="21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 spans="1:30">
      <c r="A104" s="18">
        <v>2008</v>
      </c>
      <c r="B104" s="18">
        <v>7</v>
      </c>
      <c r="C104" s="19">
        <f t="shared" si="1"/>
        <v>39661</v>
      </c>
      <c r="D104" s="20">
        <v>133.873043478261</v>
      </c>
      <c r="E104" s="20">
        <v>14.37</v>
      </c>
      <c r="F104" s="20">
        <v>1700</v>
      </c>
      <c r="G104" s="20">
        <v>2425.08</v>
      </c>
      <c r="H104" s="20">
        <v>1253.48</v>
      </c>
      <c r="I104" s="20">
        <v>1506.98</v>
      </c>
      <c r="J104" s="20">
        <v>546.5</v>
      </c>
      <c r="K104" s="20">
        <v>245.44771560000001</v>
      </c>
      <c r="L104" s="20">
        <v>0.31371742600000002</v>
      </c>
      <c r="M104" s="20">
        <v>180.5</v>
      </c>
      <c r="N104" s="21">
        <v>939.77200000000005</v>
      </c>
      <c r="O104" s="21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 spans="1:30">
      <c r="A105" s="18">
        <v>2008</v>
      </c>
      <c r="B105" s="18">
        <v>8</v>
      </c>
      <c r="C105" s="19">
        <f t="shared" si="1"/>
        <v>39692</v>
      </c>
      <c r="D105" s="20">
        <v>113.84904761904799</v>
      </c>
      <c r="E105" s="20">
        <v>14.64</v>
      </c>
      <c r="F105" s="20">
        <v>1620</v>
      </c>
      <c r="G105" s="20">
        <v>2427.1799999999998</v>
      </c>
      <c r="H105" s="20">
        <v>1064.29</v>
      </c>
      <c r="I105" s="20">
        <v>1329.64</v>
      </c>
      <c r="J105" s="20">
        <v>468.75</v>
      </c>
      <c r="K105" s="20">
        <v>255.3685065</v>
      </c>
      <c r="L105" s="20">
        <v>0.32209498199999997</v>
      </c>
      <c r="M105" s="20">
        <v>178.74</v>
      </c>
      <c r="N105" s="21">
        <v>839.02499999999998</v>
      </c>
      <c r="O105" s="21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 spans="1:30">
      <c r="A106" s="18">
        <v>2008</v>
      </c>
      <c r="B106" s="18">
        <v>9</v>
      </c>
      <c r="C106" s="19">
        <f t="shared" si="1"/>
        <v>39722</v>
      </c>
      <c r="D106" s="20">
        <v>99.064090909090893</v>
      </c>
      <c r="E106" s="20">
        <v>14.85</v>
      </c>
      <c r="F106" s="20">
        <v>1616.36</v>
      </c>
      <c r="G106" s="20">
        <v>2313.85</v>
      </c>
      <c r="H106" s="20">
        <v>994.09</v>
      </c>
      <c r="I106" s="20">
        <v>1201.02</v>
      </c>
      <c r="J106" s="20">
        <v>420.4</v>
      </c>
      <c r="K106" s="20">
        <v>223.7689503</v>
      </c>
      <c r="L106" s="20">
        <v>0.29828508599999998</v>
      </c>
      <c r="M106" s="20">
        <v>139.63999999999999</v>
      </c>
      <c r="N106" s="21">
        <v>829.93200000000002</v>
      </c>
      <c r="O106" s="21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 spans="1:30">
      <c r="A107" s="18">
        <v>2008</v>
      </c>
      <c r="B107" s="18">
        <v>10</v>
      </c>
      <c r="C107" s="19">
        <f t="shared" si="1"/>
        <v>39753</v>
      </c>
      <c r="D107" s="20">
        <v>72.842608695652203</v>
      </c>
      <c r="E107" s="20">
        <v>15.93</v>
      </c>
      <c r="F107" s="20">
        <v>1489.13</v>
      </c>
      <c r="G107" s="20">
        <v>2119.44</v>
      </c>
      <c r="H107" s="20">
        <v>750.65</v>
      </c>
      <c r="I107" s="20">
        <v>942.53</v>
      </c>
      <c r="J107" s="20">
        <v>348.25</v>
      </c>
      <c r="K107" s="20">
        <v>185.92297020000001</v>
      </c>
      <c r="L107" s="20">
        <v>0.26234977999999998</v>
      </c>
      <c r="M107" s="20">
        <v>88.67</v>
      </c>
      <c r="N107" s="21">
        <v>806.62</v>
      </c>
      <c r="O107" s="21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 spans="1:30">
      <c r="A108" s="18">
        <v>2008</v>
      </c>
      <c r="B108" s="18">
        <v>11</v>
      </c>
      <c r="C108" s="19">
        <f t="shared" si="1"/>
        <v>39783</v>
      </c>
      <c r="D108" s="20">
        <v>53.241</v>
      </c>
      <c r="E108" s="20">
        <v>15.81</v>
      </c>
      <c r="F108" s="20">
        <v>1265</v>
      </c>
      <c r="G108" s="20">
        <v>1933.45</v>
      </c>
      <c r="H108" s="20">
        <v>514.5</v>
      </c>
      <c r="I108" s="20">
        <v>825.64</v>
      </c>
      <c r="J108" s="20">
        <v>307</v>
      </c>
      <c r="K108" s="20">
        <v>182.98347659999999</v>
      </c>
      <c r="L108" s="20">
        <v>0.26697948199999999</v>
      </c>
      <c r="M108" s="20">
        <v>64.95</v>
      </c>
      <c r="N108" s="21">
        <v>760.86300000000006</v>
      </c>
      <c r="O108" s="21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 spans="1:30">
      <c r="A109" s="18">
        <v>2008</v>
      </c>
      <c r="B109" s="18">
        <v>12</v>
      </c>
      <c r="C109" s="19">
        <f t="shared" si="1"/>
        <v>39814</v>
      </c>
      <c r="D109" s="20">
        <v>41.580909090909103</v>
      </c>
      <c r="E109" s="20">
        <v>15.5</v>
      </c>
      <c r="F109" s="20">
        <v>1250</v>
      </c>
      <c r="G109" s="20">
        <v>1761.69</v>
      </c>
      <c r="H109" s="20">
        <v>540.24</v>
      </c>
      <c r="I109" s="20">
        <v>745.55</v>
      </c>
      <c r="J109" s="20">
        <v>287</v>
      </c>
      <c r="K109" s="20">
        <v>179.3091096</v>
      </c>
      <c r="L109" s="20">
        <v>0.25904284999999999</v>
      </c>
      <c r="M109" s="20">
        <v>69.98</v>
      </c>
      <c r="N109" s="21">
        <v>816.09199999999998</v>
      </c>
      <c r="O109" s="21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 spans="1:30">
      <c r="A110" s="18">
        <v>2009</v>
      </c>
      <c r="B110" s="18">
        <v>1</v>
      </c>
      <c r="C110" s="19">
        <f t="shared" si="1"/>
        <v>39845</v>
      </c>
      <c r="D110" s="20">
        <v>44.86</v>
      </c>
      <c r="E110" s="20">
        <v>13.89</v>
      </c>
      <c r="F110" s="20">
        <v>1195.45</v>
      </c>
      <c r="G110" s="20">
        <v>1619.87</v>
      </c>
      <c r="H110" s="20">
        <v>556</v>
      </c>
      <c r="I110" s="20">
        <v>789.89</v>
      </c>
      <c r="J110" s="20">
        <v>318.60000000000002</v>
      </c>
      <c r="K110" s="20">
        <v>195.1088877</v>
      </c>
      <c r="L110" s="20">
        <v>0.27756165799999999</v>
      </c>
      <c r="M110" s="20">
        <v>72.510000000000005</v>
      </c>
      <c r="N110" s="21">
        <v>858.69</v>
      </c>
      <c r="O110" s="21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 spans="1:30">
      <c r="A111" s="18">
        <v>2009</v>
      </c>
      <c r="B111" s="18">
        <v>2</v>
      </c>
      <c r="C111" s="19">
        <f t="shared" si="1"/>
        <v>39873</v>
      </c>
      <c r="D111" s="20">
        <v>43.2425</v>
      </c>
      <c r="E111" s="20">
        <v>11.04</v>
      </c>
      <c r="F111" s="20">
        <v>1110</v>
      </c>
      <c r="G111" s="20">
        <v>1543.24</v>
      </c>
      <c r="H111" s="20">
        <v>565.25</v>
      </c>
      <c r="I111" s="20">
        <v>747.64</v>
      </c>
      <c r="J111" s="20">
        <v>319.5</v>
      </c>
      <c r="K111" s="20">
        <v>183.3509133</v>
      </c>
      <c r="L111" s="20">
        <v>0.29255307400000002</v>
      </c>
      <c r="M111" s="20">
        <v>75.59</v>
      </c>
      <c r="N111" s="21">
        <v>943</v>
      </c>
      <c r="O111" s="21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 spans="1:30">
      <c r="A112" s="18">
        <v>2009</v>
      </c>
      <c r="B112" s="18">
        <v>3</v>
      </c>
      <c r="C112" s="19">
        <f t="shared" si="1"/>
        <v>39904</v>
      </c>
      <c r="D112" s="20">
        <v>46.839090909090899</v>
      </c>
      <c r="E112" s="20">
        <v>10.9</v>
      </c>
      <c r="F112" s="20">
        <v>1100</v>
      </c>
      <c r="G112" s="20">
        <v>1535.22</v>
      </c>
      <c r="H112" s="20">
        <v>586.25</v>
      </c>
      <c r="I112" s="20">
        <v>730.71</v>
      </c>
      <c r="J112" s="20">
        <v>332</v>
      </c>
      <c r="K112" s="20">
        <v>183.71834999999999</v>
      </c>
      <c r="L112" s="20">
        <v>0.29541908</v>
      </c>
      <c r="M112" s="20">
        <v>64.069999999999993</v>
      </c>
      <c r="N112" s="21">
        <v>924.27300000000002</v>
      </c>
      <c r="O112" s="21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 spans="1:30">
      <c r="A113" s="18">
        <v>2009</v>
      </c>
      <c r="B113" s="18">
        <v>4</v>
      </c>
      <c r="C113" s="19">
        <f t="shared" si="1"/>
        <v>39934</v>
      </c>
      <c r="D113" s="20">
        <v>50.845238095238102</v>
      </c>
      <c r="E113" s="20">
        <v>8.51</v>
      </c>
      <c r="F113" s="20">
        <v>1100</v>
      </c>
      <c r="G113" s="20">
        <v>1433</v>
      </c>
      <c r="H113" s="20">
        <v>713.5</v>
      </c>
      <c r="I113" s="20">
        <v>809.08</v>
      </c>
      <c r="J113" s="20">
        <v>335.66666666666703</v>
      </c>
      <c r="K113" s="20">
        <v>182.6160399</v>
      </c>
      <c r="L113" s="20">
        <v>0.30093062999999998</v>
      </c>
      <c r="M113" s="20">
        <v>59.78</v>
      </c>
      <c r="N113" s="21">
        <v>890.2</v>
      </c>
      <c r="O113" s="21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 spans="1:30">
      <c r="A114" s="18">
        <v>2009</v>
      </c>
      <c r="B114" s="18">
        <v>5</v>
      </c>
      <c r="C114" s="19">
        <f t="shared" si="1"/>
        <v>39965</v>
      </c>
      <c r="D114" s="20">
        <v>57.940952380952403</v>
      </c>
      <c r="E114" s="20">
        <v>8.09</v>
      </c>
      <c r="F114" s="20">
        <v>1100</v>
      </c>
      <c r="G114" s="20">
        <v>1406.55</v>
      </c>
      <c r="H114" s="20">
        <v>826.84</v>
      </c>
      <c r="I114" s="20">
        <v>889.62</v>
      </c>
      <c r="J114" s="20">
        <v>322.39999999999998</v>
      </c>
      <c r="K114" s="20">
        <v>202.4576217</v>
      </c>
      <c r="L114" s="20">
        <v>0.35362104799999999</v>
      </c>
      <c r="M114" s="20">
        <v>62.69</v>
      </c>
      <c r="N114" s="21">
        <v>928.64499999999998</v>
      </c>
      <c r="O114" s="21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 spans="1:30">
      <c r="A115" s="18">
        <v>2009</v>
      </c>
      <c r="B115" s="18">
        <v>6</v>
      </c>
      <c r="C115" s="19">
        <f t="shared" si="1"/>
        <v>39995</v>
      </c>
      <c r="D115" s="20">
        <v>68.616818181818203</v>
      </c>
      <c r="E115" s="20">
        <v>7.95</v>
      </c>
      <c r="F115" s="20">
        <v>1100</v>
      </c>
      <c r="G115" s="20">
        <v>1338.81</v>
      </c>
      <c r="H115" s="20">
        <v>732.62</v>
      </c>
      <c r="I115" s="20">
        <v>892.92</v>
      </c>
      <c r="J115" s="20">
        <v>320.75</v>
      </c>
      <c r="K115" s="20">
        <v>201.72274830000001</v>
      </c>
      <c r="L115" s="20">
        <v>0.36221906599999998</v>
      </c>
      <c r="M115" s="20">
        <v>71.66</v>
      </c>
      <c r="N115" s="21">
        <v>945.67</v>
      </c>
      <c r="O115" s="21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 spans="1:30">
      <c r="A116" s="18">
        <v>2009</v>
      </c>
      <c r="B116" s="18">
        <v>7</v>
      </c>
      <c r="C116" s="19">
        <f t="shared" si="1"/>
        <v>40026</v>
      </c>
      <c r="D116" s="20">
        <v>64.91</v>
      </c>
      <c r="E116" s="20">
        <v>6.67</v>
      </c>
      <c r="F116" s="20">
        <v>1100</v>
      </c>
      <c r="G116" s="20">
        <v>1322.77</v>
      </c>
      <c r="H116" s="20">
        <v>663.91</v>
      </c>
      <c r="I116" s="20">
        <v>846.3</v>
      </c>
      <c r="J116" s="20">
        <v>320.25</v>
      </c>
      <c r="K116" s="20">
        <v>175.63474260000001</v>
      </c>
      <c r="L116" s="20">
        <v>0.40631146600000001</v>
      </c>
      <c r="M116" s="20">
        <v>83.95</v>
      </c>
      <c r="N116" s="21">
        <v>934.22799999999995</v>
      </c>
      <c r="O116" s="21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 spans="1:30">
      <c r="A117" s="18">
        <v>2009</v>
      </c>
      <c r="B117" s="18">
        <v>8</v>
      </c>
      <c r="C117" s="19">
        <f t="shared" si="1"/>
        <v>40057</v>
      </c>
      <c r="D117" s="20">
        <v>72.504761904761907</v>
      </c>
      <c r="E117" s="20">
        <v>6.92</v>
      </c>
      <c r="F117" s="20">
        <v>1119.05</v>
      </c>
      <c r="G117" s="20">
        <v>1310.18</v>
      </c>
      <c r="H117" s="20">
        <v>726.19</v>
      </c>
      <c r="I117" s="20">
        <v>903.15</v>
      </c>
      <c r="J117" s="20">
        <v>305.5</v>
      </c>
      <c r="K117" s="20">
        <v>161.67214799999999</v>
      </c>
      <c r="L117" s="20">
        <v>0.49471672799999999</v>
      </c>
      <c r="M117" s="20">
        <v>97.67</v>
      </c>
      <c r="N117" s="21">
        <v>949.375</v>
      </c>
      <c r="O117" s="21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 spans="1:30">
      <c r="A118" s="18">
        <v>2009</v>
      </c>
      <c r="B118" s="18">
        <v>9</v>
      </c>
      <c r="C118" s="19">
        <f t="shared" si="1"/>
        <v>40087</v>
      </c>
      <c r="D118" s="20">
        <v>67.686818181818197</v>
      </c>
      <c r="E118" s="20">
        <v>7.13</v>
      </c>
      <c r="F118" s="20">
        <v>1150</v>
      </c>
      <c r="G118" s="20">
        <v>1232.58</v>
      </c>
      <c r="H118" s="20">
        <v>700.68</v>
      </c>
      <c r="I118" s="20">
        <v>858.18</v>
      </c>
      <c r="J118" s="20">
        <v>303.25</v>
      </c>
      <c r="K118" s="20">
        <v>158.36521769999999</v>
      </c>
      <c r="L118" s="20">
        <v>0.508385372</v>
      </c>
      <c r="M118" s="20">
        <v>80.709999999999994</v>
      </c>
      <c r="N118" s="21">
        <v>996.59100000000001</v>
      </c>
      <c r="O118" s="21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 spans="1:30">
      <c r="A119" s="18">
        <v>2009</v>
      </c>
      <c r="B119" s="18">
        <v>10</v>
      </c>
      <c r="C119" s="19">
        <f t="shared" si="1"/>
        <v>40118</v>
      </c>
      <c r="D119" s="20">
        <v>73.194090909090903</v>
      </c>
      <c r="E119" s="20">
        <v>7.6</v>
      </c>
      <c r="F119" s="20">
        <v>1150</v>
      </c>
      <c r="G119" s="20">
        <v>1155.42</v>
      </c>
      <c r="H119" s="20">
        <v>727.05</v>
      </c>
      <c r="I119" s="20">
        <v>897</v>
      </c>
      <c r="J119" s="20">
        <v>298.39999999999998</v>
      </c>
      <c r="K119" s="20">
        <v>175.63474260000001</v>
      </c>
      <c r="L119" s="20">
        <v>0.49912596799999998</v>
      </c>
      <c r="M119" s="20">
        <v>86.79</v>
      </c>
      <c r="N119" s="21">
        <v>1043.1590000000001</v>
      </c>
      <c r="O119" s="21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 spans="1:30">
      <c r="A120" s="18">
        <v>2009</v>
      </c>
      <c r="B120" s="18">
        <v>11</v>
      </c>
      <c r="C120" s="19">
        <f t="shared" si="1"/>
        <v>40148</v>
      </c>
      <c r="D120" s="20">
        <v>77.036666666666704</v>
      </c>
      <c r="E120" s="20">
        <v>7.81</v>
      </c>
      <c r="F120" s="20">
        <v>1150</v>
      </c>
      <c r="G120" s="20">
        <v>1151.6500000000001</v>
      </c>
      <c r="H120" s="20">
        <v>754.52</v>
      </c>
      <c r="I120" s="20">
        <v>932.38</v>
      </c>
      <c r="J120" s="20">
        <v>337</v>
      </c>
      <c r="K120" s="20">
        <v>204.6622419</v>
      </c>
      <c r="L120" s="20">
        <v>0.49074841200000002</v>
      </c>
      <c r="M120" s="20">
        <v>99.26</v>
      </c>
      <c r="N120" s="21">
        <v>1127.0360000000001</v>
      </c>
      <c r="O120" s="21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 spans="1:30">
      <c r="A121" s="18">
        <v>2009</v>
      </c>
      <c r="B121" s="18">
        <v>12</v>
      </c>
      <c r="C121" s="19">
        <f t="shared" si="1"/>
        <v>40179</v>
      </c>
      <c r="D121" s="20">
        <v>74.669545454545499</v>
      </c>
      <c r="E121" s="20">
        <v>8.01</v>
      </c>
      <c r="F121" s="20">
        <v>1185.6896551724101</v>
      </c>
      <c r="G121" s="20">
        <v>1181.8699999999999</v>
      </c>
      <c r="H121" s="20">
        <v>835.45</v>
      </c>
      <c r="I121" s="20">
        <v>939.91</v>
      </c>
      <c r="J121" s="20">
        <v>403</v>
      </c>
      <c r="K121" s="20">
        <v>206.49942540000001</v>
      </c>
      <c r="L121" s="20">
        <v>0.51874708599999997</v>
      </c>
      <c r="M121" s="20">
        <v>105.07</v>
      </c>
      <c r="N121" s="21">
        <v>1134.7239999999999</v>
      </c>
      <c r="O121" s="21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 spans="1:30">
      <c r="A122" s="18">
        <v>2010</v>
      </c>
      <c r="B122" s="18">
        <v>1</v>
      </c>
      <c r="C122" s="19">
        <f t="shared" si="1"/>
        <v>40210</v>
      </c>
      <c r="D122" s="20">
        <v>76.373000000000005</v>
      </c>
      <c r="E122" s="20">
        <v>8.8000000000000007</v>
      </c>
      <c r="F122" s="20">
        <v>1202.5431034482799</v>
      </c>
      <c r="G122" s="20">
        <v>1275.53</v>
      </c>
      <c r="H122" s="20">
        <v>879.5</v>
      </c>
      <c r="I122" s="20">
        <v>920.55</v>
      </c>
      <c r="J122" s="20">
        <v>420.2</v>
      </c>
      <c r="K122" s="20">
        <v>198.78325469999999</v>
      </c>
      <c r="L122" s="20">
        <v>0.58356291400000004</v>
      </c>
      <c r="M122" s="20">
        <v>125.72</v>
      </c>
      <c r="N122" s="21">
        <v>1117.963</v>
      </c>
      <c r="O122" s="21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 spans="1:30">
      <c r="A123" s="18">
        <v>2010</v>
      </c>
      <c r="B123" s="18">
        <v>2</v>
      </c>
      <c r="C123" s="19">
        <f t="shared" si="1"/>
        <v>40238</v>
      </c>
      <c r="D123" s="20">
        <v>74.311999999999998</v>
      </c>
      <c r="E123" s="20">
        <v>8.8000000000000007</v>
      </c>
      <c r="F123" s="20">
        <v>1200</v>
      </c>
      <c r="G123" s="20">
        <v>1287.5</v>
      </c>
      <c r="H123" s="20">
        <v>894</v>
      </c>
      <c r="I123" s="20">
        <v>909.19</v>
      </c>
      <c r="J123" s="20">
        <v>405</v>
      </c>
      <c r="K123" s="20">
        <v>191.80195739999999</v>
      </c>
      <c r="L123" s="20">
        <v>0.55975301799999999</v>
      </c>
      <c r="M123" s="20">
        <v>127.49</v>
      </c>
      <c r="N123" s="21">
        <v>1095.413</v>
      </c>
      <c r="O123" s="21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 spans="1:30">
      <c r="A124" s="18">
        <v>2010</v>
      </c>
      <c r="B124" s="18">
        <v>3</v>
      </c>
      <c r="C124" s="19">
        <f t="shared" si="1"/>
        <v>40269</v>
      </c>
      <c r="D124" s="20">
        <v>79.274782608695602</v>
      </c>
      <c r="E124" s="20">
        <v>8.93</v>
      </c>
      <c r="F124" s="20">
        <v>1200</v>
      </c>
      <c r="G124" s="20">
        <v>1317.02</v>
      </c>
      <c r="H124" s="20">
        <v>996.96</v>
      </c>
      <c r="I124" s="20">
        <v>911.07</v>
      </c>
      <c r="J124" s="20">
        <v>377</v>
      </c>
      <c r="K124" s="20">
        <v>189.96477390000001</v>
      </c>
      <c r="L124" s="20">
        <v>0.41138209199999998</v>
      </c>
      <c r="M124" s="20">
        <v>139.69</v>
      </c>
      <c r="N124" s="21">
        <v>1113.337</v>
      </c>
      <c r="O124" s="21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 spans="1:30">
      <c r="A125" s="18">
        <v>2010</v>
      </c>
      <c r="B125" s="18">
        <v>4</v>
      </c>
      <c r="C125" s="19">
        <f t="shared" si="1"/>
        <v>40299</v>
      </c>
      <c r="D125" s="20">
        <v>84.978571428571399</v>
      </c>
      <c r="E125" s="20">
        <v>7.52</v>
      </c>
      <c r="F125" s="20">
        <v>1200</v>
      </c>
      <c r="G125" s="20">
        <v>1361.62</v>
      </c>
      <c r="H125" s="20">
        <v>1021.05</v>
      </c>
      <c r="I125" s="20">
        <v>902.83</v>
      </c>
      <c r="J125" s="20">
        <v>343</v>
      </c>
      <c r="K125" s="20">
        <v>187.76015369999999</v>
      </c>
      <c r="L125" s="20">
        <v>0.36265998999999999</v>
      </c>
      <c r="M125" s="20">
        <v>172.47</v>
      </c>
      <c r="N125" s="21">
        <v>1148.6880000000001</v>
      </c>
      <c r="O125" s="21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 spans="1:30">
      <c r="A126" s="18">
        <v>2010</v>
      </c>
      <c r="B126" s="18">
        <v>5</v>
      </c>
      <c r="C126" s="19">
        <f t="shared" si="1"/>
        <v>40330</v>
      </c>
      <c r="D126" s="20">
        <v>76.250952380952398</v>
      </c>
      <c r="E126" s="20">
        <v>7.27</v>
      </c>
      <c r="F126" s="20">
        <v>1200</v>
      </c>
      <c r="G126" s="20">
        <v>1366.87</v>
      </c>
      <c r="H126" s="20">
        <v>1031.05</v>
      </c>
      <c r="I126" s="20">
        <v>859.49</v>
      </c>
      <c r="J126" s="20">
        <v>329</v>
      </c>
      <c r="K126" s="20">
        <v>190.3322106</v>
      </c>
      <c r="L126" s="20">
        <v>0.33510224</v>
      </c>
      <c r="M126" s="20">
        <v>161.35</v>
      </c>
      <c r="N126" s="21">
        <v>1205.434</v>
      </c>
      <c r="O126" s="21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 spans="1:30">
      <c r="A127" s="18">
        <v>2010</v>
      </c>
      <c r="B127" s="18">
        <v>6</v>
      </c>
      <c r="C127" s="19">
        <f t="shared" si="1"/>
        <v>40360</v>
      </c>
      <c r="D127" s="20">
        <v>74.838181818181795</v>
      </c>
      <c r="E127" s="20">
        <v>7.74</v>
      </c>
      <c r="F127" s="20">
        <v>1200</v>
      </c>
      <c r="G127" s="20">
        <v>1366.87</v>
      </c>
      <c r="H127" s="20">
        <v>1050</v>
      </c>
      <c r="I127" s="20">
        <v>860.28</v>
      </c>
      <c r="J127" s="20">
        <v>329.5</v>
      </c>
      <c r="K127" s="20">
        <v>182.6160399</v>
      </c>
      <c r="L127" s="20">
        <v>0.35009365599999998</v>
      </c>
      <c r="M127" s="20">
        <v>143.63</v>
      </c>
      <c r="N127" s="21">
        <v>1232.92</v>
      </c>
      <c r="O127" s="21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 spans="1:30">
      <c r="A128" s="18">
        <v>2010</v>
      </c>
      <c r="B128" s="18">
        <v>7</v>
      </c>
      <c r="C128" s="19">
        <f t="shared" si="1"/>
        <v>40391</v>
      </c>
      <c r="D128" s="20">
        <v>74.735454545454502</v>
      </c>
      <c r="E128" s="20">
        <v>8.0399999999999991</v>
      </c>
      <c r="F128" s="20">
        <v>1200</v>
      </c>
      <c r="G128" s="20">
        <v>1366.87</v>
      </c>
      <c r="H128" s="20">
        <v>1063.8599999999999</v>
      </c>
      <c r="I128" s="20">
        <v>910.82</v>
      </c>
      <c r="J128" s="20">
        <v>349.8</v>
      </c>
      <c r="K128" s="20">
        <v>222.28170651428599</v>
      </c>
      <c r="L128" s="20">
        <v>0.38492665199999998</v>
      </c>
      <c r="M128" s="20">
        <v>126.36</v>
      </c>
      <c r="N128" s="21">
        <v>1192.9659999999999</v>
      </c>
      <c r="O128" s="21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 spans="1:30">
      <c r="A129" s="18">
        <v>2010</v>
      </c>
      <c r="B129" s="18">
        <v>8</v>
      </c>
      <c r="C129" s="19">
        <f t="shared" si="1"/>
        <v>40422</v>
      </c>
      <c r="D129" s="20">
        <v>76.693181818181799</v>
      </c>
      <c r="E129" s="20">
        <v>8.4499999999999993</v>
      </c>
      <c r="F129" s="20">
        <v>1231.82</v>
      </c>
      <c r="G129" s="20">
        <v>1383.9</v>
      </c>
      <c r="H129" s="20">
        <v>1171.1400000000001</v>
      </c>
      <c r="I129" s="20">
        <v>997.62</v>
      </c>
      <c r="J129" s="20">
        <v>369</v>
      </c>
      <c r="K129" s="20">
        <v>261.61493039999999</v>
      </c>
      <c r="L129" s="20">
        <v>0.40807516199999999</v>
      </c>
      <c r="M129" s="20">
        <v>145.34</v>
      </c>
      <c r="N129" s="21">
        <v>1215.81</v>
      </c>
      <c r="O129" s="21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 spans="1:30">
      <c r="A130" s="18">
        <v>2010</v>
      </c>
      <c r="B130" s="18">
        <v>9</v>
      </c>
      <c r="C130" s="19">
        <f t="shared" ref="C130:C193" si="2">IF(A130="","",IF(B130=12,DATE(A130+1,1,1),DATE(A130,B130+1,1)))</f>
        <v>40452</v>
      </c>
      <c r="D130" s="20">
        <v>77.786818181818205</v>
      </c>
      <c r="E130" s="20">
        <v>8.2799999999999994</v>
      </c>
      <c r="F130" s="20">
        <v>1250</v>
      </c>
      <c r="G130" s="20">
        <v>1426.71</v>
      </c>
      <c r="H130" s="20">
        <v>1259.6600000000001</v>
      </c>
      <c r="I130" s="20">
        <v>1035.26</v>
      </c>
      <c r="J130" s="20">
        <v>412</v>
      </c>
      <c r="K130" s="20">
        <v>276.31239840000001</v>
      </c>
      <c r="L130" s="20">
        <v>0.496259962</v>
      </c>
      <c r="M130" s="20">
        <v>140.62727272727301</v>
      </c>
      <c r="N130" s="21">
        <v>1270.9770000000001</v>
      </c>
      <c r="O130" s="21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 spans="1:30">
      <c r="A131" s="18">
        <v>2010</v>
      </c>
      <c r="B131" s="18">
        <v>10</v>
      </c>
      <c r="C131" s="19">
        <f t="shared" si="2"/>
        <v>40483</v>
      </c>
      <c r="D131" s="20">
        <v>82.918095238095205</v>
      </c>
      <c r="E131" s="20">
        <v>8.2899999999999991</v>
      </c>
      <c r="F131" s="20">
        <v>1280.95</v>
      </c>
      <c r="G131" s="20">
        <v>1471.32</v>
      </c>
      <c r="H131" s="20">
        <v>1420.95</v>
      </c>
      <c r="I131" s="20">
        <v>1146.75</v>
      </c>
      <c r="J131" s="20">
        <v>428.25</v>
      </c>
      <c r="K131" s="20">
        <v>267.49391759999997</v>
      </c>
      <c r="L131" s="20">
        <v>0.54255698200000002</v>
      </c>
      <c r="M131" s="20">
        <v>148.480952380952</v>
      </c>
      <c r="N131" s="21">
        <v>1342.0239999999999</v>
      </c>
      <c r="O131" s="21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 spans="1:30">
      <c r="A132" s="18">
        <v>2010</v>
      </c>
      <c r="B132" s="18">
        <v>11</v>
      </c>
      <c r="C132" s="19">
        <f t="shared" si="2"/>
        <v>40513</v>
      </c>
      <c r="D132" s="20">
        <v>85.67</v>
      </c>
      <c r="E132" s="20">
        <v>8.59</v>
      </c>
      <c r="F132" s="20">
        <v>1350</v>
      </c>
      <c r="G132" s="20">
        <v>1543.24</v>
      </c>
      <c r="H132" s="20">
        <v>1631.14</v>
      </c>
      <c r="I132" s="20">
        <v>1231.69</v>
      </c>
      <c r="J132" s="20">
        <v>427.75</v>
      </c>
      <c r="K132" s="20">
        <v>278.51701859999997</v>
      </c>
      <c r="L132" s="20">
        <v>0.58091736999999999</v>
      </c>
      <c r="M132" s="20">
        <v>156.1</v>
      </c>
      <c r="N132" s="21">
        <v>1369.886</v>
      </c>
      <c r="O132" s="21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 spans="1:30">
      <c r="A133" s="18">
        <v>2010</v>
      </c>
      <c r="B133" s="18">
        <v>12</v>
      </c>
      <c r="C133" s="19">
        <f t="shared" si="2"/>
        <v>40544</v>
      </c>
      <c r="D133" s="20">
        <v>91.796521739130398</v>
      </c>
      <c r="E133" s="20">
        <v>8.74</v>
      </c>
      <c r="F133" s="20">
        <v>1372.5752508361199</v>
      </c>
      <c r="G133" s="20">
        <v>1644.45</v>
      </c>
      <c r="H133" s="20">
        <v>1829.55</v>
      </c>
      <c r="I133" s="20">
        <v>1324.72</v>
      </c>
      <c r="J133" s="20">
        <v>413.4</v>
      </c>
      <c r="K133" s="20">
        <v>308.64682800000003</v>
      </c>
      <c r="L133" s="20">
        <v>0.61687271799999999</v>
      </c>
      <c r="M133" s="20">
        <v>163.1</v>
      </c>
      <c r="N133" s="21">
        <v>1390.5530000000001</v>
      </c>
      <c r="O133" s="21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 spans="1:30">
      <c r="A134" s="18">
        <v>2011</v>
      </c>
      <c r="B134" s="18">
        <v>1</v>
      </c>
      <c r="C134" s="19">
        <f t="shared" si="2"/>
        <v>40575</v>
      </c>
      <c r="D134" s="20">
        <v>96.294285714285706</v>
      </c>
      <c r="E134" s="20">
        <v>9.61</v>
      </c>
      <c r="F134" s="20">
        <v>1426.7558528428101</v>
      </c>
      <c r="G134" s="20">
        <v>1653.47</v>
      </c>
      <c r="H134" s="20">
        <v>2139.0500000000002</v>
      </c>
      <c r="I134" s="20">
        <v>1365.73</v>
      </c>
      <c r="J134" s="20">
        <v>405</v>
      </c>
      <c r="K134" s="20">
        <v>320.40480239999999</v>
      </c>
      <c r="L134" s="20">
        <v>0.65278798199999999</v>
      </c>
      <c r="M134" s="20">
        <v>179.18</v>
      </c>
      <c r="N134" s="21">
        <v>1360.46</v>
      </c>
      <c r="O134" s="21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 spans="1:30">
      <c r="A135" s="18">
        <v>2011</v>
      </c>
      <c r="B135" s="18">
        <v>2</v>
      </c>
      <c r="C135" s="19">
        <f t="shared" si="2"/>
        <v>40603</v>
      </c>
      <c r="D135" s="20">
        <v>103.9555</v>
      </c>
      <c r="E135" s="20">
        <v>9.36</v>
      </c>
      <c r="F135" s="20">
        <v>1426.7558528428101</v>
      </c>
      <c r="G135" s="20">
        <v>1653.47</v>
      </c>
      <c r="H135" s="20">
        <v>2307.63</v>
      </c>
      <c r="I135" s="20">
        <v>1359.86</v>
      </c>
      <c r="J135" s="20">
        <v>420.5</v>
      </c>
      <c r="K135" s="20">
        <v>338.77663740000003</v>
      </c>
      <c r="L135" s="20">
        <v>0.64970151399999998</v>
      </c>
      <c r="M135" s="20">
        <v>187.18</v>
      </c>
      <c r="N135" s="21">
        <v>1374.68</v>
      </c>
      <c r="O135" s="21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 spans="1:30">
      <c r="A136" s="18">
        <v>2011</v>
      </c>
      <c r="B136" s="18">
        <v>3</v>
      </c>
      <c r="C136" s="19">
        <f t="shared" si="2"/>
        <v>40634</v>
      </c>
      <c r="D136" s="20">
        <v>114.44130434782601</v>
      </c>
      <c r="E136" s="20">
        <v>9.3699999999999992</v>
      </c>
      <c r="F136" s="20">
        <v>1486.35451505017</v>
      </c>
      <c r="G136" s="20">
        <v>1637.17</v>
      </c>
      <c r="H136" s="20">
        <v>1975.22</v>
      </c>
      <c r="I136" s="20">
        <v>1306.53</v>
      </c>
      <c r="J136" s="20">
        <v>408.25</v>
      </c>
      <c r="K136" s="20">
        <v>303.13527749999997</v>
      </c>
      <c r="L136" s="20">
        <v>0.57849228799999997</v>
      </c>
      <c r="M136" s="20">
        <v>169.36</v>
      </c>
      <c r="N136" s="21">
        <v>1423.26</v>
      </c>
      <c r="O136" s="21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 spans="1:30">
      <c r="A137" s="18">
        <v>2011</v>
      </c>
      <c r="B137" s="18">
        <v>4</v>
      </c>
      <c r="C137" s="19">
        <f t="shared" si="2"/>
        <v>40664</v>
      </c>
      <c r="D137" s="20">
        <v>123.07</v>
      </c>
      <c r="E137" s="20">
        <v>10.36</v>
      </c>
      <c r="F137" s="20">
        <v>1598.3277591973199</v>
      </c>
      <c r="G137" s="20">
        <v>1631.42</v>
      </c>
      <c r="H137" s="20">
        <v>1906.32</v>
      </c>
      <c r="I137" s="20">
        <v>1310.45</v>
      </c>
      <c r="J137" s="20">
        <v>409</v>
      </c>
      <c r="K137" s="20">
        <v>314.8932519</v>
      </c>
      <c r="L137" s="20">
        <v>0.53704543199999999</v>
      </c>
      <c r="M137" s="20">
        <v>179.33</v>
      </c>
      <c r="N137" s="21">
        <v>1480.89</v>
      </c>
      <c r="O137" s="21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 spans="1:30">
      <c r="A138" s="18">
        <v>2011</v>
      </c>
      <c r="B138" s="18">
        <v>5</v>
      </c>
      <c r="C138" s="19">
        <f t="shared" si="2"/>
        <v>40695</v>
      </c>
      <c r="D138" s="20">
        <v>114.458181818182</v>
      </c>
      <c r="E138" s="20">
        <v>10.3</v>
      </c>
      <c r="F138" s="20">
        <v>1710.30100334448</v>
      </c>
      <c r="G138" s="20">
        <v>1632.47</v>
      </c>
      <c r="H138" s="20">
        <v>1985.48</v>
      </c>
      <c r="I138" s="20">
        <v>1296.03</v>
      </c>
      <c r="J138" s="20">
        <v>421.2</v>
      </c>
      <c r="K138" s="20">
        <v>308.64682800000003</v>
      </c>
      <c r="L138" s="20">
        <v>0.48391409000000002</v>
      </c>
      <c r="M138" s="20">
        <v>177.05</v>
      </c>
      <c r="N138" s="21">
        <v>1512.58</v>
      </c>
      <c r="O138" s="21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 spans="1:30">
      <c r="A139" s="18">
        <v>2011</v>
      </c>
      <c r="B139" s="18">
        <v>6</v>
      </c>
      <c r="C139" s="19">
        <f t="shared" si="2"/>
        <v>40725</v>
      </c>
      <c r="D139" s="20">
        <v>113.757727272727</v>
      </c>
      <c r="E139" s="20">
        <v>10.26</v>
      </c>
      <c r="F139" s="20">
        <v>1736.48829431438</v>
      </c>
      <c r="G139" s="20">
        <v>1700.57</v>
      </c>
      <c r="H139" s="20">
        <v>1761.75</v>
      </c>
      <c r="I139" s="20">
        <v>1319.38</v>
      </c>
      <c r="J139" s="20">
        <v>427.5</v>
      </c>
      <c r="K139" s="20">
        <v>282.19138559999999</v>
      </c>
      <c r="L139" s="20">
        <v>0.55578470199999996</v>
      </c>
      <c r="M139" s="20">
        <v>170.88</v>
      </c>
      <c r="N139" s="21">
        <v>1529.36</v>
      </c>
      <c r="O139" s="21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 spans="1:30">
      <c r="A140" s="18">
        <v>2011</v>
      </c>
      <c r="B140" s="18">
        <v>7</v>
      </c>
      <c r="C140" s="19">
        <f t="shared" si="2"/>
        <v>40756</v>
      </c>
      <c r="D140" s="20">
        <v>116.46</v>
      </c>
      <c r="E140" s="20">
        <v>10.99</v>
      </c>
      <c r="F140" s="20">
        <v>1867.4247491638801</v>
      </c>
      <c r="G140" s="20">
        <v>1945.58</v>
      </c>
      <c r="H140" s="20">
        <v>1372.62</v>
      </c>
      <c r="I140" s="20">
        <v>1337.36</v>
      </c>
      <c r="J140" s="20">
        <v>449.25</v>
      </c>
      <c r="K140" s="20">
        <v>266.39160750000002</v>
      </c>
      <c r="L140" s="20">
        <v>0.62214376400000004</v>
      </c>
      <c r="M140" s="20">
        <v>172.98</v>
      </c>
      <c r="N140" s="21">
        <v>1572.75</v>
      </c>
      <c r="O140" s="21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 spans="1:30">
      <c r="A141" s="18">
        <v>2011</v>
      </c>
      <c r="B141" s="18">
        <v>8</v>
      </c>
      <c r="C141" s="19">
        <f t="shared" si="2"/>
        <v>40787</v>
      </c>
      <c r="D141" s="20">
        <v>110.08130434782601</v>
      </c>
      <c r="E141" s="20">
        <v>10.81</v>
      </c>
      <c r="F141" s="20">
        <v>2054.3478260869601</v>
      </c>
      <c r="G141" s="20">
        <v>2076.1799999999998</v>
      </c>
      <c r="H141" s="20">
        <v>1377.83</v>
      </c>
      <c r="I141" s="20">
        <v>1328.39</v>
      </c>
      <c r="J141" s="20">
        <v>465.25</v>
      </c>
      <c r="K141" s="20">
        <v>277.61839623587002</v>
      </c>
      <c r="L141" s="20">
        <v>0.61178204999999997</v>
      </c>
      <c r="M141" s="20">
        <v>177.5</v>
      </c>
      <c r="N141" s="21">
        <v>1759.01</v>
      </c>
      <c r="O141" s="21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 spans="1:30">
      <c r="A142" s="18">
        <v>2011</v>
      </c>
      <c r="B142" s="18">
        <v>9</v>
      </c>
      <c r="C142" s="19">
        <f t="shared" si="2"/>
        <v>40817</v>
      </c>
      <c r="D142" s="20">
        <v>110.879090909091</v>
      </c>
      <c r="E142" s="20">
        <v>10.85</v>
      </c>
      <c r="F142" s="20">
        <v>2131.10367892977</v>
      </c>
      <c r="G142" s="20">
        <v>2113.4299999999998</v>
      </c>
      <c r="H142" s="20">
        <v>1264.32</v>
      </c>
      <c r="I142" s="20">
        <v>1307.8499999999999</v>
      </c>
      <c r="J142" s="20">
        <v>514</v>
      </c>
      <c r="K142" s="20">
        <v>267.49391759999997</v>
      </c>
      <c r="L142" s="20">
        <v>0.58775169199999999</v>
      </c>
      <c r="M142" s="20">
        <v>177.23</v>
      </c>
      <c r="N142" s="21">
        <v>1772.14</v>
      </c>
      <c r="O142" s="21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 spans="1:30">
      <c r="A143" s="18">
        <v>2011</v>
      </c>
      <c r="B143" s="18">
        <v>10</v>
      </c>
      <c r="C143" s="19">
        <f t="shared" si="2"/>
        <v>40848</v>
      </c>
      <c r="D143" s="20">
        <v>109.468571428571</v>
      </c>
      <c r="E143" s="20">
        <v>11.42</v>
      </c>
      <c r="F143" s="20">
        <v>2167.2240802675601</v>
      </c>
      <c r="G143" s="20">
        <v>2116.44</v>
      </c>
      <c r="H143" s="20">
        <v>1082.6199999999999</v>
      </c>
      <c r="I143" s="20">
        <v>1223.0999999999999</v>
      </c>
      <c r="J143" s="20">
        <v>489</v>
      </c>
      <c r="K143" s="20">
        <v>253.53132299999999</v>
      </c>
      <c r="L143" s="20">
        <v>0.56107578999999996</v>
      </c>
      <c r="M143" s="20">
        <v>150.43</v>
      </c>
      <c r="N143" s="21">
        <v>1666.43</v>
      </c>
      <c r="O143" s="21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 spans="1:30">
      <c r="A144" s="18">
        <v>2011</v>
      </c>
      <c r="B144" s="18">
        <v>11</v>
      </c>
      <c r="C144" s="19">
        <f t="shared" si="2"/>
        <v>40878</v>
      </c>
      <c r="D144" s="20">
        <v>110.504090909091</v>
      </c>
      <c r="E144" s="20">
        <v>11.32</v>
      </c>
      <c r="F144" s="20">
        <v>2472.4414715719099</v>
      </c>
      <c r="G144" s="20">
        <v>2116.44</v>
      </c>
      <c r="H144" s="20">
        <v>1294.32</v>
      </c>
      <c r="I144" s="20">
        <v>1213.96</v>
      </c>
      <c r="J144" s="20">
        <v>549.75</v>
      </c>
      <c r="K144" s="20">
        <v>253.1638863</v>
      </c>
      <c r="L144" s="20">
        <v>0.529549724</v>
      </c>
      <c r="M144" s="20">
        <v>135.54</v>
      </c>
      <c r="N144" s="21">
        <v>1739</v>
      </c>
      <c r="O144" s="21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 spans="1:30">
      <c r="A145" s="18">
        <v>2011</v>
      </c>
      <c r="B145" s="18">
        <v>12</v>
      </c>
      <c r="C145" s="19">
        <f t="shared" si="2"/>
        <v>40909</v>
      </c>
      <c r="D145" s="20">
        <v>107.909047619048</v>
      </c>
      <c r="E145" s="20">
        <v>11.53</v>
      </c>
      <c r="F145" s="20">
        <v>2528.4280936454902</v>
      </c>
      <c r="G145" s="20">
        <v>2116.44</v>
      </c>
      <c r="H145" s="20">
        <v>1376.58</v>
      </c>
      <c r="I145" s="20">
        <v>1203.28</v>
      </c>
      <c r="J145" s="20">
        <v>544</v>
      </c>
      <c r="K145" s="20">
        <v>244.71284220000001</v>
      </c>
      <c r="L145" s="20">
        <v>0.50794444800000005</v>
      </c>
      <c r="M145" s="20">
        <v>136.38999999999999</v>
      </c>
      <c r="N145" s="21">
        <v>1639.97</v>
      </c>
      <c r="O145" s="21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 spans="1:30">
      <c r="A146" s="18">
        <v>2012</v>
      </c>
      <c r="B146" s="18">
        <v>1</v>
      </c>
      <c r="C146" s="19">
        <f t="shared" si="2"/>
        <v>40940</v>
      </c>
      <c r="D146" s="20">
        <v>111.15619047619001</v>
      </c>
      <c r="E146" s="20">
        <v>11.45</v>
      </c>
      <c r="F146" s="20">
        <v>2528.4280936454902</v>
      </c>
      <c r="G146" s="20">
        <v>2116.44</v>
      </c>
      <c r="H146" s="20">
        <v>1362.05</v>
      </c>
      <c r="I146" s="20">
        <v>1216.28</v>
      </c>
      <c r="J146" s="20">
        <v>516.25</v>
      </c>
      <c r="K146" s="20">
        <v>253.8987597</v>
      </c>
      <c r="L146" s="20">
        <v>0.51940847199999995</v>
      </c>
      <c r="M146" s="20">
        <v>140.26</v>
      </c>
      <c r="N146" s="21">
        <v>1654.05</v>
      </c>
      <c r="O146" s="21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 spans="1:30">
      <c r="A147" s="18">
        <v>2012</v>
      </c>
      <c r="B147" s="18">
        <v>2</v>
      </c>
      <c r="C147" s="19">
        <f t="shared" si="2"/>
        <v>40969</v>
      </c>
      <c r="D147" s="20">
        <v>119.70238095238101</v>
      </c>
      <c r="E147" s="20">
        <v>11.12</v>
      </c>
      <c r="F147" s="20">
        <v>2528.4280936454902</v>
      </c>
      <c r="G147" s="20">
        <v>2116.44</v>
      </c>
      <c r="H147" s="20">
        <v>1365.48</v>
      </c>
      <c r="I147" s="20">
        <v>1249.1199999999999</v>
      </c>
      <c r="J147" s="20">
        <v>518.25</v>
      </c>
      <c r="K147" s="20">
        <v>263.08467719999999</v>
      </c>
      <c r="L147" s="20">
        <v>0.53175434399999999</v>
      </c>
      <c r="M147" s="20">
        <v>140.4</v>
      </c>
      <c r="N147" s="21">
        <v>1744.82</v>
      </c>
      <c r="O147" s="21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 spans="1:30">
      <c r="A148" s="18">
        <v>2012</v>
      </c>
      <c r="B148" s="18">
        <v>3</v>
      </c>
      <c r="C148" s="19">
        <f t="shared" si="2"/>
        <v>41000</v>
      </c>
      <c r="D148" s="20">
        <v>124.928636363636</v>
      </c>
      <c r="E148" s="20">
        <v>11.97</v>
      </c>
      <c r="F148" s="20">
        <v>2528.4280936454902</v>
      </c>
      <c r="G148" s="20">
        <v>2138.48</v>
      </c>
      <c r="H148" s="20">
        <v>1366.43</v>
      </c>
      <c r="I148" s="20">
        <v>1285.3800000000001</v>
      </c>
      <c r="J148" s="20">
        <v>526.75</v>
      </c>
      <c r="K148" s="20">
        <v>259.77774690000001</v>
      </c>
      <c r="L148" s="20">
        <v>0.53131342000000004</v>
      </c>
      <c r="M148" s="20">
        <v>144.66</v>
      </c>
      <c r="N148" s="21">
        <v>1675.95</v>
      </c>
      <c r="O148" s="21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 spans="1:30">
      <c r="A149" s="18">
        <v>2012</v>
      </c>
      <c r="B149" s="18">
        <v>4</v>
      </c>
      <c r="C149" s="19">
        <f t="shared" si="2"/>
        <v>41030</v>
      </c>
      <c r="D149" s="20">
        <v>120.4635</v>
      </c>
      <c r="E149" s="20">
        <v>11.42</v>
      </c>
      <c r="F149" s="20">
        <v>2528.4280936454902</v>
      </c>
      <c r="G149" s="20">
        <v>2274.96</v>
      </c>
      <c r="H149" s="20">
        <v>1394.72</v>
      </c>
      <c r="I149" s="20">
        <v>1308.8900000000001</v>
      </c>
      <c r="J149" s="20">
        <v>533.25</v>
      </c>
      <c r="K149" s="20">
        <v>254.6336331</v>
      </c>
      <c r="L149" s="20">
        <v>0.50155105</v>
      </c>
      <c r="M149" s="20">
        <v>147.63999999999999</v>
      </c>
      <c r="N149" s="21">
        <v>1649.2</v>
      </c>
      <c r="O149" s="21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 spans="1:30">
      <c r="A150" s="18">
        <v>2012</v>
      </c>
      <c r="B150" s="18">
        <v>5</v>
      </c>
      <c r="C150" s="19">
        <f t="shared" si="2"/>
        <v>41061</v>
      </c>
      <c r="D150" s="20">
        <v>110.52173913043499</v>
      </c>
      <c r="E150" s="20">
        <v>11.64</v>
      </c>
      <c r="F150" s="20">
        <v>2400</v>
      </c>
      <c r="G150" s="20">
        <v>2408.0500000000002</v>
      </c>
      <c r="H150" s="20">
        <v>1236.75</v>
      </c>
      <c r="I150" s="20">
        <v>1220.55</v>
      </c>
      <c r="J150" s="20">
        <v>561.75</v>
      </c>
      <c r="K150" s="20">
        <v>251.32670279999999</v>
      </c>
      <c r="L150" s="20">
        <v>0.45878142199999999</v>
      </c>
      <c r="M150" s="20">
        <v>136.61000000000001</v>
      </c>
      <c r="N150" s="21">
        <v>1589.04</v>
      </c>
      <c r="O150" s="21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 spans="1:30">
      <c r="A151" s="18">
        <v>2012</v>
      </c>
      <c r="B151" s="18">
        <v>6</v>
      </c>
      <c r="C151" s="19">
        <f t="shared" si="2"/>
        <v>41091</v>
      </c>
      <c r="D151" s="20">
        <v>95.589047619047605</v>
      </c>
      <c r="E151" s="20">
        <v>11.49</v>
      </c>
      <c r="F151" s="20">
        <v>2400</v>
      </c>
      <c r="G151" s="20">
        <v>2425.08</v>
      </c>
      <c r="H151" s="20">
        <v>1089.05</v>
      </c>
      <c r="I151" s="20">
        <v>1181.93</v>
      </c>
      <c r="J151" s="20">
        <v>541.20000000000005</v>
      </c>
      <c r="K151" s="20">
        <v>249.48951930000001</v>
      </c>
      <c r="L151" s="20">
        <v>0.451285714</v>
      </c>
      <c r="M151" s="20">
        <v>134.66</v>
      </c>
      <c r="N151" s="21">
        <v>1598.76</v>
      </c>
      <c r="O151" s="21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 spans="1:30">
      <c r="A152" s="18">
        <v>2012</v>
      </c>
      <c r="B152" s="18">
        <v>7</v>
      </c>
      <c r="C152" s="19">
        <f t="shared" si="2"/>
        <v>41122</v>
      </c>
      <c r="D152" s="20">
        <v>103.14090909090901</v>
      </c>
      <c r="E152" s="20">
        <v>11.13</v>
      </c>
      <c r="F152" s="20">
        <v>2400</v>
      </c>
      <c r="G152" s="20">
        <v>2450.2800000000002</v>
      </c>
      <c r="H152" s="20">
        <v>1063.18</v>
      </c>
      <c r="I152" s="20">
        <v>1239.49</v>
      </c>
      <c r="J152" s="20">
        <v>518.75</v>
      </c>
      <c r="K152" s="20">
        <v>322.9768593</v>
      </c>
      <c r="L152" s="20">
        <v>0.50441705599999997</v>
      </c>
      <c r="M152" s="20">
        <v>127.94</v>
      </c>
      <c r="N152" s="21">
        <v>1594.29</v>
      </c>
      <c r="O152" s="21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 spans="1:30">
      <c r="A153" s="18">
        <v>2012</v>
      </c>
      <c r="B153" s="18">
        <v>8</v>
      </c>
      <c r="C153" s="19">
        <f t="shared" si="2"/>
        <v>41153</v>
      </c>
      <c r="D153" s="20">
        <v>113.34</v>
      </c>
      <c r="E153" s="20">
        <v>11.18</v>
      </c>
      <c r="F153" s="20">
        <v>2400</v>
      </c>
      <c r="G153" s="20">
        <v>2469.1799999999998</v>
      </c>
      <c r="H153" s="20">
        <v>1007.61</v>
      </c>
      <c r="I153" s="20">
        <v>1250.27</v>
      </c>
      <c r="J153" s="20">
        <v>509</v>
      </c>
      <c r="K153" s="20">
        <v>333.73237052934797</v>
      </c>
      <c r="L153" s="20">
        <v>0.460324656</v>
      </c>
      <c r="M153" s="20">
        <v>107.5</v>
      </c>
      <c r="N153" s="21">
        <v>1630.31</v>
      </c>
      <c r="O153" s="21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 spans="1:30">
      <c r="A154" s="18">
        <v>2012</v>
      </c>
      <c r="B154" s="18">
        <v>9</v>
      </c>
      <c r="C154" s="19">
        <f t="shared" si="2"/>
        <v>41183</v>
      </c>
      <c r="D154" s="20">
        <v>113.38249999999999</v>
      </c>
      <c r="E154" s="20">
        <v>11.08</v>
      </c>
      <c r="F154" s="20">
        <v>2400</v>
      </c>
      <c r="G154" s="20">
        <v>2469.1799999999998</v>
      </c>
      <c r="H154" s="20">
        <v>980</v>
      </c>
      <c r="I154" s="20">
        <v>1280.95</v>
      </c>
      <c r="J154" s="20">
        <v>512</v>
      </c>
      <c r="K154" s="20">
        <v>343.5533145</v>
      </c>
      <c r="L154" s="20">
        <v>0.44065712494736797</v>
      </c>
      <c r="M154" s="20">
        <v>99.47</v>
      </c>
      <c r="N154" s="21">
        <v>1744.81</v>
      </c>
      <c r="O154" s="21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 spans="1:30">
      <c r="A155" s="18">
        <v>2012</v>
      </c>
      <c r="B155" s="18">
        <v>10</v>
      </c>
      <c r="C155" s="19">
        <f t="shared" si="2"/>
        <v>41214</v>
      </c>
      <c r="D155" s="20">
        <v>111.97347826087</v>
      </c>
      <c r="E155" s="20">
        <v>11.58</v>
      </c>
      <c r="F155" s="20">
        <v>2400</v>
      </c>
      <c r="G155" s="20">
        <v>2469.1799999999998</v>
      </c>
      <c r="H155" s="20">
        <v>863.04</v>
      </c>
      <c r="I155" s="20">
        <v>1177.95</v>
      </c>
      <c r="J155" s="20">
        <v>520.25</v>
      </c>
      <c r="K155" s="20">
        <v>340.24638420000002</v>
      </c>
      <c r="L155" s="20">
        <v>0.44778707791304301</v>
      </c>
      <c r="M155" s="20">
        <v>113.95</v>
      </c>
      <c r="N155" s="21">
        <v>1746.58</v>
      </c>
      <c r="O155" s="21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 spans="1:30">
      <c r="A156" s="18">
        <v>2012</v>
      </c>
      <c r="B156" s="18">
        <v>11</v>
      </c>
      <c r="C156" s="19">
        <f t="shared" si="2"/>
        <v>41244</v>
      </c>
      <c r="D156" s="20">
        <v>109.711818181818</v>
      </c>
      <c r="E156" s="20">
        <v>11.83</v>
      </c>
      <c r="F156" s="20">
        <v>2400</v>
      </c>
      <c r="G156" s="20">
        <v>2469.1799999999998</v>
      </c>
      <c r="H156" s="20">
        <v>806.7</v>
      </c>
      <c r="I156" s="20">
        <v>1137.78</v>
      </c>
      <c r="J156" s="20">
        <v>523</v>
      </c>
      <c r="K156" s="20">
        <v>346.49280809999999</v>
      </c>
      <c r="L156" s="20">
        <v>0.42635251161904802</v>
      </c>
      <c r="M156" s="20">
        <v>120.35</v>
      </c>
      <c r="N156" s="21">
        <v>1721.64</v>
      </c>
      <c r="O156" s="21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 spans="1:30">
      <c r="A157" s="18">
        <v>2012</v>
      </c>
      <c r="B157" s="18">
        <v>12</v>
      </c>
      <c r="C157" s="19">
        <f t="shared" si="2"/>
        <v>41275</v>
      </c>
      <c r="D157" s="20">
        <v>109.6765</v>
      </c>
      <c r="E157" s="20">
        <v>11.79</v>
      </c>
      <c r="F157" s="20">
        <v>2400</v>
      </c>
      <c r="G157" s="20">
        <v>2502.25</v>
      </c>
      <c r="H157" s="20">
        <v>753.53</v>
      </c>
      <c r="I157" s="20">
        <v>1158.6400000000001</v>
      </c>
      <c r="J157" s="20">
        <v>520.4</v>
      </c>
      <c r="K157" s="20">
        <v>325.18147950000002</v>
      </c>
      <c r="L157" s="20">
        <v>0.42571212200000003</v>
      </c>
      <c r="M157" s="20">
        <v>128.51111111111101</v>
      </c>
      <c r="N157" s="21">
        <v>1684.7619999999999</v>
      </c>
      <c r="O157" s="21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 spans="1:30">
      <c r="A158" s="18">
        <v>2013</v>
      </c>
      <c r="B158" s="18">
        <v>1</v>
      </c>
      <c r="C158" s="19">
        <f t="shared" si="2"/>
        <v>41306</v>
      </c>
      <c r="D158" s="20">
        <v>112.973636363636</v>
      </c>
      <c r="E158" s="20">
        <v>11.87</v>
      </c>
      <c r="F158" s="20">
        <v>2400</v>
      </c>
      <c r="G158" s="20">
        <v>2270.7600000000002</v>
      </c>
      <c r="H158" s="20">
        <v>801.36</v>
      </c>
      <c r="I158" s="20">
        <v>1192.3499999999999</v>
      </c>
      <c r="J158" s="20">
        <v>530</v>
      </c>
      <c r="K158" s="20">
        <v>309.01426470000001</v>
      </c>
      <c r="L158" s="20">
        <v>0.41610198300000001</v>
      </c>
      <c r="M158" s="20">
        <v>150.49090909090901</v>
      </c>
      <c r="N158" s="21">
        <v>1671.8478260869599</v>
      </c>
      <c r="O158" s="21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 spans="1:30">
      <c r="A159" s="18">
        <v>2013</v>
      </c>
      <c r="B159" s="18">
        <v>2</v>
      </c>
      <c r="C159" s="19">
        <f t="shared" si="2"/>
        <v>41334</v>
      </c>
      <c r="D159" s="20">
        <v>116.51949999999999</v>
      </c>
      <c r="E159" s="20">
        <v>11.77</v>
      </c>
      <c r="F159" s="20">
        <v>1635</v>
      </c>
      <c r="G159" s="20">
        <v>1821.71</v>
      </c>
      <c r="H159" s="20">
        <v>836</v>
      </c>
      <c r="I159" s="20">
        <v>1173.48</v>
      </c>
      <c r="J159" s="20">
        <v>535</v>
      </c>
      <c r="K159" s="20">
        <v>297.99116370000002</v>
      </c>
      <c r="L159" s="20">
        <v>0.40283306555555598</v>
      </c>
      <c r="M159" s="20">
        <v>154.638888888889</v>
      </c>
      <c r="N159" s="21">
        <v>1627.57</v>
      </c>
      <c r="O159" s="21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 spans="1:30">
      <c r="A160" s="18">
        <v>2013</v>
      </c>
      <c r="B160" s="18">
        <v>3</v>
      </c>
      <c r="C160" s="19">
        <f t="shared" si="2"/>
        <v>41365</v>
      </c>
      <c r="D160" s="20">
        <v>109.24</v>
      </c>
      <c r="E160" s="20">
        <v>11.87</v>
      </c>
      <c r="F160" s="20">
        <v>1500</v>
      </c>
      <c r="G160" s="20">
        <v>1763.7</v>
      </c>
      <c r="H160" s="20">
        <v>832.75</v>
      </c>
      <c r="I160" s="20">
        <v>1117.43</v>
      </c>
      <c r="J160" s="20">
        <v>532.5</v>
      </c>
      <c r="K160" s="20">
        <v>285.86575260000001</v>
      </c>
      <c r="L160" s="20">
        <v>0.40773866736842101</v>
      </c>
      <c r="M160" s="20">
        <v>139.87</v>
      </c>
      <c r="N160" s="21">
        <v>1593.08619047619</v>
      </c>
      <c r="O160" s="21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 spans="1:30">
      <c r="A161" s="18">
        <v>2013</v>
      </c>
      <c r="B161" s="18">
        <v>4</v>
      </c>
      <c r="C161" s="19">
        <f t="shared" si="2"/>
        <v>41395</v>
      </c>
      <c r="D161" s="20">
        <v>102.875454545455</v>
      </c>
      <c r="E161" s="20">
        <v>12.88</v>
      </c>
      <c r="F161" s="20">
        <v>1500</v>
      </c>
      <c r="G161" s="20">
        <v>1763.7</v>
      </c>
      <c r="H161" s="20">
        <v>830.71</v>
      </c>
      <c r="I161" s="20">
        <v>1094.52</v>
      </c>
      <c r="J161" s="20">
        <v>530.6</v>
      </c>
      <c r="K161" s="20">
        <v>278.14958189999999</v>
      </c>
      <c r="L161" s="20">
        <v>0.39251254899999999</v>
      </c>
      <c r="M161" s="20">
        <v>137.39090909090899</v>
      </c>
      <c r="N161" s="21">
        <v>1487.8572727272699</v>
      </c>
      <c r="O161" s="21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 spans="1:30">
      <c r="A162" s="18">
        <v>2013</v>
      </c>
      <c r="B162" s="18">
        <v>5</v>
      </c>
      <c r="C162" s="19">
        <f t="shared" si="2"/>
        <v>41426</v>
      </c>
      <c r="D162" s="20">
        <v>103.026956521739</v>
      </c>
      <c r="E162" s="20">
        <v>12.29</v>
      </c>
      <c r="F162" s="20">
        <v>1500</v>
      </c>
      <c r="G162" s="20">
        <v>1780.73</v>
      </c>
      <c r="H162" s="20">
        <v>827.5</v>
      </c>
      <c r="I162" s="20">
        <v>1073.2</v>
      </c>
      <c r="J162" s="20">
        <v>510.75</v>
      </c>
      <c r="K162" s="20">
        <v>279.251892</v>
      </c>
      <c r="L162" s="20">
        <v>0.38851416999999999</v>
      </c>
      <c r="M162" s="20">
        <v>124.009523809524</v>
      </c>
      <c r="N162" s="21">
        <v>1414.02695652174</v>
      </c>
      <c r="O162" s="21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spans="1:30">
      <c r="A163" s="18">
        <v>2013</v>
      </c>
      <c r="B163" s="18">
        <v>6</v>
      </c>
      <c r="C163" s="19">
        <f t="shared" si="2"/>
        <v>41456</v>
      </c>
      <c r="D163" s="20">
        <v>103.11</v>
      </c>
      <c r="E163" s="20">
        <v>11.92</v>
      </c>
      <c r="F163" s="20">
        <v>1500</v>
      </c>
      <c r="G163" s="20">
        <v>1807.79</v>
      </c>
      <c r="H163" s="20">
        <v>853.5</v>
      </c>
      <c r="I163" s="20">
        <v>1037.75</v>
      </c>
      <c r="J163" s="20">
        <v>492</v>
      </c>
      <c r="K163" s="20">
        <v>268.228791</v>
      </c>
      <c r="L163" s="20">
        <v>0.37683569659999999</v>
      </c>
      <c r="M163" s="20">
        <v>114.815</v>
      </c>
      <c r="N163" s="21">
        <v>1343.35</v>
      </c>
      <c r="O163" s="21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 spans="1:30">
      <c r="A164" s="18">
        <v>2013</v>
      </c>
      <c r="B164" s="18">
        <v>7</v>
      </c>
      <c r="C164" s="19">
        <f t="shared" si="2"/>
        <v>41487</v>
      </c>
      <c r="D164" s="20">
        <v>107.71608695652201</v>
      </c>
      <c r="E164" s="20">
        <v>11.6</v>
      </c>
      <c r="F164" s="20">
        <v>1433.48</v>
      </c>
      <c r="G164" s="20">
        <v>1816.31</v>
      </c>
      <c r="H164" s="20">
        <v>835.54</v>
      </c>
      <c r="I164" s="20">
        <v>990.31</v>
      </c>
      <c r="J164" s="20">
        <v>461.8</v>
      </c>
      <c r="K164" s="20">
        <v>260.88005700000002</v>
      </c>
      <c r="L164" s="20">
        <v>0.37118786100000001</v>
      </c>
      <c r="M164" s="20">
        <v>127.19130434782601</v>
      </c>
      <c r="N164" s="21">
        <v>1285.51565217391</v>
      </c>
      <c r="O164" s="21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spans="1:30">
      <c r="A165" s="18">
        <v>2013</v>
      </c>
      <c r="B165" s="18">
        <v>8</v>
      </c>
      <c r="C165" s="19">
        <f t="shared" si="2"/>
        <v>41518</v>
      </c>
      <c r="D165" s="20">
        <v>110.964545454545</v>
      </c>
      <c r="E165" s="20">
        <v>11.64</v>
      </c>
      <c r="F165" s="20">
        <v>1343.1</v>
      </c>
      <c r="G165" s="20">
        <v>1807.79</v>
      </c>
      <c r="H165" s="20">
        <v>868.64</v>
      </c>
      <c r="I165" s="20">
        <v>994.65</v>
      </c>
      <c r="J165" s="20">
        <v>428.25</v>
      </c>
      <c r="K165" s="20">
        <v>252.4290129</v>
      </c>
      <c r="L165" s="20">
        <v>0.37548686999999997</v>
      </c>
      <c r="M165" s="20">
        <v>137.05500000000001</v>
      </c>
      <c r="N165" s="21">
        <v>1351.74181818182</v>
      </c>
      <c r="O165" s="21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spans="1:30">
      <c r="A166" s="18">
        <v>2013</v>
      </c>
      <c r="B166" s="18">
        <v>9</v>
      </c>
      <c r="C166" s="19">
        <f t="shared" si="2"/>
        <v>41548</v>
      </c>
      <c r="D166" s="20">
        <v>111.62142857142901</v>
      </c>
      <c r="E166" s="20">
        <v>11.25</v>
      </c>
      <c r="F166" s="20">
        <v>1325</v>
      </c>
      <c r="G166" s="20">
        <v>1797.87</v>
      </c>
      <c r="H166" s="20">
        <v>909.76</v>
      </c>
      <c r="I166" s="20">
        <v>1019.72</v>
      </c>
      <c r="J166" s="20">
        <v>431.47619047619003</v>
      </c>
      <c r="K166" s="20">
        <v>259.79611873499999</v>
      </c>
      <c r="L166" s="20">
        <v>0.3835928569</v>
      </c>
      <c r="M166" s="20">
        <v>134.185714285714</v>
      </c>
      <c r="N166" s="21">
        <v>1348.6</v>
      </c>
      <c r="O166" s="21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spans="1:30">
      <c r="A167" s="18">
        <v>2013</v>
      </c>
      <c r="B167" s="18">
        <v>10</v>
      </c>
      <c r="C167" s="19">
        <f t="shared" si="2"/>
        <v>41579</v>
      </c>
      <c r="D167" s="20">
        <v>109.478695652174</v>
      </c>
      <c r="E167" s="20">
        <v>11.37</v>
      </c>
      <c r="F167" s="20">
        <v>1335.87</v>
      </c>
      <c r="G167" s="20">
        <v>1764.66</v>
      </c>
      <c r="H167" s="20">
        <v>912.17</v>
      </c>
      <c r="I167" s="20">
        <v>990.96</v>
      </c>
      <c r="J167" s="20">
        <v>420.43478260869603</v>
      </c>
      <c r="K167" s="20">
        <v>287.719637768182</v>
      </c>
      <c r="L167" s="20">
        <v>0.41145877443478301</v>
      </c>
      <c r="M167" s="20">
        <v>132.57272727272701</v>
      </c>
      <c r="N167" s="21">
        <v>1316.58</v>
      </c>
      <c r="O167" s="21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 spans="1:30">
      <c r="A168" s="18">
        <v>2013</v>
      </c>
      <c r="B168" s="18">
        <v>11</v>
      </c>
      <c r="C168" s="19">
        <f t="shared" si="2"/>
        <v>41609</v>
      </c>
      <c r="D168" s="20">
        <v>108.07619047619001</v>
      </c>
      <c r="E168" s="20">
        <v>11.42</v>
      </c>
      <c r="F168" s="20">
        <v>1357.14</v>
      </c>
      <c r="G168" s="20">
        <v>1754.88</v>
      </c>
      <c r="H168" s="20">
        <v>1108.0999999999999</v>
      </c>
      <c r="I168" s="20">
        <v>989.83</v>
      </c>
      <c r="J168" s="20">
        <v>414.3</v>
      </c>
      <c r="K168" s="20">
        <v>274.42686796578897</v>
      </c>
      <c r="L168" s="20">
        <v>0.38937788476190499</v>
      </c>
      <c r="M168" s="20">
        <v>136.32380952381001</v>
      </c>
      <c r="N168" s="21">
        <v>1275.8599999999999</v>
      </c>
      <c r="O168" s="21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 spans="1:30">
      <c r="A169" s="18">
        <v>2013</v>
      </c>
      <c r="B169" s="18">
        <v>12</v>
      </c>
      <c r="C169" s="19">
        <f t="shared" si="2"/>
        <v>41640</v>
      </c>
      <c r="D169" s="20">
        <v>110.67400000000001</v>
      </c>
      <c r="E169" s="20">
        <v>11.55</v>
      </c>
      <c r="F169" s="20">
        <v>1342</v>
      </c>
      <c r="G169" s="20">
        <v>1697.56</v>
      </c>
      <c r="H169" s="20">
        <v>1147</v>
      </c>
      <c r="I169" s="20">
        <v>990.52</v>
      </c>
      <c r="J169" s="20">
        <v>400.76190476190499</v>
      </c>
      <c r="K169" s="20">
        <v>267.04840060125002</v>
      </c>
      <c r="L169" s="20">
        <v>0.36489610457142901</v>
      </c>
      <c r="M169" s="20">
        <v>135.790476190476</v>
      </c>
      <c r="N169" s="21">
        <v>1221.5119047619</v>
      </c>
      <c r="O169" s="21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 spans="1:30">
      <c r="A170" s="18">
        <v>2014</v>
      </c>
      <c r="B170" s="18">
        <v>1</v>
      </c>
      <c r="C170" s="19">
        <f t="shared" si="2"/>
        <v>41671</v>
      </c>
      <c r="D170" s="20">
        <v>107.42</v>
      </c>
      <c r="E170" s="20">
        <v>11.59</v>
      </c>
      <c r="F170" s="20">
        <v>1298.6400000000001</v>
      </c>
      <c r="G170" s="20">
        <v>1560.64</v>
      </c>
      <c r="H170" s="20">
        <v>1158.6400000000001</v>
      </c>
      <c r="I170" s="20">
        <v>942.1</v>
      </c>
      <c r="J170" s="20">
        <v>405</v>
      </c>
      <c r="K170" s="20">
        <v>246.54635133299999</v>
      </c>
      <c r="L170" s="20">
        <v>0.344582106</v>
      </c>
      <c r="M170" s="20">
        <v>128.119</v>
      </c>
      <c r="N170" s="21">
        <v>1244.27</v>
      </c>
      <c r="O170" s="21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 spans="1:30" ht="15" customHeight="1">
      <c r="A171" s="18">
        <v>2014</v>
      </c>
      <c r="B171" s="18">
        <v>2</v>
      </c>
      <c r="C171" s="19">
        <f t="shared" si="2"/>
        <v>41699</v>
      </c>
      <c r="D171" s="20">
        <v>108.81</v>
      </c>
      <c r="E171" s="20">
        <v>11.3</v>
      </c>
      <c r="F171" s="20">
        <v>1250</v>
      </c>
      <c r="G171" s="20">
        <v>1409.8</v>
      </c>
      <c r="H171" s="20">
        <v>1292</v>
      </c>
      <c r="I171" s="20">
        <v>970.96</v>
      </c>
      <c r="J171" s="20">
        <v>449.85</v>
      </c>
      <c r="K171" s="20">
        <v>258.67176243300003</v>
      </c>
      <c r="L171" s="20">
        <v>0.36618738200000001</v>
      </c>
      <c r="M171" s="20">
        <v>121.37</v>
      </c>
      <c r="N171" s="21">
        <v>1299.58</v>
      </c>
      <c r="O171" s="21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 spans="1:30" ht="15" customHeight="1">
      <c r="A172" s="18">
        <v>2014</v>
      </c>
      <c r="B172" s="18">
        <v>3</v>
      </c>
      <c r="C172" s="19">
        <f t="shared" si="2"/>
        <v>41730</v>
      </c>
      <c r="D172" s="20">
        <v>107.4</v>
      </c>
      <c r="E172" s="20">
        <v>10.88</v>
      </c>
      <c r="F172" s="20">
        <v>1235.71</v>
      </c>
      <c r="G172" s="20">
        <v>1366.87</v>
      </c>
      <c r="H172" s="20">
        <v>1376.9</v>
      </c>
      <c r="I172" s="20">
        <v>996.67</v>
      </c>
      <c r="J172" s="20">
        <v>425.1</v>
      </c>
      <c r="K172" s="20">
        <v>286.91662156199999</v>
      </c>
      <c r="L172" s="20">
        <v>0.39462698000000002</v>
      </c>
      <c r="M172" s="20">
        <v>111.833</v>
      </c>
      <c r="N172" s="21">
        <v>1336.08</v>
      </c>
      <c r="O172" s="21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 spans="1:30" ht="15" customHeight="1">
      <c r="A173" s="18">
        <v>2014</v>
      </c>
      <c r="B173" s="18">
        <v>4</v>
      </c>
      <c r="C173" s="19">
        <f t="shared" si="2"/>
        <v>41760</v>
      </c>
      <c r="D173" s="20">
        <v>107.79</v>
      </c>
      <c r="E173" s="20">
        <v>10.73</v>
      </c>
      <c r="F173" s="20">
        <v>1197</v>
      </c>
      <c r="G173" s="20">
        <v>1366.87</v>
      </c>
      <c r="H173" s="20">
        <v>1291.75</v>
      </c>
      <c r="I173" s="20">
        <v>1001.69</v>
      </c>
      <c r="J173" s="20">
        <v>399.29</v>
      </c>
      <c r="K173" s="20">
        <v>277.091364204</v>
      </c>
      <c r="L173" s="20">
        <v>0.39132004999999997</v>
      </c>
      <c r="M173" s="20">
        <v>114.581</v>
      </c>
      <c r="N173" s="21">
        <v>1298.45</v>
      </c>
      <c r="O173" s="21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 spans="1:30" ht="15" customHeight="1">
      <c r="A174" s="18">
        <v>2014</v>
      </c>
      <c r="B174" s="18">
        <v>5</v>
      </c>
      <c r="C174" s="19">
        <f t="shared" si="2"/>
        <v>41791</v>
      </c>
      <c r="D174" s="20">
        <v>109.68</v>
      </c>
      <c r="E174" s="20">
        <v>10.199999999999999</v>
      </c>
      <c r="F174" s="20">
        <v>1180</v>
      </c>
      <c r="G174" s="20">
        <v>1366.87</v>
      </c>
      <c r="H174" s="20">
        <v>1255.25</v>
      </c>
      <c r="I174" s="20">
        <v>961.81</v>
      </c>
      <c r="J174" s="20">
        <v>391.55</v>
      </c>
      <c r="K174" s="20">
        <v>277.21261831499999</v>
      </c>
      <c r="L174" s="20">
        <v>0.40278407399999999</v>
      </c>
      <c r="M174" s="20">
        <v>100.56</v>
      </c>
      <c r="N174" s="21">
        <v>1288.74</v>
      </c>
      <c r="O174" s="21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 spans="1:30" ht="15" customHeight="1">
      <c r="A175" s="18">
        <v>2014</v>
      </c>
      <c r="B175" s="18">
        <v>6</v>
      </c>
      <c r="C175" s="19">
        <f t="shared" si="2"/>
        <v>41821</v>
      </c>
      <c r="D175" s="20">
        <v>111.87</v>
      </c>
      <c r="E175" s="20">
        <v>9.77</v>
      </c>
      <c r="F175" s="20">
        <v>1180</v>
      </c>
      <c r="G175" s="20">
        <v>1366.87</v>
      </c>
      <c r="H175" s="20">
        <v>1233.75</v>
      </c>
      <c r="I175" s="20">
        <v>925.82</v>
      </c>
      <c r="J175" s="20">
        <v>402.57</v>
      </c>
      <c r="K175" s="20">
        <v>236.64760663499999</v>
      </c>
      <c r="L175" s="20">
        <v>0.400579454</v>
      </c>
      <c r="M175" s="20">
        <v>92.742999999999995</v>
      </c>
      <c r="N175" s="21">
        <v>1279.0999999999999</v>
      </c>
      <c r="O175" s="21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 spans="1:30" ht="15" customHeight="1">
      <c r="A176" s="18">
        <v>2014</v>
      </c>
      <c r="B176" s="18">
        <v>7</v>
      </c>
      <c r="C176" s="19">
        <f t="shared" si="2"/>
        <v>41852</v>
      </c>
      <c r="D176" s="20">
        <v>106.98</v>
      </c>
      <c r="E176" s="20">
        <v>9.27</v>
      </c>
      <c r="F176" s="20">
        <v>1181.74</v>
      </c>
      <c r="G176" s="20">
        <v>1373.38</v>
      </c>
      <c r="H176" s="20">
        <v>1106.3</v>
      </c>
      <c r="I176" s="20">
        <v>897.43</v>
      </c>
      <c r="J176" s="20">
        <v>435.39</v>
      </c>
      <c r="K176" s="20">
        <v>218.308840938</v>
      </c>
      <c r="L176" s="20">
        <v>0.40256361200000002</v>
      </c>
      <c r="M176" s="20">
        <v>96.05</v>
      </c>
      <c r="N176" s="21">
        <v>1310.5899999999999</v>
      </c>
      <c r="O176" s="21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 spans="1:30" ht="15" customHeight="1">
      <c r="A177" s="18">
        <v>2014</v>
      </c>
      <c r="B177" s="18">
        <v>8</v>
      </c>
      <c r="C177" s="19">
        <f t="shared" si="2"/>
        <v>41883</v>
      </c>
      <c r="D177" s="20">
        <v>101.92</v>
      </c>
      <c r="E177" s="20">
        <v>9.14</v>
      </c>
      <c r="F177" s="20">
        <v>1200</v>
      </c>
      <c r="G177" s="20">
        <v>1388.91</v>
      </c>
      <c r="H177" s="20">
        <v>938.81</v>
      </c>
      <c r="I177" s="20">
        <v>861.77</v>
      </c>
      <c r="J177" s="20">
        <v>460.57</v>
      </c>
      <c r="K177" s="20">
        <v>220.362812091</v>
      </c>
      <c r="L177" s="20">
        <v>0.37963556399999998</v>
      </c>
      <c r="M177" s="20">
        <v>92.614000000000004</v>
      </c>
      <c r="N177" s="21">
        <v>1295.1300000000001</v>
      </c>
      <c r="O177" s="21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 spans="1:30" ht="15" customHeight="1">
      <c r="A178" s="18">
        <v>2014</v>
      </c>
      <c r="B178" s="18">
        <v>9</v>
      </c>
      <c r="C178" s="19">
        <f t="shared" si="2"/>
        <v>41913</v>
      </c>
      <c r="D178" s="20">
        <v>97.34</v>
      </c>
      <c r="E178" s="20">
        <v>9.24</v>
      </c>
      <c r="F178" s="20">
        <v>1213.6400000000001</v>
      </c>
      <c r="G178" s="20">
        <v>1388.91</v>
      </c>
      <c r="H178" s="20">
        <v>904.55</v>
      </c>
      <c r="I178" s="20">
        <v>839.82</v>
      </c>
      <c r="J178" s="20">
        <v>449.91</v>
      </c>
      <c r="K178" s="20">
        <v>202.83240713399999</v>
      </c>
      <c r="L178" s="20">
        <v>0.35340058600000002</v>
      </c>
      <c r="M178" s="20">
        <v>82.379545454545493</v>
      </c>
      <c r="N178" s="21">
        <v>1236.55</v>
      </c>
      <c r="O178" s="21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 spans="1:30" ht="15" customHeight="1">
      <c r="A179" s="18">
        <v>2014</v>
      </c>
      <c r="B179" s="18">
        <v>10</v>
      </c>
      <c r="C179" s="19">
        <f t="shared" si="2"/>
        <v>41944</v>
      </c>
      <c r="D179" s="20">
        <v>87.27</v>
      </c>
      <c r="E179" s="20">
        <v>9.77</v>
      </c>
      <c r="F179" s="20">
        <v>1338.7</v>
      </c>
      <c r="G179" s="20">
        <v>1388.91</v>
      </c>
      <c r="H179" s="20">
        <v>936.09</v>
      </c>
      <c r="I179" s="20">
        <v>833.03</v>
      </c>
      <c r="J179" s="20">
        <v>437.57</v>
      </c>
      <c r="K179" s="20">
        <v>220.14235007100001</v>
      </c>
      <c r="L179" s="20">
        <v>0.36927385000000001</v>
      </c>
      <c r="M179" s="20">
        <v>81.06</v>
      </c>
      <c r="N179" s="21">
        <v>1222.49</v>
      </c>
      <c r="O179" s="21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 spans="1:30" ht="15" customHeight="1">
      <c r="A180" s="18">
        <v>2014</v>
      </c>
      <c r="B180" s="18">
        <v>11</v>
      </c>
      <c r="C180" s="19">
        <f t="shared" si="2"/>
        <v>41974</v>
      </c>
      <c r="D180" s="20">
        <v>78.44</v>
      </c>
      <c r="E180" s="20">
        <v>8.9</v>
      </c>
      <c r="F180" s="20">
        <v>1397</v>
      </c>
      <c r="G180" s="20">
        <v>1388.91</v>
      </c>
      <c r="H180" s="20">
        <v>970</v>
      </c>
      <c r="I180" s="20">
        <v>825.98</v>
      </c>
      <c r="J180" s="20">
        <v>423.8</v>
      </c>
      <c r="K180" s="20">
        <v>236.026638612</v>
      </c>
      <c r="L180" s="20">
        <v>0.35692797799999998</v>
      </c>
      <c r="M180" s="20">
        <v>73.73</v>
      </c>
      <c r="N180" s="21">
        <v>1175.33</v>
      </c>
      <c r="O180" s="21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 spans="1:30" ht="15" customHeight="1">
      <c r="A181" s="18">
        <v>2014</v>
      </c>
      <c r="B181" s="18">
        <v>12</v>
      </c>
      <c r="C181" s="19">
        <f t="shared" si="2"/>
        <v>42005</v>
      </c>
      <c r="D181" s="20">
        <v>62.33</v>
      </c>
      <c r="E181" s="20">
        <v>9.83</v>
      </c>
      <c r="F181" s="20">
        <v>1427.38</v>
      </c>
      <c r="G181" s="20">
        <v>1372.88</v>
      </c>
      <c r="H181" s="20">
        <v>972.26</v>
      </c>
      <c r="I181" s="20">
        <v>814.55</v>
      </c>
      <c r="J181" s="20">
        <v>421.18</v>
      </c>
      <c r="K181" s="20">
        <v>261.780276915</v>
      </c>
      <c r="L181" s="20">
        <v>0.33796824600000003</v>
      </c>
      <c r="M181" s="20">
        <v>68.39</v>
      </c>
      <c r="N181" s="21">
        <v>1200.6199999999999</v>
      </c>
      <c r="O181" s="21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 spans="1:30" ht="15" customHeight="1">
      <c r="A182" s="18">
        <v>2015</v>
      </c>
      <c r="B182" s="18">
        <v>1</v>
      </c>
      <c r="C182" s="19">
        <f t="shared" si="2"/>
        <v>42036</v>
      </c>
      <c r="D182" s="20">
        <v>48.07</v>
      </c>
      <c r="E182" s="20">
        <v>9.25</v>
      </c>
      <c r="F182" s="20">
        <v>1392.86</v>
      </c>
      <c r="G182" s="20">
        <v>1350.33</v>
      </c>
      <c r="H182" s="20">
        <v>1010.48</v>
      </c>
      <c r="I182" s="20">
        <v>796.58</v>
      </c>
      <c r="J182" s="20">
        <v>418.55</v>
      </c>
      <c r="K182" s="20">
        <v>231.47042353200001</v>
      </c>
      <c r="L182" s="20">
        <v>0.338188708</v>
      </c>
      <c r="M182" s="20">
        <v>68.23</v>
      </c>
      <c r="N182" s="21">
        <v>1250.75</v>
      </c>
      <c r="O182" s="21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 spans="1:30" ht="15" customHeight="1">
      <c r="A183" s="18">
        <v>2015</v>
      </c>
      <c r="B183" s="18">
        <v>2</v>
      </c>
      <c r="C183" s="19">
        <f t="shared" si="2"/>
        <v>42064</v>
      </c>
      <c r="D183" s="20">
        <v>57.93</v>
      </c>
      <c r="E183" s="20">
        <v>8.27</v>
      </c>
      <c r="F183" s="20">
        <v>1350</v>
      </c>
      <c r="G183" s="20">
        <v>1344.82</v>
      </c>
      <c r="H183" s="20">
        <v>1052.3699999999999</v>
      </c>
      <c r="I183" s="20">
        <v>762.61</v>
      </c>
      <c r="J183" s="20">
        <v>417</v>
      </c>
      <c r="K183" s="20">
        <v>219.84840071100001</v>
      </c>
      <c r="L183" s="20">
        <v>0.32165405800000002</v>
      </c>
      <c r="M183" s="20">
        <v>62.75</v>
      </c>
      <c r="N183" s="21">
        <v>1227.08</v>
      </c>
      <c r="O183" s="21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 spans="1:30" ht="15" customHeight="1">
      <c r="A184" s="18">
        <v>2015</v>
      </c>
      <c r="B184" s="18">
        <v>3</v>
      </c>
      <c r="C184" s="19">
        <f t="shared" si="2"/>
        <v>42095</v>
      </c>
      <c r="D184" s="20">
        <v>55.79</v>
      </c>
      <c r="E184" s="20">
        <v>8.27</v>
      </c>
      <c r="F184" s="20">
        <v>1350</v>
      </c>
      <c r="G184" s="20">
        <v>1344.82</v>
      </c>
      <c r="H184" s="20">
        <v>1020.8</v>
      </c>
      <c r="I184" s="20">
        <v>749.93</v>
      </c>
      <c r="J184" s="20">
        <v>411</v>
      </c>
      <c r="K184" s="20">
        <v>218.797531749</v>
      </c>
      <c r="L184" s="20">
        <v>0.290127992</v>
      </c>
      <c r="M184" s="20">
        <v>58.05</v>
      </c>
      <c r="N184" s="21">
        <v>1178.6300000000001</v>
      </c>
      <c r="O184" s="21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 spans="1:30" ht="15" customHeight="1">
      <c r="A185" s="18">
        <v>2015</v>
      </c>
      <c r="B185" s="18">
        <v>4</v>
      </c>
      <c r="C185" s="19">
        <f t="shared" si="2"/>
        <v>42125</v>
      </c>
      <c r="D185" s="20">
        <v>59.39</v>
      </c>
      <c r="E185" s="20">
        <v>6.7744456667458604</v>
      </c>
      <c r="F185" s="20">
        <v>1339.5</v>
      </c>
      <c r="G185" s="20">
        <v>1344.82</v>
      </c>
      <c r="H185" s="20">
        <v>979.75</v>
      </c>
      <c r="I185" s="20">
        <v>747.74</v>
      </c>
      <c r="J185" s="20">
        <v>400.26</v>
      </c>
      <c r="K185" s="20">
        <v>209.69979905700001</v>
      </c>
      <c r="L185" s="20">
        <v>0.28836429600000002</v>
      </c>
      <c r="M185" s="20">
        <v>52.28</v>
      </c>
      <c r="N185" s="21">
        <v>1198.93</v>
      </c>
      <c r="O185" s="21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 spans="1:30" ht="15" customHeight="1">
      <c r="A186" s="18">
        <v>2015</v>
      </c>
      <c r="B186" s="18">
        <v>5</v>
      </c>
      <c r="C186" s="19">
        <f t="shared" si="2"/>
        <v>42156</v>
      </c>
      <c r="D186" s="20">
        <v>64.56</v>
      </c>
      <c r="E186" s="20">
        <v>6.6839973110811401</v>
      </c>
      <c r="F186" s="20">
        <v>1270</v>
      </c>
      <c r="G186" s="20">
        <v>1344.82</v>
      </c>
      <c r="H186" s="20">
        <v>962.06</v>
      </c>
      <c r="I186" s="20">
        <v>785.13</v>
      </c>
      <c r="J186" s="20">
        <v>386.53</v>
      </c>
      <c r="K186" s="20">
        <v>200.771087247</v>
      </c>
      <c r="L186" s="20">
        <v>0.29409630799999997</v>
      </c>
      <c r="M186" s="20">
        <v>60.3</v>
      </c>
      <c r="N186" s="21">
        <v>1198.6300000000001</v>
      </c>
      <c r="O186" s="21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 spans="1:30" ht="15" customHeight="1">
      <c r="A187" s="18">
        <v>2015</v>
      </c>
      <c r="B187" s="18">
        <v>6</v>
      </c>
      <c r="C187" s="19">
        <f t="shared" si="2"/>
        <v>42186</v>
      </c>
      <c r="D187" s="20">
        <v>62.34</v>
      </c>
      <c r="E187" s="20">
        <v>6.6667259295446701</v>
      </c>
      <c r="F187" s="20">
        <v>1250</v>
      </c>
      <c r="G187" s="20">
        <v>1365.86</v>
      </c>
      <c r="H187" s="20">
        <v>914.43</v>
      </c>
      <c r="I187" s="20">
        <v>788.21</v>
      </c>
      <c r="J187" s="20">
        <v>375.95</v>
      </c>
      <c r="K187" s="20">
        <v>204.98926056299999</v>
      </c>
      <c r="L187" s="20">
        <v>0.27469565200000001</v>
      </c>
      <c r="M187" s="20">
        <v>62.63</v>
      </c>
      <c r="N187" s="21">
        <v>1181.5</v>
      </c>
      <c r="O187" s="21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 spans="1:30" ht="15" customHeight="1">
      <c r="A188" s="18">
        <v>2015</v>
      </c>
      <c r="B188" s="18">
        <v>7</v>
      </c>
      <c r="C188" s="19">
        <f t="shared" si="2"/>
        <v>42217</v>
      </c>
      <c r="D188" s="20">
        <v>55.87</v>
      </c>
      <c r="E188" s="20">
        <v>6.69403713465372</v>
      </c>
      <c r="F188" s="20">
        <v>1269.1300000000001</v>
      </c>
      <c r="G188" s="20">
        <v>1388.91</v>
      </c>
      <c r="H188" s="20">
        <v>869.13</v>
      </c>
      <c r="I188" s="20">
        <v>752.32</v>
      </c>
      <c r="J188" s="20">
        <v>389.86</v>
      </c>
      <c r="K188" s="20">
        <v>207.377599113</v>
      </c>
      <c r="L188" s="20">
        <v>0.28285274599999999</v>
      </c>
      <c r="M188" s="20">
        <v>52.39</v>
      </c>
      <c r="N188" s="21">
        <v>1128.31</v>
      </c>
      <c r="O188" s="21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 spans="1:30" s="6" customFormat="1" ht="15" customHeight="1">
      <c r="A189" s="18">
        <v>2015</v>
      </c>
      <c r="B189" s="18">
        <v>8</v>
      </c>
      <c r="C189" s="19">
        <f t="shared" si="2"/>
        <v>42248</v>
      </c>
      <c r="D189" s="20">
        <v>46.99</v>
      </c>
      <c r="E189" s="20">
        <v>6.34573758327927</v>
      </c>
      <c r="F189" s="20">
        <v>1233.5</v>
      </c>
      <c r="G189" s="20">
        <v>1392.06</v>
      </c>
      <c r="H189" s="20">
        <v>735.48</v>
      </c>
      <c r="I189" s="20">
        <v>728.33</v>
      </c>
      <c r="J189" s="20">
        <v>377.5</v>
      </c>
      <c r="K189" s="20">
        <v>187.86671034299999</v>
      </c>
      <c r="L189" s="20">
        <v>0.25353130000000001</v>
      </c>
      <c r="M189" s="20">
        <v>56.19</v>
      </c>
      <c r="N189" s="21">
        <v>1117.93</v>
      </c>
      <c r="O189" s="21"/>
    </row>
    <row r="190" spans="1:30" s="6" customFormat="1" ht="15" customHeight="1">
      <c r="A190" s="18">
        <v>2015</v>
      </c>
      <c r="B190" s="18">
        <v>9</v>
      </c>
      <c r="C190" s="19">
        <f t="shared" si="2"/>
        <v>42278</v>
      </c>
      <c r="D190" s="20">
        <v>47.24</v>
      </c>
      <c r="E190" s="20">
        <v>6.2786986603378203</v>
      </c>
      <c r="F190" s="20">
        <v>1280</v>
      </c>
      <c r="G190" s="20">
        <v>1399.94</v>
      </c>
      <c r="H190" s="20">
        <v>799.66</v>
      </c>
      <c r="I190" s="20">
        <v>720.4</v>
      </c>
      <c r="J190" s="20">
        <v>360</v>
      </c>
      <c r="K190" s="20">
        <v>193.973508297</v>
      </c>
      <c r="L190" s="20">
        <v>0.26146793200000001</v>
      </c>
      <c r="M190" s="20">
        <v>56.95</v>
      </c>
      <c r="N190" s="21">
        <v>1124.77</v>
      </c>
      <c r="O190" s="21"/>
    </row>
    <row r="191" spans="1:30" s="6" customFormat="1" ht="15" customHeight="1">
      <c r="A191" s="18">
        <v>2015</v>
      </c>
      <c r="B191" s="18">
        <v>10</v>
      </c>
      <c r="C191" s="19">
        <f t="shared" si="2"/>
        <v>42309</v>
      </c>
      <c r="D191" s="20">
        <v>48.12</v>
      </c>
      <c r="E191" s="20">
        <v>6.0269578205987697</v>
      </c>
      <c r="F191" s="20">
        <v>1280</v>
      </c>
      <c r="G191" s="20">
        <v>1399.94</v>
      </c>
      <c r="H191" s="20">
        <v>857.73</v>
      </c>
      <c r="I191" s="20">
        <v>743.3</v>
      </c>
      <c r="J191" s="20">
        <v>369.27</v>
      </c>
      <c r="K191" s="20">
        <v>206.337753252</v>
      </c>
      <c r="L191" s="20">
        <v>0.30666264199999999</v>
      </c>
      <c r="M191" s="20">
        <v>53.12</v>
      </c>
      <c r="N191" s="21">
        <v>1159.25</v>
      </c>
      <c r="O191" s="21"/>
    </row>
    <row r="192" spans="1:30" s="6" customFormat="1" ht="15" customHeight="1">
      <c r="A192" s="18">
        <v>2015</v>
      </c>
      <c r="B192" s="18">
        <v>11</v>
      </c>
      <c r="C192" s="19">
        <f t="shared" si="2"/>
        <v>42339</v>
      </c>
      <c r="D192" s="20">
        <v>44.42</v>
      </c>
      <c r="E192" s="20">
        <v>5.5008338512307002</v>
      </c>
      <c r="F192" s="20">
        <v>1307.8260869565199</v>
      </c>
      <c r="G192" s="20">
        <v>1413.16</v>
      </c>
      <c r="H192" s="20">
        <v>788.75</v>
      </c>
      <c r="I192" s="20">
        <v>727.34</v>
      </c>
      <c r="J192" s="20">
        <v>366.24</v>
      </c>
      <c r="K192" s="20">
        <v>203.40560838600001</v>
      </c>
      <c r="L192" s="20">
        <v>0.32077221</v>
      </c>
      <c r="M192" s="20">
        <v>46.86</v>
      </c>
      <c r="N192" s="21">
        <v>1086.44</v>
      </c>
      <c r="O192" s="21"/>
    </row>
    <row r="193" spans="1:15" s="6" customFormat="1" ht="15" customHeight="1">
      <c r="A193" s="18">
        <v>2015</v>
      </c>
      <c r="B193" s="18">
        <v>12</v>
      </c>
      <c r="C193" s="19">
        <f t="shared" si="2"/>
        <v>42370</v>
      </c>
      <c r="D193" s="20">
        <v>37.72</v>
      </c>
      <c r="E193" s="20">
        <v>5.0927629826203002</v>
      </c>
      <c r="F193" s="20">
        <v>1335.6521739130401</v>
      </c>
      <c r="G193" s="20">
        <v>1446.03</v>
      </c>
      <c r="H193" s="20">
        <v>849.55</v>
      </c>
      <c r="I193" s="20">
        <v>765.7</v>
      </c>
      <c r="J193" s="20">
        <v>360.24</v>
      </c>
      <c r="K193" s="20">
        <v>191.98200138300001</v>
      </c>
      <c r="L193" s="20">
        <v>0.32275636800000002</v>
      </c>
      <c r="M193" s="20">
        <v>40.5</v>
      </c>
      <c r="N193" s="21">
        <v>1075.74</v>
      </c>
      <c r="O193" s="21"/>
    </row>
    <row r="194" spans="1:15" s="6" customFormat="1" ht="15" customHeight="1">
      <c r="A194" s="18">
        <v>2016</v>
      </c>
      <c r="B194" s="18">
        <v>1</v>
      </c>
      <c r="C194" s="19">
        <f t="shared" ref="C194:C257" si="3">IF(A194="","",IF(B194=12,DATE(A194+1,1,1),DATE(A194,B194+1,1)))</f>
        <v>42401</v>
      </c>
      <c r="D194" s="20">
        <v>30.8</v>
      </c>
      <c r="E194" s="20">
        <v>4.3981862754054104</v>
      </c>
      <c r="F194" s="20">
        <v>1307.8260869565199</v>
      </c>
      <c r="G194" s="20">
        <v>1359.9</v>
      </c>
      <c r="H194" s="20">
        <v>895.63</v>
      </c>
      <c r="I194" s="20">
        <v>736.03</v>
      </c>
      <c r="J194" s="20">
        <v>366.19</v>
      </c>
      <c r="K194" s="20">
        <v>191.72847006000001</v>
      </c>
      <c r="L194" s="20">
        <v>0.30974910999999999</v>
      </c>
      <c r="M194" s="20">
        <v>41.88</v>
      </c>
      <c r="N194" s="21">
        <v>1097.9100000000001</v>
      </c>
      <c r="O194" s="21"/>
    </row>
    <row r="195" spans="1:15" s="6" customFormat="1" ht="15" customHeight="1">
      <c r="A195" s="18">
        <v>2016</v>
      </c>
      <c r="B195" s="18">
        <v>2</v>
      </c>
      <c r="C195" s="19">
        <f t="shared" si="3"/>
        <v>42430</v>
      </c>
      <c r="D195" s="20">
        <v>33.200000000000003</v>
      </c>
      <c r="E195" s="20">
        <v>3.96837858928349</v>
      </c>
      <c r="F195" s="20">
        <v>1280</v>
      </c>
      <c r="G195" s="20">
        <v>1317.26</v>
      </c>
      <c r="H195" s="20">
        <v>986.9</v>
      </c>
      <c r="I195" s="20">
        <v>767.24</v>
      </c>
      <c r="J195" s="20">
        <v>377.38</v>
      </c>
      <c r="K195" s="20">
        <v>188.43256286100001</v>
      </c>
      <c r="L195" s="20">
        <v>0.292773536</v>
      </c>
      <c r="M195" s="20">
        <v>46.83</v>
      </c>
      <c r="N195" s="21">
        <v>1199.5</v>
      </c>
      <c r="O195" s="21"/>
    </row>
    <row r="196" spans="1:15" s="6" customFormat="1" ht="15" customHeight="1">
      <c r="A196" s="18">
        <v>2016</v>
      </c>
      <c r="B196" s="18">
        <v>3</v>
      </c>
      <c r="C196" s="19">
        <f t="shared" si="3"/>
        <v>42461</v>
      </c>
      <c r="D196" s="20">
        <v>39.07</v>
      </c>
      <c r="E196" s="20">
        <v>3.9101802430954402</v>
      </c>
      <c r="F196" s="20">
        <v>1280</v>
      </c>
      <c r="G196" s="20">
        <v>1300.73</v>
      </c>
      <c r="H196" s="20">
        <v>1210.5999999999999</v>
      </c>
      <c r="I196" s="20">
        <v>765.61</v>
      </c>
      <c r="J196" s="20">
        <v>374.9</v>
      </c>
      <c r="K196" s="20">
        <v>189.68919637499999</v>
      </c>
      <c r="L196" s="20">
        <v>0.340393328</v>
      </c>
      <c r="M196" s="20">
        <v>56.2</v>
      </c>
      <c r="N196" s="21">
        <v>1245.1400000000001</v>
      </c>
      <c r="O196" s="21"/>
    </row>
    <row r="197" spans="1:15" s="6" customFormat="1" ht="15" customHeight="1">
      <c r="A197" s="18">
        <v>2016</v>
      </c>
      <c r="B197" s="18">
        <v>4</v>
      </c>
      <c r="C197" s="19">
        <f t="shared" si="3"/>
        <v>42491</v>
      </c>
      <c r="D197" s="20">
        <v>42.25</v>
      </c>
      <c r="E197" s="20">
        <v>3.9700750897874602</v>
      </c>
      <c r="F197" s="20">
        <v>1294.46956521739</v>
      </c>
      <c r="G197" s="20">
        <v>1314.38</v>
      </c>
      <c r="H197" s="20">
        <v>1299.05</v>
      </c>
      <c r="I197" s="20">
        <v>794.13</v>
      </c>
      <c r="J197" s="20">
        <v>383.53</v>
      </c>
      <c r="K197" s="20">
        <v>192.76096718700001</v>
      </c>
      <c r="L197" s="20">
        <v>0.33576362599999998</v>
      </c>
      <c r="M197" s="20">
        <v>60.92</v>
      </c>
      <c r="N197" s="21">
        <v>1242.26</v>
      </c>
      <c r="O197" s="21"/>
    </row>
    <row r="198" spans="1:15" s="6" customFormat="1" ht="15" customHeight="1">
      <c r="A198" s="18">
        <v>2016</v>
      </c>
      <c r="B198" s="18">
        <v>5</v>
      </c>
      <c r="C198" s="19">
        <f t="shared" si="3"/>
        <v>42522</v>
      </c>
      <c r="D198" s="20">
        <v>47.13</v>
      </c>
      <c r="E198" s="20">
        <v>4.3291918650552699</v>
      </c>
      <c r="F198" s="20">
        <v>1200</v>
      </c>
      <c r="G198" s="20">
        <v>1322.77</v>
      </c>
      <c r="H198" s="20">
        <v>1218.25</v>
      </c>
      <c r="I198" s="20">
        <v>795.64</v>
      </c>
      <c r="J198" s="20">
        <v>414.38</v>
      </c>
      <c r="K198" s="20">
        <v>189.850868523</v>
      </c>
      <c r="L198" s="20">
        <v>0.37500586200000002</v>
      </c>
      <c r="M198" s="20">
        <v>55.13</v>
      </c>
      <c r="N198" s="21">
        <v>1260.95</v>
      </c>
      <c r="O198" s="21"/>
    </row>
    <row r="199" spans="1:15" s="6" customFormat="1" ht="15" customHeight="1">
      <c r="A199" s="18">
        <v>2016</v>
      </c>
      <c r="B199" s="18">
        <v>6</v>
      </c>
      <c r="C199" s="19">
        <f t="shared" si="3"/>
        <v>42552</v>
      </c>
      <c r="D199" s="20">
        <v>48.48</v>
      </c>
      <c r="E199" s="20">
        <v>4.7557204668942301</v>
      </c>
      <c r="F199" s="20">
        <v>1195</v>
      </c>
      <c r="G199" s="20">
        <v>1365.86</v>
      </c>
      <c r="H199" s="20">
        <v>1337.27</v>
      </c>
      <c r="I199" s="20">
        <v>799.91</v>
      </c>
      <c r="J199" s="20">
        <v>426.79</v>
      </c>
      <c r="K199" s="20">
        <v>187.01425719900001</v>
      </c>
      <c r="L199" s="20">
        <v>0.42879858999999998</v>
      </c>
      <c r="M199" s="20">
        <v>51.98</v>
      </c>
      <c r="N199" s="21">
        <v>1276.4000000000001</v>
      </c>
      <c r="O199" s="21"/>
    </row>
    <row r="200" spans="1:15" s="6" customFormat="1" ht="15" customHeight="1">
      <c r="A200" s="18">
        <v>2016</v>
      </c>
      <c r="B200" s="18">
        <v>7</v>
      </c>
      <c r="C200" s="19">
        <f t="shared" si="3"/>
        <v>42583</v>
      </c>
      <c r="D200" s="20">
        <v>45.07</v>
      </c>
      <c r="E200" s="20">
        <v>4.6747376913471799</v>
      </c>
      <c r="F200" s="20">
        <v>1327.7777777777801</v>
      </c>
      <c r="G200" s="20">
        <v>1415.37</v>
      </c>
      <c r="H200" s="20">
        <v>1290</v>
      </c>
      <c r="I200" s="20">
        <v>796.67</v>
      </c>
      <c r="J200" s="20">
        <v>417.89</v>
      </c>
      <c r="K200" s="20">
        <v>166.514963706</v>
      </c>
      <c r="L200" s="20">
        <v>0.43210552000000002</v>
      </c>
      <c r="M200" s="20">
        <v>57.26</v>
      </c>
      <c r="N200" s="21">
        <v>1336.66</v>
      </c>
      <c r="O200" s="21"/>
    </row>
    <row r="201" spans="1:15" s="6" customFormat="1" ht="15" customHeight="1">
      <c r="A201" s="18">
        <v>2016</v>
      </c>
      <c r="B201" s="18">
        <v>8</v>
      </c>
      <c r="C201" s="19">
        <f t="shared" si="3"/>
        <v>42614</v>
      </c>
      <c r="D201" s="20">
        <v>46.14</v>
      </c>
      <c r="E201" s="20">
        <v>4.0474899302047804</v>
      </c>
      <c r="F201" s="20">
        <v>1565.63</v>
      </c>
      <c r="G201" s="20">
        <v>1433</v>
      </c>
      <c r="H201" s="20">
        <v>1423.7</v>
      </c>
      <c r="I201" s="20">
        <v>824.42</v>
      </c>
      <c r="J201" s="20">
        <v>393.78</v>
      </c>
      <c r="K201" s="20">
        <v>159.280135083</v>
      </c>
      <c r="L201" s="20">
        <v>0.44379000600000001</v>
      </c>
      <c r="M201" s="20">
        <v>60.89</v>
      </c>
      <c r="N201" s="21">
        <v>1340.17</v>
      </c>
      <c r="O201" s="21"/>
    </row>
    <row r="202" spans="1:15" s="6" customFormat="1" ht="15" customHeight="1">
      <c r="A202" s="18">
        <v>2016</v>
      </c>
      <c r="B202" s="18">
        <v>9</v>
      </c>
      <c r="C202" s="19">
        <f t="shared" si="3"/>
        <v>42644</v>
      </c>
      <c r="D202" s="20">
        <v>46.19</v>
      </c>
      <c r="E202" s="20">
        <v>4.2536141699485004</v>
      </c>
      <c r="F202" s="20">
        <v>1550</v>
      </c>
      <c r="G202" s="20">
        <v>1433</v>
      </c>
      <c r="H202" s="20">
        <v>1443.86</v>
      </c>
      <c r="I202" s="20">
        <v>837.21</v>
      </c>
      <c r="J202" s="20">
        <v>365.27</v>
      </c>
      <c r="K202" s="20">
        <v>157.56053132700001</v>
      </c>
      <c r="L202" s="20">
        <v>0.47465468599999999</v>
      </c>
      <c r="M202" s="20">
        <v>57.79</v>
      </c>
      <c r="N202" s="21">
        <v>1326.61</v>
      </c>
      <c r="O202" s="21"/>
    </row>
    <row r="203" spans="1:15" s="6" customFormat="1" ht="15" customHeight="1">
      <c r="A203" s="18">
        <v>2016</v>
      </c>
      <c r="B203" s="18">
        <v>10</v>
      </c>
      <c r="C203" s="19">
        <f t="shared" si="3"/>
        <v>42675</v>
      </c>
      <c r="D203" s="20">
        <v>49.73</v>
      </c>
      <c r="E203" s="20">
        <v>5.3368188834499097</v>
      </c>
      <c r="F203" s="20">
        <v>1550</v>
      </c>
      <c r="G203" s="20">
        <v>1433</v>
      </c>
      <c r="H203" s="20">
        <v>1331.19</v>
      </c>
      <c r="I203" s="20">
        <v>861.26</v>
      </c>
      <c r="J203" s="20">
        <v>349.9</v>
      </c>
      <c r="K203" s="20">
        <v>164.36913337799999</v>
      </c>
      <c r="L203" s="20">
        <v>0.489866564</v>
      </c>
      <c r="M203" s="20">
        <v>59.09</v>
      </c>
      <c r="N203" s="21">
        <v>1266.55</v>
      </c>
      <c r="O203" s="21"/>
    </row>
    <row r="204" spans="1:15" s="6" customFormat="1" ht="15" customHeight="1">
      <c r="A204" s="18">
        <v>2016</v>
      </c>
      <c r="B204" s="18">
        <v>11</v>
      </c>
      <c r="C204" s="19">
        <f t="shared" si="3"/>
        <v>42705</v>
      </c>
      <c r="D204" s="20">
        <v>46.44</v>
      </c>
      <c r="E204" s="20">
        <v>5.6931795011452904</v>
      </c>
      <c r="F204" s="20">
        <v>1563.64</v>
      </c>
      <c r="G204" s="20">
        <v>1433</v>
      </c>
      <c r="H204" s="20">
        <v>1512.95</v>
      </c>
      <c r="I204" s="20">
        <v>885.11</v>
      </c>
      <c r="J204" s="20">
        <v>339.59</v>
      </c>
      <c r="K204" s="20">
        <v>167.27555767499999</v>
      </c>
      <c r="L204" s="20">
        <v>0.44621508799999998</v>
      </c>
      <c r="M204" s="20">
        <v>73.099999999999994</v>
      </c>
      <c r="N204" s="21">
        <v>1238.3499999999999</v>
      </c>
      <c r="O204" s="21"/>
    </row>
    <row r="205" spans="1:15" s="6" customFormat="1" ht="15" customHeight="1">
      <c r="A205" s="18">
        <v>2016</v>
      </c>
      <c r="B205" s="18">
        <v>12</v>
      </c>
      <c r="C205" s="19">
        <f t="shared" si="3"/>
        <v>42736</v>
      </c>
      <c r="D205" s="20">
        <v>54.07</v>
      </c>
      <c r="E205" s="20">
        <v>5.42350142239831</v>
      </c>
      <c r="F205" s="20">
        <v>1600</v>
      </c>
      <c r="G205" s="20">
        <v>1439.3</v>
      </c>
      <c r="H205" s="20">
        <v>1666.43</v>
      </c>
      <c r="I205" s="20">
        <v>916.7</v>
      </c>
      <c r="J205" s="20">
        <v>354.42</v>
      </c>
      <c r="K205" s="20">
        <v>161.16875972099999</v>
      </c>
      <c r="L205" s="20">
        <v>0.40763423799999998</v>
      </c>
      <c r="M205" s="20">
        <v>80.02</v>
      </c>
      <c r="N205" s="21">
        <v>1157.3599999999999</v>
      </c>
      <c r="O205" s="21"/>
    </row>
    <row r="206" spans="1:15" s="6" customFormat="1" ht="15" customHeight="1">
      <c r="A206" s="18">
        <v>2017</v>
      </c>
      <c r="B206" s="18">
        <v>1</v>
      </c>
      <c r="C206" s="19">
        <f t="shared" si="3"/>
        <v>42767</v>
      </c>
      <c r="D206" s="20">
        <v>54.89</v>
      </c>
      <c r="E206" s="20">
        <v>6.1443492548012903</v>
      </c>
      <c r="F206" s="20">
        <v>1643.64</v>
      </c>
      <c r="G206" s="20">
        <v>1427.78</v>
      </c>
      <c r="H206" s="20">
        <v>1737.27</v>
      </c>
      <c r="I206" s="20">
        <v>876.85</v>
      </c>
      <c r="J206" s="20">
        <v>355.91</v>
      </c>
      <c r="K206" s="20">
        <v>173.606492016</v>
      </c>
      <c r="L206" s="20">
        <v>0.448199246</v>
      </c>
      <c r="M206" s="20">
        <v>80.41</v>
      </c>
      <c r="N206" s="21">
        <v>1192.0999999999999</v>
      </c>
      <c r="O206" s="21"/>
    </row>
    <row r="207" spans="1:15" s="6" customFormat="1" ht="15" customHeight="1">
      <c r="A207" s="18">
        <v>2017</v>
      </c>
      <c r="B207" s="18">
        <v>2</v>
      </c>
      <c r="C207" s="19">
        <f t="shared" si="3"/>
        <v>42795</v>
      </c>
      <c r="D207" s="20">
        <v>55.49</v>
      </c>
      <c r="E207" s="20">
        <v>6.05158364479884</v>
      </c>
      <c r="F207" s="20">
        <v>1653.5</v>
      </c>
      <c r="G207" s="20">
        <v>1359.9</v>
      </c>
      <c r="H207" s="20">
        <v>1566.5</v>
      </c>
      <c r="I207" s="20">
        <v>839.6</v>
      </c>
      <c r="J207" s="20">
        <v>348.75</v>
      </c>
      <c r="K207" s="20">
        <v>181.00299278700001</v>
      </c>
      <c r="L207" s="20">
        <v>0.44731739799999998</v>
      </c>
      <c r="M207" s="20">
        <v>89.44</v>
      </c>
      <c r="N207" s="21">
        <v>1234.2</v>
      </c>
      <c r="O207" s="21"/>
    </row>
    <row r="208" spans="1:15" s="6" customFormat="1" ht="15" customHeight="1">
      <c r="A208" s="18">
        <v>2017</v>
      </c>
      <c r="B208" s="18">
        <v>3</v>
      </c>
      <c r="C208" s="19">
        <f t="shared" si="3"/>
        <v>42826</v>
      </c>
      <c r="D208" s="20">
        <v>51.97</v>
      </c>
      <c r="E208" s="20">
        <v>5.0009450765375103</v>
      </c>
      <c r="F208" s="20">
        <v>1641.3</v>
      </c>
      <c r="G208" s="20">
        <v>1398.98</v>
      </c>
      <c r="H208" s="20">
        <v>1229.57</v>
      </c>
      <c r="I208" s="20">
        <v>814.94</v>
      </c>
      <c r="J208" s="20">
        <v>358.43</v>
      </c>
      <c r="K208" s="20">
        <v>176.53863688199999</v>
      </c>
      <c r="L208" s="20">
        <v>0.39859529599999999</v>
      </c>
      <c r="M208" s="20">
        <v>87.65</v>
      </c>
      <c r="N208" s="21">
        <v>1231.42</v>
      </c>
      <c r="O208" s="21"/>
    </row>
    <row r="209" spans="1:15" s="6" customFormat="1" ht="15" customHeight="1">
      <c r="A209" s="18">
        <v>2017</v>
      </c>
      <c r="B209" s="18">
        <v>4</v>
      </c>
      <c r="C209" s="19">
        <f t="shared" si="3"/>
        <v>42856</v>
      </c>
      <c r="D209" s="20">
        <v>52.98</v>
      </c>
      <c r="E209" s="20">
        <v>5.0109139182969002</v>
      </c>
      <c r="F209" s="20">
        <v>1600</v>
      </c>
      <c r="G209" s="20">
        <v>1421.4</v>
      </c>
      <c r="H209" s="20">
        <v>1085.56</v>
      </c>
      <c r="I209" s="20">
        <v>794.04</v>
      </c>
      <c r="J209" s="20">
        <v>358.53</v>
      </c>
      <c r="K209" s="20">
        <v>172.19186072100001</v>
      </c>
      <c r="L209" s="20">
        <v>0.36288045200000002</v>
      </c>
      <c r="M209" s="20">
        <v>70.22</v>
      </c>
      <c r="N209" s="21">
        <v>1266.8800000000001</v>
      </c>
      <c r="O209" s="21"/>
    </row>
    <row r="210" spans="1:15" s="6" customFormat="1" ht="15" customHeight="1">
      <c r="A210" s="18">
        <v>2017</v>
      </c>
      <c r="B210" s="18">
        <v>5</v>
      </c>
      <c r="C210" s="19">
        <f t="shared" si="3"/>
        <v>42887</v>
      </c>
      <c r="D210" s="20">
        <v>50.87</v>
      </c>
      <c r="E210" s="20">
        <v>5.0584359784692401</v>
      </c>
      <c r="F210" s="20">
        <v>1593.04</v>
      </c>
      <c r="G210" s="20">
        <v>1453.05</v>
      </c>
      <c r="H210" s="20">
        <v>1098.57</v>
      </c>
      <c r="I210" s="20">
        <v>825.06</v>
      </c>
      <c r="J210" s="20">
        <v>394.95</v>
      </c>
      <c r="K210" s="20">
        <v>174.97335654</v>
      </c>
      <c r="L210" s="20">
        <v>0.354061972</v>
      </c>
      <c r="M210" s="20">
        <v>62.43</v>
      </c>
      <c r="N210" s="21">
        <v>1246.04</v>
      </c>
      <c r="O210" s="21"/>
    </row>
    <row r="211" spans="1:15" s="6" customFormat="1" ht="15" customHeight="1">
      <c r="A211" s="18">
        <v>2017</v>
      </c>
      <c r="B211" s="18">
        <v>6</v>
      </c>
      <c r="C211" s="19">
        <f t="shared" si="3"/>
        <v>42917</v>
      </c>
      <c r="D211" s="20">
        <v>46.89</v>
      </c>
      <c r="E211" s="20">
        <v>4.8867667856271604</v>
      </c>
      <c r="F211" s="20">
        <v>1592.27</v>
      </c>
      <c r="G211" s="20">
        <v>1463.07</v>
      </c>
      <c r="H211" s="20">
        <v>1030.83</v>
      </c>
      <c r="I211" s="20">
        <v>832.95</v>
      </c>
      <c r="J211" s="20">
        <v>440.86</v>
      </c>
      <c r="K211" s="20">
        <v>183.36193640100001</v>
      </c>
      <c r="L211" s="20">
        <v>0.30644218000000001</v>
      </c>
      <c r="M211" s="20">
        <v>57.48</v>
      </c>
      <c r="N211" s="21">
        <v>1260.26</v>
      </c>
      <c r="O211" s="21"/>
    </row>
    <row r="212" spans="1:15" s="6" customFormat="1" ht="15" customHeight="1">
      <c r="A212" s="18">
        <v>2017</v>
      </c>
      <c r="B212" s="18">
        <v>7</v>
      </c>
      <c r="C212" s="19">
        <f t="shared" si="3"/>
        <v>42948</v>
      </c>
      <c r="D212" s="20">
        <v>48.69</v>
      </c>
      <c r="E212" s="20">
        <v>5.0039208322628301</v>
      </c>
      <c r="F212" s="20">
        <v>1485.71</v>
      </c>
      <c r="G212" s="20">
        <v>1496.94</v>
      </c>
      <c r="H212" s="20">
        <v>1033.57</v>
      </c>
      <c r="I212" s="20">
        <v>835.6</v>
      </c>
      <c r="J212" s="20">
        <v>397.43</v>
      </c>
      <c r="K212" s="20">
        <v>201.77051507100001</v>
      </c>
      <c r="L212" s="20">
        <v>0.32231544400000001</v>
      </c>
      <c r="M212" s="20">
        <v>67.739999999999995</v>
      </c>
      <c r="N212" s="21">
        <v>1236.8399999999999</v>
      </c>
      <c r="O212" s="21"/>
    </row>
    <row r="213" spans="1:15" s="6" customFormat="1" ht="15" customHeight="1">
      <c r="A213" s="18">
        <v>2017</v>
      </c>
      <c r="B213" s="18">
        <v>8</v>
      </c>
      <c r="C213" s="19">
        <f t="shared" si="3"/>
        <v>42979</v>
      </c>
      <c r="D213" s="20">
        <v>51.37</v>
      </c>
      <c r="E213" s="20">
        <v>5.4766011818712803</v>
      </c>
      <c r="F213" s="20">
        <v>1432.61</v>
      </c>
      <c r="G213" s="20">
        <v>1510.17</v>
      </c>
      <c r="H213" s="20">
        <v>1174.3499999999999</v>
      </c>
      <c r="I213" s="20">
        <v>861.72</v>
      </c>
      <c r="J213" s="20">
        <v>376.14</v>
      </c>
      <c r="K213" s="20">
        <v>172.68422589900001</v>
      </c>
      <c r="L213" s="20">
        <v>0.31680389399999997</v>
      </c>
      <c r="M213" s="20">
        <v>76.069999999999993</v>
      </c>
      <c r="N213" s="21">
        <v>1283.04</v>
      </c>
      <c r="O213" s="21"/>
    </row>
    <row r="214" spans="1:15" s="6" customFormat="1" ht="15" customHeight="1">
      <c r="A214" s="18">
        <v>2017</v>
      </c>
      <c r="B214" s="18">
        <v>9</v>
      </c>
      <c r="C214" s="19">
        <f t="shared" si="3"/>
        <v>43009</v>
      </c>
      <c r="D214" s="20">
        <v>55.16</v>
      </c>
      <c r="E214" s="20">
        <v>5.9611499719947298</v>
      </c>
      <c r="F214" s="20">
        <v>1382.14</v>
      </c>
      <c r="G214" s="20">
        <v>1504.65</v>
      </c>
      <c r="H214" s="20">
        <v>1336.05</v>
      </c>
      <c r="I214" s="20">
        <v>889.44</v>
      </c>
      <c r="J214" s="20">
        <v>384.81</v>
      </c>
      <c r="K214" s="20">
        <v>176.898724848</v>
      </c>
      <c r="L214" s="20">
        <v>0.31724481799999998</v>
      </c>
      <c r="M214" s="20">
        <v>71.53</v>
      </c>
      <c r="N214" s="21">
        <v>1314.07</v>
      </c>
      <c r="O214" s="21"/>
    </row>
    <row r="215" spans="1:15" s="6" customFormat="1" ht="15" customHeight="1">
      <c r="A215" s="18">
        <v>2017</v>
      </c>
      <c r="B215" s="18">
        <v>10</v>
      </c>
      <c r="C215" s="19">
        <f t="shared" si="3"/>
        <v>43040</v>
      </c>
      <c r="D215" s="20">
        <v>57.62</v>
      </c>
      <c r="E215" s="20">
        <v>6.1763203485404699</v>
      </c>
      <c r="F215" s="20">
        <v>1325</v>
      </c>
      <c r="G215" s="20">
        <v>1481.11</v>
      </c>
      <c r="H215" s="20">
        <v>1418.86</v>
      </c>
      <c r="I215" s="20">
        <v>880.6</v>
      </c>
      <c r="J215" s="20">
        <v>375.68</v>
      </c>
      <c r="K215" s="20">
        <v>177.00528149100001</v>
      </c>
      <c r="L215" s="20">
        <v>0.31614250799999999</v>
      </c>
      <c r="M215" s="20">
        <v>61.66</v>
      </c>
      <c r="N215" s="21">
        <v>1279.51</v>
      </c>
      <c r="O215" s="21"/>
    </row>
    <row r="216" spans="1:15" s="6" customFormat="1" ht="15" customHeight="1">
      <c r="A216" s="18">
        <v>2017</v>
      </c>
      <c r="B216" s="18">
        <v>11</v>
      </c>
      <c r="C216" s="19">
        <f t="shared" si="3"/>
        <v>43070</v>
      </c>
      <c r="D216" s="20">
        <v>62.57</v>
      </c>
      <c r="E216" s="20">
        <v>6.6945990398165902</v>
      </c>
      <c r="F216" s="20">
        <v>1259.55</v>
      </c>
      <c r="G216" s="20">
        <v>1502.29</v>
      </c>
      <c r="H216" s="20">
        <v>1444.77</v>
      </c>
      <c r="I216" s="20">
        <v>886.77</v>
      </c>
      <c r="J216" s="20">
        <v>378.82</v>
      </c>
      <c r="K216" s="20">
        <v>175.664137536</v>
      </c>
      <c r="L216" s="20">
        <v>0.33047253799999998</v>
      </c>
      <c r="M216" s="20">
        <v>64.239999999999995</v>
      </c>
      <c r="N216" s="21">
        <v>1281.9000000000001</v>
      </c>
      <c r="O216" s="21"/>
    </row>
    <row r="217" spans="1:15" s="6" customFormat="1" ht="15" customHeight="1">
      <c r="A217" s="18">
        <v>2017</v>
      </c>
      <c r="B217" s="18">
        <v>12</v>
      </c>
      <c r="C217" s="19">
        <f t="shared" si="3"/>
        <v>43101</v>
      </c>
      <c r="D217" s="20">
        <v>64.209999999999994</v>
      </c>
      <c r="E217" s="20">
        <v>7.1389336141311297</v>
      </c>
      <c r="F217" s="20">
        <v>1231.43</v>
      </c>
      <c r="G217" s="20">
        <v>1510.17</v>
      </c>
      <c r="H217" s="20">
        <v>1305.6600000000001</v>
      </c>
      <c r="I217" s="20">
        <v>867.19</v>
      </c>
      <c r="J217" s="20">
        <v>388.5</v>
      </c>
      <c r="K217" s="20">
        <v>172.49315881499999</v>
      </c>
      <c r="L217" s="20">
        <v>0.31702435600000001</v>
      </c>
      <c r="M217" s="20">
        <v>72.25</v>
      </c>
      <c r="N217" s="21">
        <v>1264.45</v>
      </c>
      <c r="O217" s="21"/>
    </row>
    <row r="218" spans="1:15" s="6" customFormat="1" ht="15" customHeight="1">
      <c r="A218" s="18">
        <v>2018</v>
      </c>
      <c r="B218" s="18">
        <v>1</v>
      </c>
      <c r="C218" s="19">
        <f t="shared" si="3"/>
        <v>43132</v>
      </c>
      <c r="D218" s="20">
        <v>68.989999999999995</v>
      </c>
      <c r="E218" s="20">
        <v>6.6622550131405998</v>
      </c>
      <c r="F218" s="20">
        <v>1180.22</v>
      </c>
      <c r="G218" s="20">
        <v>1433</v>
      </c>
      <c r="H218" s="20">
        <v>1265</v>
      </c>
      <c r="I218" s="20">
        <v>870.5</v>
      </c>
      <c r="J218" s="20">
        <v>410.83</v>
      </c>
      <c r="K218" s="20">
        <v>178.34275107900001</v>
      </c>
      <c r="L218" s="20">
        <v>0.31063095800000001</v>
      </c>
      <c r="M218" s="20">
        <v>76.34</v>
      </c>
      <c r="N218" s="21">
        <v>1331.3</v>
      </c>
      <c r="O218" s="21"/>
    </row>
    <row r="219" spans="1:15" s="6" customFormat="1" ht="15" customHeight="1">
      <c r="A219" s="18">
        <v>2018</v>
      </c>
      <c r="B219" s="18">
        <v>2</v>
      </c>
      <c r="C219" s="19">
        <f t="shared" si="3"/>
        <v>43160</v>
      </c>
      <c r="D219" s="20">
        <v>65.42</v>
      </c>
      <c r="E219" s="20">
        <v>6.7187497665047804</v>
      </c>
      <c r="F219" s="20">
        <v>1160</v>
      </c>
      <c r="G219" s="20">
        <v>1433</v>
      </c>
      <c r="H219" s="20">
        <v>1145.3800000000001</v>
      </c>
      <c r="I219" s="20">
        <v>843.56</v>
      </c>
      <c r="J219" s="20">
        <v>407.8</v>
      </c>
      <c r="K219" s="20">
        <v>190.56002135400001</v>
      </c>
      <c r="L219" s="20">
        <v>0.29894647200000002</v>
      </c>
      <c r="M219" s="20">
        <v>77.459999999999994</v>
      </c>
      <c r="N219" s="21">
        <v>1330.73</v>
      </c>
      <c r="O219" s="21"/>
    </row>
    <row r="220" spans="1:15" s="6" customFormat="1" ht="15" customHeight="1">
      <c r="A220" s="18">
        <v>2018</v>
      </c>
      <c r="B220" s="18">
        <v>3</v>
      </c>
      <c r="C220" s="19">
        <f t="shared" si="3"/>
        <v>43191</v>
      </c>
      <c r="D220" s="20">
        <v>66.45</v>
      </c>
      <c r="E220" s="20">
        <v>6.6973876403564896</v>
      </c>
      <c r="F220" s="20">
        <v>1227.05</v>
      </c>
      <c r="G220" s="20">
        <v>1435.63</v>
      </c>
      <c r="H220" s="20">
        <v>1016.19</v>
      </c>
      <c r="I220" s="20">
        <v>836.68</v>
      </c>
      <c r="J220" s="20">
        <v>403.5</v>
      </c>
      <c r="K220" s="20">
        <v>198.860416407</v>
      </c>
      <c r="L220" s="20">
        <v>0.27513657600000002</v>
      </c>
      <c r="M220" s="20">
        <v>70.349999999999994</v>
      </c>
      <c r="N220" s="21">
        <v>1324.66</v>
      </c>
      <c r="O220" s="21"/>
    </row>
    <row r="221" spans="1:15" s="6" customFormat="1" ht="15" customHeight="1">
      <c r="A221" s="18">
        <v>2018</v>
      </c>
      <c r="B221" s="18">
        <v>4</v>
      </c>
      <c r="C221" s="19">
        <f t="shared" si="3"/>
        <v>43221</v>
      </c>
      <c r="D221" s="20">
        <v>71.63</v>
      </c>
      <c r="E221" s="20">
        <v>6.9278582024206399</v>
      </c>
      <c r="F221" s="20">
        <v>1379.76</v>
      </c>
      <c r="G221" s="20">
        <v>1444.03</v>
      </c>
      <c r="H221" s="20">
        <v>1006.71</v>
      </c>
      <c r="I221" s="20">
        <v>831.85</v>
      </c>
      <c r="J221" s="20">
        <v>430.24</v>
      </c>
      <c r="K221" s="20">
        <v>198.79427780099999</v>
      </c>
      <c r="L221" s="20">
        <v>0.26521578600000001</v>
      </c>
      <c r="M221" s="20">
        <v>65.75</v>
      </c>
      <c r="N221" s="21">
        <v>1334.76</v>
      </c>
      <c r="O221" s="21"/>
    </row>
    <row r="222" spans="1:15" s="6" customFormat="1" ht="15" customHeight="1">
      <c r="A222" s="18">
        <v>2018</v>
      </c>
      <c r="B222" s="18">
        <v>5</v>
      </c>
      <c r="C222" s="19">
        <f t="shared" si="3"/>
        <v>43252</v>
      </c>
      <c r="D222" s="20">
        <v>76.650000000000006</v>
      </c>
      <c r="E222" s="20">
        <v>7.4873540573220403</v>
      </c>
      <c r="F222" s="20">
        <v>1450</v>
      </c>
      <c r="G222" s="20">
        <v>1444.03</v>
      </c>
      <c r="H222" s="20">
        <v>935.25</v>
      </c>
      <c r="I222" s="20">
        <v>793.25</v>
      </c>
      <c r="J222" s="20">
        <v>431.76</v>
      </c>
      <c r="K222" s="20">
        <v>209.94965601300001</v>
      </c>
      <c r="L222" s="20">
        <v>0.27227056999999999</v>
      </c>
      <c r="M222" s="20">
        <v>66.099999999999994</v>
      </c>
      <c r="N222" s="21">
        <v>1303.45</v>
      </c>
      <c r="O222" s="21"/>
    </row>
    <row r="223" spans="1:15" s="6" customFormat="1" ht="15" customHeight="1">
      <c r="A223" s="18">
        <v>2018</v>
      </c>
      <c r="B223" s="18">
        <v>6</v>
      </c>
      <c r="C223" s="19">
        <f t="shared" si="3"/>
        <v>43282</v>
      </c>
      <c r="D223" s="20">
        <v>75.19</v>
      </c>
      <c r="E223" s="20">
        <v>7.4489428440440104</v>
      </c>
      <c r="F223" s="20">
        <v>1503.33</v>
      </c>
      <c r="G223" s="20">
        <v>1461.87</v>
      </c>
      <c r="H223" s="20">
        <v>865.71</v>
      </c>
      <c r="I223" s="20">
        <v>788.57</v>
      </c>
      <c r="J223" s="20">
        <v>408.6</v>
      </c>
      <c r="K223" s="20">
        <v>206.003385855</v>
      </c>
      <c r="L223" s="20">
        <v>0.27557749999999998</v>
      </c>
      <c r="M223" s="20">
        <v>65.040000000000006</v>
      </c>
      <c r="N223" s="21">
        <v>1281.57</v>
      </c>
      <c r="O223" s="21"/>
    </row>
    <row r="224" spans="1:15" s="6" customFormat="1" ht="15" customHeight="1">
      <c r="A224" s="18">
        <v>2018</v>
      </c>
      <c r="B224" s="18">
        <v>7</v>
      </c>
      <c r="C224" s="19">
        <f t="shared" si="3"/>
        <v>43313</v>
      </c>
      <c r="D224" s="20">
        <v>74.44</v>
      </c>
      <c r="E224" s="20">
        <v>7.5988392302471599</v>
      </c>
      <c r="F224" s="20">
        <v>1450.91</v>
      </c>
      <c r="G224" s="20">
        <v>1477.1</v>
      </c>
      <c r="H224" s="20">
        <v>877.16</v>
      </c>
      <c r="I224" s="20">
        <v>780.45</v>
      </c>
      <c r="J224" s="20">
        <v>382.73</v>
      </c>
      <c r="K224" s="20">
        <v>206.933000706</v>
      </c>
      <c r="L224" s="20">
        <v>0.25838146400000001</v>
      </c>
      <c r="M224" s="20">
        <v>64.56</v>
      </c>
      <c r="N224" s="21">
        <v>1237.71</v>
      </c>
      <c r="O224" s="21"/>
    </row>
    <row r="225" spans="1:15" s="6" customFormat="1" ht="15" customHeight="1">
      <c r="A225" s="18">
        <v>2018</v>
      </c>
      <c r="B225" s="18">
        <v>8</v>
      </c>
      <c r="C225" s="19">
        <f t="shared" si="3"/>
        <v>43344</v>
      </c>
      <c r="D225" s="20">
        <v>73.13</v>
      </c>
      <c r="E225" s="20">
        <v>8.08490993843807</v>
      </c>
      <c r="F225" s="20">
        <v>1405.45</v>
      </c>
      <c r="G225" s="20">
        <v>1477.1</v>
      </c>
      <c r="H225" s="20">
        <v>900.22</v>
      </c>
      <c r="I225" s="20">
        <v>761.82</v>
      </c>
      <c r="J225" s="20">
        <v>393.5</v>
      </c>
      <c r="K225" s="20">
        <v>217.43801595900001</v>
      </c>
      <c r="L225" s="20">
        <v>0.24449235799999999</v>
      </c>
      <c r="M225" s="20">
        <v>67.150000000000006</v>
      </c>
      <c r="N225" s="21">
        <v>1201.71</v>
      </c>
      <c r="O225" s="21"/>
    </row>
    <row r="226" spans="1:15" s="6" customFormat="1" ht="15" customHeight="1">
      <c r="A226" s="18">
        <v>2018</v>
      </c>
      <c r="B226" s="18">
        <v>9</v>
      </c>
      <c r="C226" s="19">
        <f t="shared" si="3"/>
        <v>43374</v>
      </c>
      <c r="D226" s="20">
        <v>78.86</v>
      </c>
      <c r="E226" s="20">
        <v>9.5215770312076007</v>
      </c>
      <c r="F226" s="20">
        <v>1380</v>
      </c>
      <c r="G226" s="20">
        <v>1442.29</v>
      </c>
      <c r="H226" s="20">
        <v>865.63</v>
      </c>
      <c r="I226" s="20">
        <v>754.05</v>
      </c>
      <c r="J226" s="20">
        <v>395.35</v>
      </c>
      <c r="K226" s="20">
        <v>202.049766963</v>
      </c>
      <c r="L226" s="20">
        <v>0.25066529399999998</v>
      </c>
      <c r="M226" s="20">
        <v>68.44</v>
      </c>
      <c r="N226" s="21">
        <v>1198.3900000000001</v>
      </c>
      <c r="O226" s="21"/>
    </row>
    <row r="227" spans="1:15" s="6" customFormat="1" ht="15" customHeight="1">
      <c r="A227" s="18">
        <v>2018</v>
      </c>
      <c r="B227" s="18">
        <v>10</v>
      </c>
      <c r="C227" s="19">
        <f t="shared" si="3"/>
        <v>43405</v>
      </c>
      <c r="D227" s="20">
        <v>80.47</v>
      </c>
      <c r="E227" s="20">
        <v>8.7909607297359198</v>
      </c>
      <c r="F227" s="20">
        <v>1265.22</v>
      </c>
      <c r="G227" s="20">
        <v>1431.7</v>
      </c>
      <c r="H227" s="20">
        <v>794.49</v>
      </c>
      <c r="I227" s="20">
        <v>751.58</v>
      </c>
      <c r="J227" s="20">
        <v>390.39</v>
      </c>
      <c r="K227" s="20">
        <v>209.104551603</v>
      </c>
      <c r="L227" s="20">
        <v>0.292773536</v>
      </c>
      <c r="M227" s="20">
        <v>73.41</v>
      </c>
      <c r="N227" s="21">
        <v>1215.3900000000001</v>
      </c>
      <c r="O227" s="21"/>
    </row>
    <row r="228" spans="1:15" s="6" customFormat="1" ht="15" customHeight="1">
      <c r="A228" s="18">
        <v>2018</v>
      </c>
      <c r="B228" s="18">
        <v>11</v>
      </c>
      <c r="C228" s="19">
        <f t="shared" si="3"/>
        <v>43435</v>
      </c>
      <c r="D228" s="20">
        <v>65.17</v>
      </c>
      <c r="E228" s="20">
        <v>8.2650790129144696</v>
      </c>
      <c r="F228" s="20">
        <v>1223.8599999999999</v>
      </c>
      <c r="G228" s="20">
        <v>1438.26</v>
      </c>
      <c r="H228" s="20">
        <v>707.62</v>
      </c>
      <c r="I228" s="20">
        <v>729.22</v>
      </c>
      <c r="J228" s="20">
        <v>378.81</v>
      </c>
      <c r="K228" s="20">
        <v>210.84620156099999</v>
      </c>
      <c r="L228" s="20">
        <v>0.28439597999999999</v>
      </c>
      <c r="M228" s="20">
        <v>73.260000000000005</v>
      </c>
      <c r="N228" s="21">
        <v>1220.6500000000001</v>
      </c>
      <c r="O228" s="21"/>
    </row>
    <row r="229" spans="1:15" s="6" customFormat="1" ht="15" customHeight="1">
      <c r="A229" s="18">
        <v>2018</v>
      </c>
      <c r="B229" s="18">
        <v>12</v>
      </c>
      <c r="C229" s="19">
        <f t="shared" si="3"/>
        <v>43466</v>
      </c>
      <c r="D229" s="20">
        <v>56.46</v>
      </c>
      <c r="E229" s="20">
        <v>7.9762423800887996</v>
      </c>
      <c r="F229" s="20">
        <v>1212.6300000000001</v>
      </c>
      <c r="G229" s="20">
        <v>1434.58</v>
      </c>
      <c r="H229" s="20">
        <v>738.36</v>
      </c>
      <c r="I229" s="20">
        <v>727.88</v>
      </c>
      <c r="J229" s="20">
        <v>379.33</v>
      </c>
      <c r="K229" s="20">
        <v>217.809127026</v>
      </c>
      <c r="L229" s="20">
        <v>0.27888443000000002</v>
      </c>
      <c r="M229" s="20">
        <v>69.16</v>
      </c>
      <c r="N229" s="21">
        <v>1250.4000000000001</v>
      </c>
      <c r="O229" s="21"/>
    </row>
    <row r="230" spans="1:15" s="6" customFormat="1" ht="15" customHeight="1">
      <c r="A230" s="18">
        <v>2019</v>
      </c>
      <c r="B230" s="18">
        <v>1</v>
      </c>
      <c r="C230" s="19">
        <f t="shared" si="3"/>
        <v>43497</v>
      </c>
      <c r="D230" s="20">
        <v>59.27</v>
      </c>
      <c r="E230" s="20">
        <v>7.2623432334527598</v>
      </c>
      <c r="F230" s="20">
        <v>1235.22</v>
      </c>
      <c r="G230" s="20">
        <v>1379.77</v>
      </c>
      <c r="H230" s="20">
        <v>765</v>
      </c>
      <c r="I230" s="20">
        <v>747.79</v>
      </c>
      <c r="J230" s="20">
        <v>387.35</v>
      </c>
      <c r="K230" s="20">
        <v>220.15704753899999</v>
      </c>
      <c r="L230" s="20">
        <v>0.28197089800000003</v>
      </c>
      <c r="M230" s="20">
        <v>76.16</v>
      </c>
      <c r="N230" s="21">
        <v>1291.75</v>
      </c>
      <c r="O230" s="21"/>
    </row>
    <row r="231" spans="1:15" s="6" customFormat="1" ht="15" customHeight="1">
      <c r="A231" s="18">
        <v>2019</v>
      </c>
      <c r="B231" s="18">
        <v>2</v>
      </c>
      <c r="C231" s="19">
        <f t="shared" si="3"/>
        <v>43525</v>
      </c>
      <c r="D231" s="20">
        <v>64.13</v>
      </c>
      <c r="E231" s="20">
        <v>6.0057971221970101</v>
      </c>
      <c r="F231" s="20">
        <v>1367.5</v>
      </c>
      <c r="G231" s="20">
        <v>1370.06</v>
      </c>
      <c r="H231" s="20">
        <v>694.67</v>
      </c>
      <c r="I231" s="20">
        <v>772.82</v>
      </c>
      <c r="J231" s="20">
        <v>386.25</v>
      </c>
      <c r="K231" s="20">
        <v>217.24694887499999</v>
      </c>
      <c r="L231" s="20">
        <v>0.28615967599999997</v>
      </c>
      <c r="M231" s="20">
        <v>88.22</v>
      </c>
      <c r="N231" s="21">
        <v>1320.07</v>
      </c>
      <c r="O231" s="21"/>
    </row>
    <row r="232" spans="1:15" s="6" customFormat="1" ht="15" customHeight="1">
      <c r="A232" s="18">
        <v>2019</v>
      </c>
      <c r="B232" s="18">
        <v>3</v>
      </c>
      <c r="C232" s="19">
        <f t="shared" si="3"/>
        <v>43556</v>
      </c>
      <c r="D232" s="20">
        <v>66.41</v>
      </c>
      <c r="E232" s="20">
        <v>5.1787356741296202</v>
      </c>
      <c r="F232" s="20">
        <v>1383.33</v>
      </c>
      <c r="G232" s="20">
        <v>1370.38</v>
      </c>
      <c r="H232" s="20">
        <v>654.72</v>
      </c>
      <c r="I232" s="20">
        <v>750.33</v>
      </c>
      <c r="J232" s="20">
        <v>382.43</v>
      </c>
      <c r="K232" s="20">
        <v>200.388953079</v>
      </c>
      <c r="L232" s="20">
        <v>0.28020720199999999</v>
      </c>
      <c r="M232" s="20">
        <v>86.47</v>
      </c>
      <c r="N232" s="21">
        <v>1300.9000000000001</v>
      </c>
      <c r="O232" s="21"/>
    </row>
    <row r="233" spans="1:15" s="6" customFormat="1" ht="15" customHeight="1">
      <c r="A233" s="18">
        <v>2019</v>
      </c>
      <c r="B233" s="18">
        <v>4</v>
      </c>
      <c r="C233" s="19">
        <f t="shared" si="3"/>
        <v>43586</v>
      </c>
      <c r="D233" s="20">
        <v>71.2</v>
      </c>
      <c r="E233" s="20">
        <v>4.9221808196846304</v>
      </c>
      <c r="F233" s="20">
        <v>1318.5</v>
      </c>
      <c r="G233" s="20">
        <v>1377.61</v>
      </c>
      <c r="H233" s="20">
        <v>636.23</v>
      </c>
      <c r="I233" s="20">
        <v>733.77</v>
      </c>
      <c r="J233" s="20">
        <v>391.3</v>
      </c>
      <c r="K233" s="20">
        <v>197.331879735</v>
      </c>
      <c r="L233" s="20">
        <v>0.28241182199999998</v>
      </c>
      <c r="M233" s="20">
        <v>93.7</v>
      </c>
      <c r="N233" s="21">
        <v>1285.9100000000001</v>
      </c>
      <c r="O233" s="21"/>
    </row>
    <row r="234" spans="1:15" s="6" customFormat="1" ht="15" customHeight="1">
      <c r="A234" s="18">
        <v>2019</v>
      </c>
      <c r="B234" s="18">
        <v>5</v>
      </c>
      <c r="C234" s="19">
        <f t="shared" si="3"/>
        <v>43617</v>
      </c>
      <c r="D234" s="20">
        <v>70.53</v>
      </c>
      <c r="E234" s="20">
        <v>4.3410552940549598</v>
      </c>
      <c r="F234" s="20">
        <v>1312.86</v>
      </c>
      <c r="G234" s="20">
        <v>1392.89</v>
      </c>
      <c r="H234" s="20">
        <v>573.36</v>
      </c>
      <c r="I234" s="20">
        <v>742.53</v>
      </c>
      <c r="J234" s="20">
        <v>386.76</v>
      </c>
      <c r="K234" s="20">
        <v>200.32281447299999</v>
      </c>
      <c r="L234" s="20">
        <v>0.27337287999999998</v>
      </c>
      <c r="M234" s="20">
        <v>100.15</v>
      </c>
      <c r="N234" s="21">
        <v>1283.7</v>
      </c>
      <c r="O234" s="21"/>
    </row>
    <row r="235" spans="1:15" s="6" customFormat="1" ht="15" customHeight="1">
      <c r="A235" s="18">
        <v>2019</v>
      </c>
      <c r="B235" s="18">
        <v>6</v>
      </c>
      <c r="C235" s="19">
        <f t="shared" si="3"/>
        <v>43647</v>
      </c>
      <c r="D235" s="20">
        <v>63.3</v>
      </c>
      <c r="E235" s="20">
        <v>3.58800651227246</v>
      </c>
      <c r="F235" s="20">
        <v>1315</v>
      </c>
      <c r="G235" s="20">
        <v>1391.97</v>
      </c>
      <c r="H235" s="20">
        <v>542.24</v>
      </c>
      <c r="I235" s="20">
        <v>742.89</v>
      </c>
      <c r="J235" s="20">
        <v>394.2</v>
      </c>
      <c r="K235" s="20">
        <v>222.40943451000001</v>
      </c>
      <c r="L235" s="20">
        <v>0.284836904</v>
      </c>
      <c r="M235" s="20">
        <v>108.94</v>
      </c>
      <c r="N235" s="21">
        <v>1359.04</v>
      </c>
      <c r="O235" s="21"/>
    </row>
    <row r="236" spans="1:15" s="6" customFormat="1" ht="15" customHeight="1">
      <c r="A236" s="18">
        <v>2019</v>
      </c>
      <c r="B236" s="18">
        <v>7</v>
      </c>
      <c r="C236" s="19">
        <f t="shared" si="3"/>
        <v>43678</v>
      </c>
      <c r="D236" s="20">
        <v>64</v>
      </c>
      <c r="E236" s="20">
        <v>3.6203714056086498</v>
      </c>
      <c r="F236" s="20">
        <v>1260</v>
      </c>
      <c r="G236" s="20">
        <v>1437.71</v>
      </c>
      <c r="H236" s="20">
        <v>555.03</v>
      </c>
      <c r="I236" s="20">
        <v>748.17</v>
      </c>
      <c r="J236" s="20">
        <v>391.7</v>
      </c>
      <c r="K236" s="20">
        <v>203.96043780299999</v>
      </c>
      <c r="L236" s="20">
        <v>0.28285274599999999</v>
      </c>
      <c r="M236" s="20">
        <v>120.24</v>
      </c>
      <c r="N236" s="21">
        <v>1412.89</v>
      </c>
      <c r="O236" s="21"/>
    </row>
    <row r="237" spans="1:15" s="6" customFormat="1" ht="15" customHeight="1">
      <c r="A237" s="18">
        <v>2019</v>
      </c>
      <c r="B237" s="18">
        <v>8</v>
      </c>
      <c r="C237" s="19">
        <f t="shared" si="3"/>
        <v>43709</v>
      </c>
      <c r="D237" s="20">
        <v>59.25</v>
      </c>
      <c r="E237" s="20">
        <v>3.6767751604055401</v>
      </c>
      <c r="F237" s="20">
        <v>1252.3800000000001</v>
      </c>
      <c r="G237" s="20">
        <v>1457.89</v>
      </c>
      <c r="H237" s="20">
        <v>619.33000000000004</v>
      </c>
      <c r="I237" s="20">
        <v>793.21</v>
      </c>
      <c r="J237" s="20">
        <v>407.52</v>
      </c>
      <c r="K237" s="20">
        <v>197.522946819</v>
      </c>
      <c r="L237" s="20">
        <v>0.271609184</v>
      </c>
      <c r="M237" s="20">
        <v>93.07</v>
      </c>
      <c r="N237" s="21">
        <v>1500.41</v>
      </c>
      <c r="O237" s="21"/>
    </row>
    <row r="238" spans="1:15" s="6" customFormat="1" ht="15" customHeight="1">
      <c r="A238" s="18">
        <v>2019</v>
      </c>
      <c r="B238" s="18">
        <v>9</v>
      </c>
      <c r="C238" s="19">
        <f t="shared" si="3"/>
        <v>43739</v>
      </c>
      <c r="D238" s="20">
        <v>62.33</v>
      </c>
      <c r="E238" s="20">
        <v>4.2052556849418403</v>
      </c>
      <c r="F238" s="20">
        <v>1321.43</v>
      </c>
      <c r="G238" s="20">
        <v>1458.25</v>
      </c>
      <c r="H238" s="20">
        <v>613.15</v>
      </c>
      <c r="I238" s="20">
        <v>779.25</v>
      </c>
      <c r="J238" s="20">
        <v>401.71</v>
      </c>
      <c r="K238" s="20">
        <v>201.90646665</v>
      </c>
      <c r="L238" s="20">
        <v>0.26190885600000002</v>
      </c>
      <c r="M238" s="20">
        <v>93.08</v>
      </c>
      <c r="N238" s="21">
        <v>1510.58</v>
      </c>
      <c r="O238" s="21"/>
    </row>
    <row r="239" spans="1:15" s="6" customFormat="1" ht="15" customHeight="1">
      <c r="A239" s="18">
        <v>2019</v>
      </c>
      <c r="B239" s="18">
        <v>10</v>
      </c>
      <c r="C239" s="19">
        <f t="shared" si="3"/>
        <v>43770</v>
      </c>
      <c r="D239" s="20">
        <v>59.37</v>
      </c>
      <c r="E239" s="20">
        <v>5.0572178578731304</v>
      </c>
      <c r="F239" s="20">
        <v>1358.7</v>
      </c>
      <c r="G239" s="20">
        <v>1458.53</v>
      </c>
      <c r="H239" s="20">
        <v>593.74</v>
      </c>
      <c r="I239" s="20">
        <v>770.8</v>
      </c>
      <c r="J239" s="20">
        <v>397.04</v>
      </c>
      <c r="K239" s="20">
        <v>212.84873157600001</v>
      </c>
      <c r="L239" s="20">
        <v>0.27712073399999998</v>
      </c>
      <c r="M239" s="20">
        <v>88.53</v>
      </c>
      <c r="N239" s="21">
        <v>1494.81</v>
      </c>
      <c r="O239" s="21"/>
    </row>
    <row r="240" spans="1:15" s="6" customFormat="1" ht="15" customHeight="1">
      <c r="A240" s="18">
        <v>2019</v>
      </c>
      <c r="B240" s="18">
        <v>11</v>
      </c>
      <c r="C240" s="19">
        <f t="shared" si="3"/>
        <v>43800</v>
      </c>
      <c r="D240" s="20">
        <v>62.74</v>
      </c>
      <c r="E240" s="20">
        <v>5.1500042173073499</v>
      </c>
      <c r="F240" s="20">
        <v>1400</v>
      </c>
      <c r="G240" s="20">
        <v>1388.47</v>
      </c>
      <c r="H240" s="20">
        <v>767.44</v>
      </c>
      <c r="I240" s="20">
        <v>770.2</v>
      </c>
      <c r="J240" s="20">
        <v>394.76</v>
      </c>
      <c r="K240" s="20">
        <v>223.53746517900001</v>
      </c>
      <c r="L240" s="20">
        <v>0.28219136</v>
      </c>
      <c r="M240" s="20">
        <v>84.98</v>
      </c>
      <c r="N240" s="21">
        <v>1470.79</v>
      </c>
      <c r="O240" s="21"/>
    </row>
    <row r="241" spans="1:15" s="6" customFormat="1" ht="15" customHeight="1">
      <c r="A241" s="18">
        <v>2019</v>
      </c>
      <c r="B241" s="18">
        <v>12</v>
      </c>
      <c r="C241" s="19">
        <f t="shared" si="3"/>
        <v>43831</v>
      </c>
      <c r="D241" s="20">
        <v>65.849999999999994</v>
      </c>
      <c r="E241" s="20">
        <v>4.62047221238545</v>
      </c>
      <c r="F241" s="20">
        <v>1528.75</v>
      </c>
      <c r="G241" s="20">
        <v>1404.96</v>
      </c>
      <c r="H241" s="20">
        <v>969.77</v>
      </c>
      <c r="I241" s="20">
        <v>833.52</v>
      </c>
      <c r="J241" s="20">
        <v>400.9</v>
      </c>
      <c r="K241" s="20">
        <v>237.67642939500001</v>
      </c>
      <c r="L241" s="20">
        <v>0.29563954199999998</v>
      </c>
      <c r="M241" s="20">
        <v>92.65</v>
      </c>
      <c r="N241" s="21">
        <v>1479.13</v>
      </c>
      <c r="O241" s="21"/>
    </row>
    <row r="242" spans="1:15" s="6" customFormat="1" ht="15" customHeight="1">
      <c r="A242" s="18">
        <v>2020</v>
      </c>
      <c r="B242" s="18">
        <v>1</v>
      </c>
      <c r="C242" s="19">
        <f t="shared" si="3"/>
        <v>43862</v>
      </c>
      <c r="D242" s="20">
        <v>63.6</v>
      </c>
      <c r="E242" s="20">
        <v>3.6333843472669201</v>
      </c>
      <c r="F242" s="20">
        <v>1671.59</v>
      </c>
      <c r="G242" s="20">
        <v>1371.35</v>
      </c>
      <c r="H242" s="20">
        <v>970.53</v>
      </c>
      <c r="I242" s="20">
        <v>875.64</v>
      </c>
      <c r="J242" s="20">
        <v>426</v>
      </c>
      <c r="K242" s="20">
        <v>247.994051931</v>
      </c>
      <c r="L242" s="20">
        <v>0.31195372999999998</v>
      </c>
      <c r="M242" s="20">
        <v>95.76</v>
      </c>
      <c r="N242" s="21">
        <v>1560.67</v>
      </c>
      <c r="O242" s="21"/>
    </row>
    <row r="243" spans="1:15" s="6" customFormat="1" ht="15" customHeight="1">
      <c r="A243" s="18">
        <v>2020</v>
      </c>
      <c r="B243" s="18">
        <v>2</v>
      </c>
      <c r="C243" s="19">
        <f t="shared" si="3"/>
        <v>43891</v>
      </c>
      <c r="D243" s="20">
        <v>55</v>
      </c>
      <c r="E243" s="20">
        <v>2.9077736410597601</v>
      </c>
      <c r="F243" s="20">
        <v>1718.75</v>
      </c>
      <c r="G243" s="20">
        <v>1393.46</v>
      </c>
      <c r="H243" s="20">
        <v>801.84</v>
      </c>
      <c r="I243" s="20">
        <v>800.41</v>
      </c>
      <c r="J243" s="20">
        <v>426.45</v>
      </c>
      <c r="K243" s="20">
        <v>238.977155313</v>
      </c>
      <c r="L243" s="20">
        <v>0.32584283600000002</v>
      </c>
      <c r="M243" s="20">
        <v>87.68</v>
      </c>
      <c r="N243" s="21">
        <v>1597.1</v>
      </c>
      <c r="O243" s="21"/>
    </row>
    <row r="244" spans="1:15" s="6" customFormat="1" ht="15" customHeight="1">
      <c r="A244" s="18">
        <v>2020</v>
      </c>
      <c r="B244" s="18">
        <v>3</v>
      </c>
      <c r="C244" s="19">
        <f t="shared" si="3"/>
        <v>43922</v>
      </c>
      <c r="D244" s="20">
        <v>32.979999999999997</v>
      </c>
      <c r="E244" s="20">
        <v>2.71886838174516</v>
      </c>
      <c r="F244" s="20">
        <v>1868.18</v>
      </c>
      <c r="G244" s="20">
        <v>1412.91</v>
      </c>
      <c r="H244" s="20">
        <v>691.04</v>
      </c>
      <c r="I244" s="20">
        <v>747.8</v>
      </c>
      <c r="J244" s="20">
        <v>469.64</v>
      </c>
      <c r="K244" s="20">
        <v>228.12307519500001</v>
      </c>
      <c r="L244" s="20">
        <v>0.26080654599999997</v>
      </c>
      <c r="M244" s="20">
        <v>88.99</v>
      </c>
      <c r="N244" s="21">
        <v>1591.93</v>
      </c>
      <c r="O244" s="21"/>
    </row>
    <row r="245" spans="1:15" s="6" customFormat="1" ht="15" customHeight="1">
      <c r="A245" s="18">
        <v>2020</v>
      </c>
      <c r="B245" s="18">
        <v>4</v>
      </c>
      <c r="C245" s="19">
        <f t="shared" si="3"/>
        <v>43952</v>
      </c>
      <c r="D245" s="20">
        <v>23.34</v>
      </c>
      <c r="E245" s="20">
        <v>2.1203186673230299</v>
      </c>
      <c r="F245" s="20">
        <v>2050</v>
      </c>
      <c r="G245" s="20">
        <v>1527.27</v>
      </c>
      <c r="H245" s="20">
        <v>720.69</v>
      </c>
      <c r="I245" s="20">
        <v>679.98</v>
      </c>
      <c r="J245" s="20">
        <v>543.70000000000005</v>
      </c>
      <c r="K245" s="20">
        <v>221.68558421099999</v>
      </c>
      <c r="L245" s="20">
        <v>0.225091702</v>
      </c>
      <c r="M245" s="20">
        <v>84.73</v>
      </c>
      <c r="N245" s="21">
        <v>1683.17</v>
      </c>
      <c r="O245" s="21"/>
    </row>
    <row r="246" spans="1:15" s="6" customFormat="1" ht="15" customHeight="1">
      <c r="A246" s="18">
        <v>2020</v>
      </c>
      <c r="B246" s="18">
        <v>5</v>
      </c>
      <c r="C246" s="19">
        <f t="shared" si="3"/>
        <v>43983</v>
      </c>
      <c r="D246" s="20">
        <v>31.02</v>
      </c>
      <c r="E246" s="20">
        <v>1.57516497791872</v>
      </c>
      <c r="F246" s="20">
        <v>2050</v>
      </c>
      <c r="G246" s="20">
        <v>1588.02</v>
      </c>
      <c r="H246" s="20">
        <v>684.95</v>
      </c>
      <c r="I246" s="20">
        <v>684.78</v>
      </c>
      <c r="J246" s="20">
        <v>492.89</v>
      </c>
      <c r="K246" s="20">
        <v>209.927609811</v>
      </c>
      <c r="L246" s="20">
        <v>0.24162635199999999</v>
      </c>
      <c r="M246" s="20">
        <v>93.65</v>
      </c>
      <c r="N246" s="21">
        <v>1715.91</v>
      </c>
      <c r="O246" s="21"/>
    </row>
    <row r="247" spans="1:15" s="6" customFormat="1" ht="15" customHeight="1">
      <c r="A247" s="18">
        <v>2020</v>
      </c>
      <c r="B247" s="18">
        <v>6</v>
      </c>
      <c r="C247" s="19">
        <f t="shared" si="3"/>
        <v>44013</v>
      </c>
      <c r="D247" s="20">
        <v>39.93</v>
      </c>
      <c r="E247" s="20">
        <v>1.7521711121772801</v>
      </c>
      <c r="F247" s="20">
        <v>2050</v>
      </c>
      <c r="G247" s="20">
        <v>1712.82</v>
      </c>
      <c r="H247" s="20">
        <v>724.62</v>
      </c>
      <c r="I247" s="20">
        <v>755.71</v>
      </c>
      <c r="J247" s="20">
        <v>493.64</v>
      </c>
      <c r="K247" s="20">
        <v>200.49550972200001</v>
      </c>
      <c r="L247" s="20">
        <v>0.26675902000000001</v>
      </c>
      <c r="M247" s="20">
        <v>103.3</v>
      </c>
      <c r="N247" s="21">
        <v>1732.22</v>
      </c>
      <c r="O247" s="21"/>
    </row>
    <row r="248" spans="1:15" s="6" customFormat="1" ht="15" customHeight="1">
      <c r="A248" s="18">
        <v>2020</v>
      </c>
      <c r="B248" s="18">
        <v>7</v>
      </c>
      <c r="C248" s="19">
        <f t="shared" si="3"/>
        <v>44044</v>
      </c>
      <c r="D248" s="20">
        <v>42.81</v>
      </c>
      <c r="E248" s="20">
        <v>1.8010354964652799</v>
      </c>
      <c r="F248" s="20">
        <v>1984.78</v>
      </c>
      <c r="G248" s="20">
        <v>1876.87</v>
      </c>
      <c r="H248" s="20">
        <v>683.93</v>
      </c>
      <c r="I248" s="20">
        <v>821.11</v>
      </c>
      <c r="J248" s="20">
        <v>459.7</v>
      </c>
      <c r="K248" s="20">
        <v>212.742174933</v>
      </c>
      <c r="L248" s="20">
        <v>0.27072733599999999</v>
      </c>
      <c r="M248" s="20">
        <v>108.52</v>
      </c>
      <c r="N248" s="21">
        <v>1846.51</v>
      </c>
      <c r="O248" s="21"/>
    </row>
    <row r="249" spans="1:15" s="6" customFormat="1" ht="15" customHeight="1">
      <c r="A249" s="18">
        <v>2020</v>
      </c>
      <c r="B249" s="18">
        <v>8</v>
      </c>
      <c r="C249" s="19">
        <f t="shared" si="3"/>
        <v>44075</v>
      </c>
      <c r="D249" s="20">
        <v>44.26</v>
      </c>
      <c r="E249" s="20">
        <v>2.8618966767256699</v>
      </c>
      <c r="F249" s="20">
        <v>1929.76</v>
      </c>
      <c r="G249" s="20">
        <v>1876.96</v>
      </c>
      <c r="H249" s="20">
        <v>739.17</v>
      </c>
      <c r="I249" s="20">
        <v>866.94</v>
      </c>
      <c r="J249" s="20">
        <v>480.85</v>
      </c>
      <c r="K249" s="20">
        <v>208.93920508799999</v>
      </c>
      <c r="L249" s="20">
        <v>0.28880521999999997</v>
      </c>
      <c r="M249" s="20">
        <v>121.07</v>
      </c>
      <c r="N249" s="21">
        <v>1968.63</v>
      </c>
      <c r="O249" s="21"/>
    </row>
    <row r="250" spans="1:15" s="6" customFormat="1" ht="15" customHeight="1">
      <c r="A250" s="18">
        <v>2020</v>
      </c>
      <c r="B250" s="18">
        <v>9</v>
      </c>
      <c r="C250" s="19">
        <f t="shared" si="3"/>
        <v>44105</v>
      </c>
      <c r="D250" s="20">
        <v>41.09</v>
      </c>
      <c r="E250" s="20">
        <v>3.95213946267042</v>
      </c>
      <c r="F250" s="20">
        <v>1663.64</v>
      </c>
      <c r="G250" s="20">
        <v>1880.71</v>
      </c>
      <c r="H250" s="20">
        <v>767.84</v>
      </c>
      <c r="I250" s="20">
        <v>905.86</v>
      </c>
      <c r="J250" s="20">
        <v>483</v>
      </c>
      <c r="K250" s="20">
        <v>219.683054196</v>
      </c>
      <c r="L250" s="20">
        <v>0.28130951199999998</v>
      </c>
      <c r="M250" s="20">
        <v>123.75</v>
      </c>
      <c r="N250" s="21">
        <v>1921.92</v>
      </c>
      <c r="O250" s="21"/>
    </row>
    <row r="251" spans="1:15" s="6" customFormat="1" ht="15" customHeight="1">
      <c r="A251" s="18">
        <v>2020</v>
      </c>
      <c r="B251" s="18">
        <v>10</v>
      </c>
      <c r="C251" s="19">
        <f t="shared" si="3"/>
        <v>44136</v>
      </c>
      <c r="D251" s="20">
        <v>40.47</v>
      </c>
      <c r="E251" s="20">
        <v>4.8895904081599397</v>
      </c>
      <c r="F251" s="20">
        <v>1532.73</v>
      </c>
      <c r="G251" s="21"/>
      <c r="H251" s="20">
        <v>805.91</v>
      </c>
      <c r="I251" s="20">
        <v>914.77</v>
      </c>
      <c r="J251" s="20">
        <v>454.5</v>
      </c>
      <c r="K251" s="20">
        <v>245.19785864400001</v>
      </c>
      <c r="L251" s="20">
        <v>0.30269432600000001</v>
      </c>
      <c r="M251" s="20">
        <v>119.78</v>
      </c>
      <c r="N251" s="21">
        <v>1900.27</v>
      </c>
      <c r="O251" s="21"/>
    </row>
    <row r="252" spans="1:15" s="6" customFormat="1" ht="15" customHeight="1">
      <c r="A252" s="18">
        <v>2020</v>
      </c>
      <c r="B252" s="18">
        <v>11</v>
      </c>
      <c r="C252" s="19">
        <f t="shared" si="3"/>
        <v>44166</v>
      </c>
      <c r="D252" s="20">
        <v>43.23</v>
      </c>
      <c r="E252" s="20">
        <v>4.8358390051624198</v>
      </c>
      <c r="F252" s="20">
        <v>1607.14</v>
      </c>
      <c r="G252" s="21"/>
      <c r="H252" s="20">
        <v>1073.48</v>
      </c>
      <c r="I252" s="20">
        <v>973.88</v>
      </c>
      <c r="J252" s="20">
        <v>468.48</v>
      </c>
      <c r="K252" s="20">
        <v>247.94628516</v>
      </c>
      <c r="L252" s="20">
        <v>0.31151280599999998</v>
      </c>
      <c r="M252" s="20">
        <v>124.36</v>
      </c>
      <c r="N252" s="21">
        <v>1866.3</v>
      </c>
      <c r="O252" s="21"/>
    </row>
    <row r="253" spans="1:15" s="6" customFormat="1" ht="15" customHeight="1">
      <c r="A253" s="18">
        <v>2020</v>
      </c>
      <c r="B253" s="18">
        <v>12</v>
      </c>
      <c r="C253" s="19">
        <f t="shared" si="3"/>
        <v>44197</v>
      </c>
      <c r="D253" s="20">
        <v>49.87</v>
      </c>
      <c r="E253" s="20">
        <v>5.8561062960424897</v>
      </c>
      <c r="F253" s="20">
        <v>1937.5</v>
      </c>
      <c r="G253" s="21"/>
      <c r="H253" s="20">
        <v>1224.8682051282101</v>
      </c>
      <c r="I253" s="20">
        <v>1026.1958677686</v>
      </c>
      <c r="J253" s="20">
        <v>496.55</v>
      </c>
      <c r="K253" s="20">
        <v>251.15400755100001</v>
      </c>
      <c r="L253" s="20">
        <v>0.31041049599999998</v>
      </c>
      <c r="M253" s="20">
        <v>155.43</v>
      </c>
      <c r="N253" s="21">
        <v>1858.42</v>
      </c>
      <c r="O253" s="21"/>
    </row>
    <row r="254" spans="1:15" s="6" customFormat="1" ht="15" customHeight="1">
      <c r="A254" s="18">
        <v>2021</v>
      </c>
      <c r="B254" s="18">
        <v>1</v>
      </c>
      <c r="C254" s="19">
        <f t="shared" si="3"/>
        <v>44228</v>
      </c>
      <c r="D254" s="20">
        <v>54.55</v>
      </c>
      <c r="E254" s="20">
        <v>7.2683017493019797</v>
      </c>
      <c r="F254" s="20">
        <v>1892.86</v>
      </c>
      <c r="G254" s="21"/>
      <c r="H254" s="20">
        <v>1368.31</v>
      </c>
      <c r="I254" s="20">
        <v>1098.67</v>
      </c>
      <c r="J254" s="20">
        <v>517.75</v>
      </c>
      <c r="K254" s="20">
        <v>276.448349979</v>
      </c>
      <c r="L254" s="20">
        <v>0.335543164</v>
      </c>
      <c r="M254" s="20">
        <v>169.63</v>
      </c>
      <c r="N254" s="21">
        <v>1866.98</v>
      </c>
      <c r="O254" s="21"/>
    </row>
    <row r="255" spans="1:15" s="6" customFormat="1" ht="15" customHeight="1">
      <c r="A255" s="18">
        <v>2021</v>
      </c>
      <c r="B255" s="18">
        <v>2</v>
      </c>
      <c r="C255" s="19">
        <f t="shared" si="3"/>
        <v>44256</v>
      </c>
      <c r="D255" s="20">
        <v>61.96</v>
      </c>
      <c r="E255" s="20">
        <v>6.1585071665165501</v>
      </c>
      <c r="F255" s="20">
        <v>1875</v>
      </c>
      <c r="G255" s="21"/>
      <c r="H255" s="20">
        <v>1359.5</v>
      </c>
      <c r="I255" s="20">
        <v>1123.5</v>
      </c>
      <c r="J255" s="20">
        <v>531</v>
      </c>
      <c r="K255" s="20">
        <v>276.62839396200002</v>
      </c>
      <c r="L255" s="20">
        <v>0.35692797799999998</v>
      </c>
      <c r="M255" s="20">
        <v>163.80000000000001</v>
      </c>
      <c r="N255" s="21">
        <v>1808.17</v>
      </c>
      <c r="O255" s="21"/>
    </row>
    <row r="256" spans="1:15" s="6" customFormat="1" ht="15" customHeight="1">
      <c r="A256" s="18">
        <v>2021</v>
      </c>
      <c r="B256" s="18">
        <v>3</v>
      </c>
      <c r="C256" s="19">
        <f t="shared" si="3"/>
        <v>44287</v>
      </c>
      <c r="D256" s="20">
        <v>65.19</v>
      </c>
      <c r="E256" s="20">
        <v>6.1270695793535399</v>
      </c>
      <c r="F256" s="20">
        <v>1623.04</v>
      </c>
      <c r="G256" s="21"/>
      <c r="H256" s="20">
        <v>1478.59</v>
      </c>
      <c r="I256" s="20">
        <v>1284.81</v>
      </c>
      <c r="J256" s="20">
        <v>504.13</v>
      </c>
      <c r="K256" s="20">
        <v>272.57556716099998</v>
      </c>
      <c r="L256" s="20">
        <v>0.34259794799999999</v>
      </c>
      <c r="M256" s="20">
        <v>168.18</v>
      </c>
      <c r="N256" s="21">
        <v>1718.23</v>
      </c>
      <c r="O256" s="21"/>
    </row>
    <row r="257" spans="1:15" s="6" customFormat="1" ht="15" customHeight="1">
      <c r="A257" s="18">
        <v>2021</v>
      </c>
      <c r="B257" s="18">
        <v>4</v>
      </c>
      <c r="C257" s="19">
        <f t="shared" si="3"/>
        <v>44317</v>
      </c>
      <c r="D257" s="20">
        <v>64.77</v>
      </c>
      <c r="E257" s="20">
        <v>7.1468162880916397</v>
      </c>
      <c r="F257" s="20">
        <v>1426.82</v>
      </c>
      <c r="G257" s="21"/>
      <c r="H257" s="20">
        <v>1487.14</v>
      </c>
      <c r="I257" s="20">
        <v>1386.35</v>
      </c>
      <c r="J257" s="20">
        <v>477.38</v>
      </c>
      <c r="K257" s="20">
        <v>281.379350493</v>
      </c>
      <c r="L257" s="20">
        <v>0.35626659199999999</v>
      </c>
      <c r="M257" s="20">
        <v>179.83</v>
      </c>
      <c r="N257" s="21">
        <v>1760.04</v>
      </c>
      <c r="O257" s="21"/>
    </row>
    <row r="258" spans="1:15" s="6" customFormat="1" ht="15" customHeight="1">
      <c r="A258" s="18">
        <v>2021</v>
      </c>
      <c r="B258" s="18">
        <v>5</v>
      </c>
      <c r="C258" s="19">
        <f t="shared" ref="C258:C266" si="4">IF(A258="","",IF(B258=12,DATE(A258+1,1,1),DATE(A258,B258+1,1)))</f>
        <v>44348</v>
      </c>
      <c r="D258" s="20">
        <v>68.040000000000006</v>
      </c>
      <c r="E258" s="20">
        <v>8.9087569243934706</v>
      </c>
      <c r="F258" s="20">
        <v>1450</v>
      </c>
      <c r="G258" s="21"/>
      <c r="H258" s="20">
        <v>1530.5</v>
      </c>
      <c r="I258" s="20">
        <v>1574.67</v>
      </c>
      <c r="J258" s="20">
        <v>462.75</v>
      </c>
      <c r="K258" s="20">
        <v>270.98456625</v>
      </c>
      <c r="L258" s="20">
        <v>0.380517412</v>
      </c>
      <c r="M258" s="20">
        <v>207.72</v>
      </c>
      <c r="N258" s="21">
        <v>1850.26</v>
      </c>
      <c r="O258" s="21"/>
    </row>
    <row r="259" spans="1:15" s="6" customFormat="1" ht="15" customHeight="1">
      <c r="A259" s="18">
        <v>2021</v>
      </c>
      <c r="B259" s="18">
        <v>6</v>
      </c>
      <c r="C259" s="19">
        <f t="shared" si="4"/>
        <v>44378</v>
      </c>
      <c r="D259" s="20">
        <v>73.069999999999993</v>
      </c>
      <c r="E259" s="20">
        <v>10.301051005639801</v>
      </c>
      <c r="F259" s="20">
        <v>1450</v>
      </c>
      <c r="G259" s="21"/>
      <c r="H259" s="20">
        <v>1400.45</v>
      </c>
      <c r="I259" s="20">
        <v>1518.16</v>
      </c>
      <c r="J259" s="20">
        <v>438.59</v>
      </c>
      <c r="K259" s="20">
        <v>263.47783446900002</v>
      </c>
      <c r="L259" s="20">
        <v>0.38382434199999999</v>
      </c>
      <c r="M259" s="20">
        <v>214.43</v>
      </c>
      <c r="N259" s="21">
        <v>1834.57</v>
      </c>
      <c r="O259" s="21"/>
    </row>
    <row r="260" spans="1:15" s="6" customFormat="1" ht="15" customHeight="1">
      <c r="A260" s="18">
        <v>2021</v>
      </c>
      <c r="B260" s="18">
        <v>7</v>
      </c>
      <c r="C260" s="19">
        <f t="shared" si="4"/>
        <v>44409</v>
      </c>
      <c r="D260" s="20">
        <v>74.39</v>
      </c>
      <c r="E260" s="20">
        <v>12.509942432392601</v>
      </c>
      <c r="F260" s="20">
        <v>1456.82</v>
      </c>
      <c r="G260" s="21"/>
      <c r="H260" s="20">
        <v>1274.0899999999999</v>
      </c>
      <c r="I260" s="20">
        <v>1468.34</v>
      </c>
      <c r="J260" s="20">
        <v>397</v>
      </c>
      <c r="K260" s="20">
        <v>254.67037676999999</v>
      </c>
      <c r="L260" s="20">
        <v>0.39021773999999998</v>
      </c>
      <c r="M260" s="20">
        <v>214.14</v>
      </c>
      <c r="N260" s="21">
        <v>1807.84</v>
      </c>
      <c r="O260" s="21"/>
    </row>
    <row r="261" spans="1:15" s="6" customFormat="1" ht="15" customHeight="1">
      <c r="A261" s="18">
        <v>2021</v>
      </c>
      <c r="B261" s="18">
        <v>8</v>
      </c>
      <c r="C261" s="19">
        <f t="shared" si="4"/>
        <v>44440</v>
      </c>
      <c r="D261" s="20">
        <v>70.02</v>
      </c>
      <c r="E261" s="20">
        <v>15.426475938433001</v>
      </c>
      <c r="F261" s="20">
        <v>1443.18</v>
      </c>
      <c r="G261" s="21"/>
      <c r="H261" s="20">
        <v>1341.14</v>
      </c>
      <c r="I261" s="20">
        <v>1433.94</v>
      </c>
      <c r="J261" s="20">
        <v>381</v>
      </c>
      <c r="K261" s="20">
        <v>276.18379555500002</v>
      </c>
      <c r="L261" s="20">
        <v>0.42945997600000002</v>
      </c>
      <c r="M261" s="20">
        <v>162.16</v>
      </c>
      <c r="N261" s="21">
        <v>1785.28</v>
      </c>
      <c r="O261" s="21"/>
    </row>
    <row r="262" spans="1:15" s="6" customFormat="1" ht="15" customHeight="1">
      <c r="A262" s="18">
        <v>2021</v>
      </c>
      <c r="B262" s="18">
        <v>9</v>
      </c>
      <c r="C262" s="19">
        <f t="shared" si="4"/>
        <v>44470</v>
      </c>
      <c r="D262" s="20">
        <v>74.599999999999994</v>
      </c>
      <c r="E262" s="20">
        <v>22.840596077917802</v>
      </c>
      <c r="F262" s="20">
        <v>1476.14</v>
      </c>
      <c r="G262" s="21"/>
      <c r="H262" s="20">
        <v>1427.27</v>
      </c>
      <c r="I262" s="20">
        <v>1398.75</v>
      </c>
      <c r="J262" s="20">
        <v>381.27</v>
      </c>
      <c r="K262" s="20">
        <v>263.59908858</v>
      </c>
      <c r="L262" s="20">
        <v>0.43166459600000001</v>
      </c>
      <c r="M262" s="20">
        <v>124.52</v>
      </c>
      <c r="N262" s="21">
        <v>1775.14</v>
      </c>
      <c r="O262" s="21"/>
    </row>
    <row r="263" spans="1:15" s="6" customFormat="1">
      <c r="A263" s="18">
        <v>2021</v>
      </c>
      <c r="B263" s="18">
        <v>10</v>
      </c>
      <c r="C263" s="19">
        <f t="shared" si="4"/>
        <v>44501</v>
      </c>
      <c r="D263" s="20">
        <v>83.65</v>
      </c>
      <c r="E263" s="20">
        <v>31.052466367535398</v>
      </c>
      <c r="F263" s="20">
        <v>1539.29</v>
      </c>
      <c r="G263" s="21"/>
      <c r="H263" s="20">
        <v>1818.33</v>
      </c>
      <c r="I263" s="20">
        <v>1483.52</v>
      </c>
      <c r="J263" s="20">
        <v>382.71</v>
      </c>
      <c r="K263" s="20">
        <f>K262</f>
        <v>263.59908858</v>
      </c>
      <c r="L263" s="20">
        <v>0.42416888800000002</v>
      </c>
      <c r="M263" s="20">
        <v>122.91</v>
      </c>
      <c r="N263" s="21">
        <v>1776.85</v>
      </c>
      <c r="O263" s="21"/>
    </row>
    <row r="264" spans="1:15" s="6" customFormat="1" ht="15" customHeight="1">
      <c r="A264" s="18">
        <v>2021</v>
      </c>
      <c r="B264" s="18">
        <v>11</v>
      </c>
      <c r="C264" s="19">
        <f t="shared" si="4"/>
        <v>44531</v>
      </c>
      <c r="D264" s="20">
        <v>80.77</v>
      </c>
      <c r="E264" s="20">
        <v>27.623432007753401</v>
      </c>
      <c r="F264" s="20">
        <v>1552.27</v>
      </c>
      <c r="G264" s="21"/>
      <c r="H264" s="20">
        <v>2050.23</v>
      </c>
      <c r="I264" s="20">
        <v>1442.96</v>
      </c>
      <c r="J264" s="20">
        <v>378.55</v>
      </c>
      <c r="K264" s="20">
        <v>334.499674212</v>
      </c>
      <c r="L264" s="20">
        <v>0.42813720399999999</v>
      </c>
      <c r="M264" s="20">
        <v>96.24</v>
      </c>
      <c r="N264" s="21">
        <v>1821.76</v>
      </c>
      <c r="O264" s="21"/>
    </row>
    <row r="265" spans="1:15" s="6" customFormat="1">
      <c r="A265" s="18">
        <v>2021</v>
      </c>
      <c r="B265" s="18">
        <v>12</v>
      </c>
      <c r="C265" s="19">
        <f t="shared" si="4"/>
        <v>44562</v>
      </c>
      <c r="D265" s="20">
        <v>74.31</v>
      </c>
      <c r="E265" s="20">
        <v>38.027119843181502</v>
      </c>
      <c r="F265" s="20">
        <v>1475</v>
      </c>
      <c r="G265" s="21"/>
      <c r="H265" s="20">
        <v>1861.43</v>
      </c>
      <c r="I265" s="20">
        <v>1411.21</v>
      </c>
      <c r="J265" s="20">
        <v>380.95</v>
      </c>
      <c r="K265" s="20">
        <v>327.81967500600001</v>
      </c>
      <c r="L265" s="20">
        <v>0.415350408</v>
      </c>
      <c r="M265" s="20">
        <v>116.96</v>
      </c>
      <c r="N265" s="21">
        <v>1790.43</v>
      </c>
      <c r="O265" s="21"/>
    </row>
    <row r="266" spans="1:15" s="6" customFormat="1">
      <c r="A266" s="18">
        <v>2022</v>
      </c>
      <c r="B266" s="18">
        <v>1</v>
      </c>
      <c r="C266" s="19">
        <f t="shared" si="4"/>
        <v>44593</v>
      </c>
      <c r="D266" s="20">
        <v>85.53</v>
      </c>
      <c r="E266" s="20">
        <v>28.260673316546399</v>
      </c>
      <c r="F266" s="20">
        <v>1479.55</v>
      </c>
      <c r="G266" s="21"/>
      <c r="H266" s="20">
        <v>2195.79</v>
      </c>
      <c r="I266" s="20">
        <v>1469.56</v>
      </c>
      <c r="J266" s="20">
        <v>403.15</v>
      </c>
      <c r="K266" s="20">
        <v>332.05989452400001</v>
      </c>
      <c r="L266" s="20">
        <v>0.40212268800000001</v>
      </c>
      <c r="M266" s="20">
        <v>132.53</v>
      </c>
      <c r="N266" s="21">
        <v>1816.02</v>
      </c>
      <c r="O266" s="21"/>
    </row>
  </sheetData>
  <sheetProtection formatColumns="0" selectLockedCells="1" selectUnlockedCells="1"/>
  <pageMargins left="0.7" right="0.7" top="0.75" bottom="0.75" header="0.3" footer="0.3"/>
  <pageSetup scale="60" orientation="landscape" r:id="rId1"/>
  <headerFooter>
    <oddFooter>&amp;L&amp;F, &amp;A, &amp;D, &amp;T&amp;Cp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917BF-F666-45EE-AB47-C75689DDE458}">
  <sheetPr>
    <tabColor theme="7" tint="0.39997558519241921"/>
  </sheetPr>
  <dimension ref="A1:E26"/>
  <sheetViews>
    <sheetView zoomScale="161" workbookViewId="0">
      <selection activeCell="D5" sqref="D5"/>
    </sheetView>
  </sheetViews>
  <sheetFormatPr defaultRowHeight="14.5"/>
  <cols>
    <col min="1" max="1" width="10.453125" style="29" bestFit="1" customWidth="1"/>
  </cols>
  <sheetData>
    <row r="1" spans="1:5" s="27" customFormat="1">
      <c r="A1" s="28" t="s">
        <v>38</v>
      </c>
      <c r="B1" s="27" t="s">
        <v>39</v>
      </c>
      <c r="C1" s="27" t="s">
        <v>40</v>
      </c>
      <c r="D1" s="27" t="s">
        <v>41</v>
      </c>
      <c r="E1" s="27" t="s">
        <v>42</v>
      </c>
    </row>
    <row r="2" spans="1:5">
      <c r="A2" s="75">
        <v>42430</v>
      </c>
      <c r="B2" s="9">
        <v>60</v>
      </c>
      <c r="C2" s="9">
        <v>4.07</v>
      </c>
      <c r="D2" s="9">
        <v>210</v>
      </c>
      <c r="E2" s="8">
        <v>5.7807445526123047</v>
      </c>
    </row>
    <row r="3" spans="1:5">
      <c r="A3" s="75">
        <v>42522</v>
      </c>
      <c r="B3" s="9">
        <v>69.25</v>
      </c>
      <c r="C3" s="9">
        <v>4.41</v>
      </c>
      <c r="D3" s="9">
        <v>0</v>
      </c>
      <c r="E3" s="8">
        <v>0</v>
      </c>
    </row>
    <row r="4" spans="1:5">
      <c r="A4" s="75">
        <v>42614</v>
      </c>
      <c r="B4" s="9">
        <v>40</v>
      </c>
      <c r="C4" s="9">
        <v>3.6</v>
      </c>
      <c r="D4" s="9">
        <v>33</v>
      </c>
      <c r="E4" s="8">
        <v>5.6203004717826843</v>
      </c>
    </row>
    <row r="5" spans="1:5">
      <c r="A5" s="75">
        <v>42705</v>
      </c>
      <c r="B5" s="9">
        <v>0</v>
      </c>
      <c r="C5" s="9">
        <v>0</v>
      </c>
      <c r="D5" s="9">
        <v>77.400000000000006</v>
      </c>
      <c r="E5" s="8">
        <v>5.817234218120575</v>
      </c>
    </row>
    <row r="6" spans="1:5">
      <c r="A6" s="75">
        <v>42795</v>
      </c>
      <c r="B6" s="9">
        <v>69.400000000000006</v>
      </c>
      <c r="C6" s="9">
        <v>5.94</v>
      </c>
      <c r="D6" s="9">
        <v>0</v>
      </c>
      <c r="E6" s="8">
        <v>0</v>
      </c>
    </row>
    <row r="7" spans="1:5">
      <c r="A7" s="75">
        <v>42887</v>
      </c>
      <c r="B7" s="9">
        <v>0</v>
      </c>
      <c r="C7" s="9">
        <v>0</v>
      </c>
      <c r="D7" s="9">
        <v>0</v>
      </c>
      <c r="E7" s="8">
        <v>0</v>
      </c>
    </row>
    <row r="8" spans="1:5">
      <c r="A8" s="75">
        <v>42979</v>
      </c>
      <c r="B8" s="9">
        <v>22</v>
      </c>
      <c r="C8" s="9">
        <v>5.79</v>
      </c>
      <c r="D8" s="9">
        <v>0</v>
      </c>
      <c r="E8" s="8">
        <v>0</v>
      </c>
    </row>
    <row r="9" spans="1:5">
      <c r="A9" s="75">
        <v>43070</v>
      </c>
      <c r="B9" s="9">
        <v>0</v>
      </c>
      <c r="C9" s="9">
        <v>0</v>
      </c>
      <c r="D9" s="9">
        <v>0</v>
      </c>
      <c r="E9" s="8">
        <v>0</v>
      </c>
    </row>
    <row r="10" spans="1:5">
      <c r="A10" s="75">
        <v>43160</v>
      </c>
      <c r="B10" s="9">
        <v>0</v>
      </c>
      <c r="C10" s="9">
        <v>0</v>
      </c>
      <c r="D10" s="9">
        <v>0</v>
      </c>
      <c r="E10" s="8">
        <v>0</v>
      </c>
    </row>
    <row r="11" spans="1:5">
      <c r="A11" s="75">
        <v>43252</v>
      </c>
      <c r="B11" s="9">
        <v>0</v>
      </c>
      <c r="C11" s="9">
        <v>0</v>
      </c>
      <c r="D11" s="9">
        <v>0</v>
      </c>
      <c r="E11" s="8">
        <v>0</v>
      </c>
    </row>
    <row r="12" spans="1:5">
      <c r="A12" s="75">
        <v>43344</v>
      </c>
      <c r="B12" s="9">
        <v>0</v>
      </c>
      <c r="C12" s="9">
        <v>0</v>
      </c>
      <c r="D12" s="9">
        <v>0</v>
      </c>
      <c r="E12" s="8">
        <v>0</v>
      </c>
    </row>
    <row r="13" spans="1:5">
      <c r="A13" s="75">
        <v>43435</v>
      </c>
      <c r="B13" s="9">
        <v>0</v>
      </c>
      <c r="C13" s="9">
        <v>0</v>
      </c>
      <c r="D13" s="9">
        <v>0</v>
      </c>
      <c r="E13" s="8">
        <v>0</v>
      </c>
    </row>
    <row r="14" spans="1:5">
      <c r="A14" s="75">
        <v>43525</v>
      </c>
      <c r="B14" s="9">
        <v>0</v>
      </c>
      <c r="C14" s="9">
        <v>0</v>
      </c>
      <c r="D14" s="9">
        <v>0</v>
      </c>
      <c r="E14" s="8">
        <v>0</v>
      </c>
    </row>
    <row r="15" spans="1:5">
      <c r="A15" s="75">
        <v>43617</v>
      </c>
      <c r="B15" s="9">
        <v>0</v>
      </c>
      <c r="C15" s="9">
        <v>0</v>
      </c>
      <c r="D15" s="9">
        <v>55</v>
      </c>
      <c r="E15" s="8">
        <v>4.1131148735682173</v>
      </c>
    </row>
    <row r="16" spans="1:5">
      <c r="A16" s="75">
        <v>43709</v>
      </c>
      <c r="B16" s="9">
        <v>0</v>
      </c>
      <c r="C16" s="9">
        <v>0</v>
      </c>
      <c r="D16" s="9">
        <v>55</v>
      </c>
      <c r="E16" s="8">
        <v>4.0108136336008711</v>
      </c>
    </row>
    <row r="17" spans="1:5">
      <c r="A17" s="75">
        <v>43800</v>
      </c>
      <c r="B17" s="9">
        <v>0</v>
      </c>
      <c r="C17" s="9">
        <v>0</v>
      </c>
      <c r="D17" s="9">
        <v>255</v>
      </c>
      <c r="E17" s="8">
        <v>6.0502566525459285</v>
      </c>
    </row>
    <row r="18" spans="1:5">
      <c r="A18" s="75">
        <v>43891</v>
      </c>
      <c r="B18" s="9">
        <v>0</v>
      </c>
      <c r="C18" s="9">
        <v>0</v>
      </c>
      <c r="D18" s="9">
        <v>148.5</v>
      </c>
      <c r="E18" s="8">
        <v>5.9792047498631469</v>
      </c>
    </row>
    <row r="19" spans="1:5">
      <c r="A19" s="75">
        <v>43983</v>
      </c>
      <c r="B19" s="9">
        <v>103.1</v>
      </c>
      <c r="C19" s="9">
        <v>3.4</v>
      </c>
      <c r="D19" s="9">
        <v>192.5</v>
      </c>
      <c r="E19" s="8">
        <v>6.1652745689658612</v>
      </c>
    </row>
    <row r="20" spans="1:5">
      <c r="A20" s="75">
        <v>44075</v>
      </c>
      <c r="B20" s="9">
        <v>158.1</v>
      </c>
      <c r="C20" s="9">
        <v>3.41</v>
      </c>
      <c r="D20" s="9">
        <v>71.5</v>
      </c>
      <c r="E20" s="8">
        <v>6.2409017861890792</v>
      </c>
    </row>
    <row r="21" spans="1:5">
      <c r="A21" s="75">
        <v>44166</v>
      </c>
      <c r="B21" s="9">
        <v>0</v>
      </c>
      <c r="C21" s="9">
        <v>0</v>
      </c>
      <c r="D21" s="9">
        <v>220</v>
      </c>
      <c r="E21" s="8">
        <v>5.9436449773844613</v>
      </c>
    </row>
    <row r="22" spans="1:5">
      <c r="A22" s="75">
        <v>44256</v>
      </c>
      <c r="B22" s="9">
        <v>0</v>
      </c>
      <c r="C22" s="9">
        <v>0</v>
      </c>
      <c r="D22" s="9">
        <v>244.505</v>
      </c>
      <c r="E22" s="8">
        <v>5.7486004907805235</v>
      </c>
    </row>
    <row r="23" spans="1:5">
      <c r="A23" s="75">
        <v>44348</v>
      </c>
      <c r="B23" s="9">
        <v>0</v>
      </c>
      <c r="C23" s="9">
        <v>0</v>
      </c>
      <c r="D23" s="9">
        <v>55</v>
      </c>
      <c r="E23" s="8">
        <v>5.774744080715652</v>
      </c>
    </row>
    <row r="24" spans="1:5">
      <c r="A24" s="75">
        <v>44440</v>
      </c>
      <c r="B24" s="9">
        <v>55</v>
      </c>
      <c r="C24" s="9">
        <v>2.83</v>
      </c>
      <c r="D24" s="9">
        <v>55</v>
      </c>
      <c r="E24" s="8">
        <v>5.1769230342948624</v>
      </c>
    </row>
    <row r="25" spans="1:5">
      <c r="A25" s="75">
        <v>44531</v>
      </c>
      <c r="B25" s="9">
        <v>50</v>
      </c>
      <c r="C25" s="9">
        <v>2.7</v>
      </c>
      <c r="D25" s="9">
        <v>130.37296000000001</v>
      </c>
      <c r="E25" s="8">
        <v>4.7847855823643721</v>
      </c>
    </row>
    <row r="26" spans="1:5">
      <c r="A26" s="75">
        <v>44621</v>
      </c>
      <c r="B26" s="9"/>
      <c r="C26" s="9"/>
      <c r="D26" s="9">
        <v>172.5</v>
      </c>
      <c r="E26" s="8">
        <v>4.2533394701037741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D65DF-599D-4449-90CE-2B01A74FDDE5}">
  <sheetPr>
    <tabColor theme="9" tint="0.79998168889431442"/>
  </sheetPr>
  <dimension ref="A1:E61"/>
  <sheetViews>
    <sheetView zoomScale="145" zoomScaleNormal="145" workbookViewId="0">
      <selection activeCell="D3" sqref="D3"/>
    </sheetView>
  </sheetViews>
  <sheetFormatPr defaultRowHeight="14.5"/>
  <cols>
    <col min="1" max="1" width="7.453125" style="7" bestFit="1" customWidth="1"/>
    <col min="2" max="2" width="8.6328125" style="7" bestFit="1" customWidth="1"/>
    <col min="3" max="3" width="14.36328125" style="7" bestFit="1" customWidth="1"/>
    <col min="4" max="4" width="15.90625" style="7" bestFit="1" customWidth="1"/>
    <col min="5" max="5" width="24.26953125" style="7" bestFit="1" customWidth="1"/>
  </cols>
  <sheetData>
    <row r="1" spans="1:5">
      <c r="A1" s="55" t="s">
        <v>21</v>
      </c>
      <c r="B1" s="56" t="s">
        <v>72</v>
      </c>
      <c r="C1" s="56" t="s">
        <v>73</v>
      </c>
      <c r="D1" s="56" t="s">
        <v>74</v>
      </c>
      <c r="E1" s="56" t="s">
        <v>75</v>
      </c>
    </row>
    <row r="2" spans="1:5">
      <c r="A2" s="62">
        <v>42826</v>
      </c>
      <c r="B2" s="71">
        <v>238.34</v>
      </c>
      <c r="C2" s="72">
        <v>-5.33E-2</v>
      </c>
      <c r="D2" s="73">
        <v>274.01</v>
      </c>
      <c r="E2" s="74">
        <v>-4.1700000000000001E-2</v>
      </c>
    </row>
    <row r="3" spans="1:5">
      <c r="A3" s="57">
        <v>42856</v>
      </c>
      <c r="B3" s="58">
        <v>237.36</v>
      </c>
      <c r="C3" s="59">
        <v>-4.1000000000000003E-3</v>
      </c>
      <c r="D3" s="60">
        <v>271.39</v>
      </c>
      <c r="E3" s="61">
        <v>-9.5999999999999992E-3</v>
      </c>
    </row>
    <row r="4" spans="1:5">
      <c r="A4" s="62">
        <v>42887</v>
      </c>
      <c r="B4" s="71">
        <v>232.06</v>
      </c>
      <c r="C4" s="72">
        <v>-2.23E-2</v>
      </c>
      <c r="D4" s="73">
        <v>262.39</v>
      </c>
      <c r="E4" s="74">
        <v>-3.32E-2</v>
      </c>
    </row>
    <row r="5" spans="1:5">
      <c r="A5" s="57">
        <v>42917</v>
      </c>
      <c r="B5" s="58">
        <v>221.88</v>
      </c>
      <c r="C5" s="59">
        <v>-4.3900000000000002E-2</v>
      </c>
      <c r="D5" s="60">
        <v>250.61</v>
      </c>
      <c r="E5" s="61">
        <v>-4.4900000000000002E-2</v>
      </c>
    </row>
    <row r="6" spans="1:5">
      <c r="A6" s="62">
        <v>42948</v>
      </c>
      <c r="B6" s="71">
        <v>215.5</v>
      </c>
      <c r="C6" s="72">
        <v>-2.8799999999999999E-2</v>
      </c>
      <c r="D6" s="73">
        <v>239.98</v>
      </c>
      <c r="E6" s="74">
        <v>-4.24E-2</v>
      </c>
    </row>
    <row r="7" spans="1:5">
      <c r="A7" s="57">
        <v>42979</v>
      </c>
      <c r="B7" s="58">
        <v>214.28</v>
      </c>
      <c r="C7" s="59">
        <v>-5.7000000000000002E-3</v>
      </c>
      <c r="D7" s="60">
        <v>236.07</v>
      </c>
      <c r="E7" s="61">
        <v>-1.6299999999999999E-2</v>
      </c>
    </row>
    <row r="8" spans="1:5">
      <c r="A8" s="62">
        <v>43009</v>
      </c>
      <c r="B8" s="71">
        <v>208.84</v>
      </c>
      <c r="C8" s="72">
        <v>-2.5399999999999999E-2</v>
      </c>
      <c r="D8" s="73">
        <v>231.04</v>
      </c>
      <c r="E8" s="74">
        <v>-2.1299999999999999E-2</v>
      </c>
    </row>
    <row r="9" spans="1:5">
      <c r="A9" s="57">
        <v>43040</v>
      </c>
      <c r="B9" s="58">
        <v>206.61</v>
      </c>
      <c r="C9" s="59">
        <v>-1.0699999999999999E-2</v>
      </c>
      <c r="D9" s="60">
        <v>223.47</v>
      </c>
      <c r="E9" s="61">
        <v>-3.2800000000000003E-2</v>
      </c>
    </row>
    <row r="10" spans="1:5">
      <c r="A10" s="62">
        <v>43070</v>
      </c>
      <c r="B10" s="63">
        <v>219.65</v>
      </c>
      <c r="C10" s="64">
        <v>6.3100000000000003E-2</v>
      </c>
      <c r="D10" s="65">
        <v>243.06</v>
      </c>
      <c r="E10" s="66">
        <v>8.77E-2</v>
      </c>
    </row>
    <row r="11" spans="1:5">
      <c r="A11" s="57">
        <v>43101</v>
      </c>
      <c r="B11" s="58">
        <v>208.8</v>
      </c>
      <c r="C11" s="59">
        <v>-4.9399999999999999E-2</v>
      </c>
      <c r="D11" s="60">
        <v>227.21</v>
      </c>
      <c r="E11" s="61">
        <v>-6.5199999999999994E-2</v>
      </c>
    </row>
    <row r="12" spans="1:5">
      <c r="A12" s="62">
        <v>43132</v>
      </c>
      <c r="B12" s="63">
        <v>210.23</v>
      </c>
      <c r="C12" s="64">
        <v>6.7999999999999996E-3</v>
      </c>
      <c r="D12" s="65">
        <v>234.17</v>
      </c>
      <c r="E12" s="66">
        <v>3.0599999999999999E-2</v>
      </c>
    </row>
    <row r="13" spans="1:5">
      <c r="A13" s="57">
        <v>43160</v>
      </c>
      <c r="B13" s="67">
        <v>218.31</v>
      </c>
      <c r="C13" s="68">
        <v>3.8399999999999997E-2</v>
      </c>
      <c r="D13" s="69">
        <v>242.54</v>
      </c>
      <c r="E13" s="70">
        <v>3.5700000000000003E-2</v>
      </c>
    </row>
    <row r="14" spans="1:5">
      <c r="A14" s="62">
        <v>43191</v>
      </c>
      <c r="B14" s="63">
        <v>218.4</v>
      </c>
      <c r="C14" s="64">
        <v>4.0000000000000002E-4</v>
      </c>
      <c r="D14" s="73">
        <v>238.86</v>
      </c>
      <c r="E14" s="74">
        <v>-1.52E-2</v>
      </c>
    </row>
    <row r="15" spans="1:5">
      <c r="A15" s="57">
        <v>43221</v>
      </c>
      <c r="B15" s="58">
        <v>204.65</v>
      </c>
      <c r="C15" s="59">
        <v>-6.3E-2</v>
      </c>
      <c r="D15" s="60">
        <v>218.39</v>
      </c>
      <c r="E15" s="61">
        <v>-8.5699999999999998E-2</v>
      </c>
    </row>
    <row r="16" spans="1:5">
      <c r="A16" s="62">
        <v>43252</v>
      </c>
      <c r="B16" s="63">
        <v>205.67</v>
      </c>
      <c r="C16" s="64">
        <v>5.0000000000000001E-3</v>
      </c>
      <c r="D16" s="65">
        <v>221.35</v>
      </c>
      <c r="E16" s="66">
        <v>1.3599999999999999E-2</v>
      </c>
    </row>
    <row r="17" spans="1:5">
      <c r="A17" s="57">
        <v>43282</v>
      </c>
      <c r="B17" s="58">
        <v>199.27</v>
      </c>
      <c r="C17" s="59">
        <v>-3.1099999999999999E-2</v>
      </c>
      <c r="D17" s="60">
        <v>212.51</v>
      </c>
      <c r="E17" s="61">
        <v>-3.9899999999999998E-2</v>
      </c>
    </row>
    <row r="18" spans="1:5">
      <c r="A18" s="62">
        <v>43313</v>
      </c>
      <c r="B18" s="71">
        <v>195.42</v>
      </c>
      <c r="C18" s="72">
        <v>-1.9300000000000001E-2</v>
      </c>
      <c r="D18" s="73">
        <v>206.68</v>
      </c>
      <c r="E18" s="74">
        <v>-2.7400000000000001E-2</v>
      </c>
    </row>
    <row r="19" spans="1:5">
      <c r="A19" s="57">
        <v>43344</v>
      </c>
      <c r="B19" s="58">
        <v>185.19</v>
      </c>
      <c r="C19" s="59">
        <v>-5.2299999999999999E-2</v>
      </c>
      <c r="D19" s="60">
        <v>193.47</v>
      </c>
      <c r="E19" s="61">
        <v>-6.3899999999999998E-2</v>
      </c>
    </row>
    <row r="20" spans="1:5">
      <c r="A20" s="62">
        <v>43374</v>
      </c>
      <c r="B20" s="71">
        <v>170.02</v>
      </c>
      <c r="C20" s="72">
        <v>-8.1900000000000001E-2</v>
      </c>
      <c r="D20" s="73">
        <v>177.5</v>
      </c>
      <c r="E20" s="74">
        <v>-8.2500000000000004E-2</v>
      </c>
    </row>
    <row r="21" spans="1:5">
      <c r="A21" s="57">
        <v>43405</v>
      </c>
      <c r="B21" s="58">
        <v>159.68</v>
      </c>
      <c r="C21" s="59">
        <v>-6.08E-2</v>
      </c>
      <c r="D21" s="60">
        <v>166.49</v>
      </c>
      <c r="E21" s="61">
        <v>-6.2E-2</v>
      </c>
    </row>
    <row r="22" spans="1:5">
      <c r="A22" s="62">
        <v>43435</v>
      </c>
      <c r="B22" s="71">
        <v>154.36000000000001</v>
      </c>
      <c r="C22" s="72">
        <v>-3.3300000000000003E-2</v>
      </c>
      <c r="D22" s="65">
        <v>172.24</v>
      </c>
      <c r="E22" s="66">
        <v>3.4500000000000003E-2</v>
      </c>
    </row>
    <row r="23" spans="1:5">
      <c r="A23" s="57">
        <v>43466</v>
      </c>
      <c r="B23" s="67">
        <v>155.24</v>
      </c>
      <c r="C23" s="68">
        <v>5.7000000000000002E-3</v>
      </c>
      <c r="D23" s="60">
        <v>166.59</v>
      </c>
      <c r="E23" s="61">
        <v>-3.2800000000000003E-2</v>
      </c>
    </row>
    <row r="24" spans="1:5">
      <c r="A24" s="62">
        <v>43497</v>
      </c>
      <c r="B24" s="63">
        <v>174.34</v>
      </c>
      <c r="C24" s="64">
        <v>0.123</v>
      </c>
      <c r="D24" s="65">
        <v>179.15</v>
      </c>
      <c r="E24" s="66">
        <v>7.5399999999999995E-2</v>
      </c>
    </row>
    <row r="25" spans="1:5">
      <c r="A25" s="57">
        <v>43525</v>
      </c>
      <c r="B25" s="58">
        <v>170.32</v>
      </c>
      <c r="C25" s="59">
        <v>-2.3099999999999999E-2</v>
      </c>
      <c r="D25" s="60">
        <v>174.5</v>
      </c>
      <c r="E25" s="61">
        <v>-2.5999999999999999E-2</v>
      </c>
    </row>
    <row r="26" spans="1:5">
      <c r="A26" s="62">
        <v>43556</v>
      </c>
      <c r="B26" s="71">
        <v>168.46</v>
      </c>
      <c r="C26" s="72">
        <v>-1.09E-2</v>
      </c>
      <c r="D26" s="65">
        <v>176.85</v>
      </c>
      <c r="E26" s="66">
        <v>1.35E-2</v>
      </c>
    </row>
    <row r="27" spans="1:5">
      <c r="A27" s="57">
        <v>43586</v>
      </c>
      <c r="B27" s="58">
        <v>155.93</v>
      </c>
      <c r="C27" s="59">
        <v>-7.4399999999999994E-2</v>
      </c>
      <c r="D27" s="60">
        <v>162.88</v>
      </c>
      <c r="E27" s="61">
        <v>-7.9000000000000001E-2</v>
      </c>
    </row>
    <row r="28" spans="1:5">
      <c r="A28" s="62">
        <v>43617</v>
      </c>
      <c r="B28" s="71">
        <v>150.66999999999999</v>
      </c>
      <c r="C28" s="72">
        <v>-3.3700000000000001E-2</v>
      </c>
      <c r="D28" s="73">
        <v>157.79</v>
      </c>
      <c r="E28" s="74">
        <v>-3.1300000000000001E-2</v>
      </c>
    </row>
    <row r="29" spans="1:5">
      <c r="A29" s="57">
        <v>43647</v>
      </c>
      <c r="B29" s="67">
        <v>152.54</v>
      </c>
      <c r="C29" s="68">
        <v>1.24E-2</v>
      </c>
      <c r="D29" s="60">
        <v>157.30000000000001</v>
      </c>
      <c r="E29" s="61">
        <v>-3.0999999999999999E-3</v>
      </c>
    </row>
    <row r="30" spans="1:5">
      <c r="A30" s="62">
        <v>43678</v>
      </c>
      <c r="B30" s="71">
        <v>147.29</v>
      </c>
      <c r="C30" s="72">
        <v>-3.44E-2</v>
      </c>
      <c r="D30" s="73">
        <v>153.11000000000001</v>
      </c>
      <c r="E30" s="74">
        <v>-2.6599999999999999E-2</v>
      </c>
    </row>
    <row r="31" spans="1:5">
      <c r="A31" s="57">
        <v>43709</v>
      </c>
      <c r="B31" s="58">
        <v>136.03</v>
      </c>
      <c r="C31" s="59">
        <v>-7.6399999999999996E-2</v>
      </c>
      <c r="D31" s="60">
        <v>142.4</v>
      </c>
      <c r="E31" s="61">
        <v>-6.9900000000000004E-2</v>
      </c>
    </row>
    <row r="32" spans="1:5">
      <c r="A32" s="62">
        <v>43739</v>
      </c>
      <c r="B32" s="71">
        <v>135.37</v>
      </c>
      <c r="C32" s="72">
        <v>-4.8999999999999998E-3</v>
      </c>
      <c r="D32" s="73">
        <v>141.87</v>
      </c>
      <c r="E32" s="74">
        <v>-3.7000000000000002E-3</v>
      </c>
    </row>
    <row r="33" spans="1:5">
      <c r="A33" s="57">
        <v>43770</v>
      </c>
      <c r="B33" s="58">
        <v>133.56</v>
      </c>
      <c r="C33" s="59">
        <v>-1.34E-2</v>
      </c>
      <c r="D33" s="60">
        <v>141.68</v>
      </c>
      <c r="E33" s="61">
        <v>-1.2999999999999999E-3</v>
      </c>
    </row>
    <row r="34" spans="1:5">
      <c r="A34" s="62">
        <v>43800</v>
      </c>
      <c r="B34" s="63">
        <v>149.11000000000001</v>
      </c>
      <c r="C34" s="64">
        <v>0.1164</v>
      </c>
      <c r="D34" s="65">
        <v>159.24</v>
      </c>
      <c r="E34" s="66">
        <v>0.1239</v>
      </c>
    </row>
    <row r="35" spans="1:5">
      <c r="A35" s="57">
        <v>43831</v>
      </c>
      <c r="B35" s="58">
        <v>139.24</v>
      </c>
      <c r="C35" s="59">
        <v>-6.6199999999999995E-2</v>
      </c>
      <c r="D35" s="60">
        <v>152.79</v>
      </c>
      <c r="E35" s="61">
        <v>-4.0500000000000001E-2</v>
      </c>
    </row>
    <row r="36" spans="1:5">
      <c r="A36" s="62">
        <v>43862</v>
      </c>
      <c r="B36" s="71">
        <v>135.84</v>
      </c>
      <c r="C36" s="72">
        <v>-2.4400000000000002E-2</v>
      </c>
      <c r="D36" s="73">
        <v>146.01</v>
      </c>
      <c r="E36" s="74">
        <v>-4.4400000000000002E-2</v>
      </c>
    </row>
    <row r="37" spans="1:5">
      <c r="A37" s="57">
        <v>43891</v>
      </c>
      <c r="B37" s="58">
        <v>125.44</v>
      </c>
      <c r="C37" s="59">
        <v>-7.6600000000000001E-2</v>
      </c>
      <c r="D37" s="60">
        <v>134.09</v>
      </c>
      <c r="E37" s="61">
        <v>-8.1600000000000006E-2</v>
      </c>
    </row>
    <row r="38" spans="1:5">
      <c r="A38" s="62">
        <v>43922</v>
      </c>
      <c r="B38" s="63">
        <v>130.83000000000001</v>
      </c>
      <c r="C38" s="64">
        <v>4.2999999999999997E-2</v>
      </c>
      <c r="D38" s="65">
        <v>136.84</v>
      </c>
      <c r="E38" s="66">
        <v>2.0500000000000001E-2</v>
      </c>
    </row>
    <row r="39" spans="1:5">
      <c r="A39" s="57">
        <v>43952</v>
      </c>
      <c r="B39" s="58">
        <v>128.26</v>
      </c>
      <c r="C39" s="59">
        <v>-1.9599999999999999E-2</v>
      </c>
      <c r="D39" s="60">
        <v>135.03</v>
      </c>
      <c r="E39" s="61">
        <v>-1.32E-2</v>
      </c>
    </row>
    <row r="40" spans="1:5">
      <c r="A40" s="62">
        <v>43983</v>
      </c>
      <c r="B40" s="71">
        <v>126.12</v>
      </c>
      <c r="C40" s="72">
        <v>-1.67E-2</v>
      </c>
      <c r="D40" s="65">
        <v>135.86000000000001</v>
      </c>
      <c r="E40" s="66">
        <v>6.1000000000000004E-3</v>
      </c>
    </row>
    <row r="41" spans="1:5">
      <c r="A41" s="57">
        <v>44013</v>
      </c>
      <c r="B41" s="58">
        <v>118.72</v>
      </c>
      <c r="C41" s="59">
        <v>-5.8700000000000002E-2</v>
      </c>
      <c r="D41" s="60">
        <v>128.61000000000001</v>
      </c>
      <c r="E41" s="61">
        <v>-5.3400000000000003E-2</v>
      </c>
    </row>
    <row r="42" spans="1:5">
      <c r="A42" s="62">
        <v>44044</v>
      </c>
      <c r="B42" s="63">
        <v>122.55</v>
      </c>
      <c r="C42" s="64">
        <v>3.2300000000000002E-2</v>
      </c>
      <c r="D42" s="65">
        <v>130.57</v>
      </c>
      <c r="E42" s="66">
        <v>1.52E-2</v>
      </c>
    </row>
    <row r="43" spans="1:5">
      <c r="A43" s="57">
        <v>44075</v>
      </c>
      <c r="B43" s="58">
        <v>117.45</v>
      </c>
      <c r="C43" s="59">
        <v>-4.1599999999999998E-2</v>
      </c>
      <c r="D43" s="60">
        <v>126.25</v>
      </c>
      <c r="E43" s="61">
        <v>-3.3099999999999997E-2</v>
      </c>
    </row>
    <row r="44" spans="1:5">
      <c r="A44" s="62">
        <v>44105</v>
      </c>
      <c r="B44" s="71">
        <v>117.25</v>
      </c>
      <c r="C44" s="72">
        <v>-1.6999999999999999E-3</v>
      </c>
      <c r="D44" s="65">
        <v>128.18</v>
      </c>
      <c r="E44" s="66">
        <v>1.5299999999999999E-2</v>
      </c>
    </row>
    <row r="45" spans="1:5">
      <c r="A45" s="57">
        <v>44136</v>
      </c>
      <c r="B45" s="58">
        <v>115.59</v>
      </c>
      <c r="C45" s="59">
        <v>-1.4200000000000001E-2</v>
      </c>
      <c r="D45" s="69">
        <v>130.86000000000001</v>
      </c>
      <c r="E45" s="70">
        <v>2.0899999999999998E-2</v>
      </c>
    </row>
    <row r="46" spans="1:5">
      <c r="A46" s="62">
        <v>44166</v>
      </c>
      <c r="B46" s="63">
        <v>130.88</v>
      </c>
      <c r="C46" s="64">
        <v>0.1323</v>
      </c>
      <c r="D46" s="65">
        <v>145.37</v>
      </c>
      <c r="E46" s="66">
        <v>0.1109</v>
      </c>
    </row>
    <row r="47" spans="1:5">
      <c r="A47" s="57">
        <v>44197</v>
      </c>
      <c r="B47" s="58">
        <v>113.79</v>
      </c>
      <c r="C47" s="59">
        <v>-0.13059999999999999</v>
      </c>
      <c r="D47" s="60">
        <v>133.82</v>
      </c>
      <c r="E47" s="61">
        <v>-7.9500000000000001E-2</v>
      </c>
    </row>
    <row r="48" spans="1:5">
      <c r="A48" s="62">
        <v>44228</v>
      </c>
      <c r="B48" s="63">
        <v>122.71</v>
      </c>
      <c r="C48" s="64">
        <v>7.8399999999999997E-2</v>
      </c>
      <c r="D48" s="65">
        <v>138.68</v>
      </c>
      <c r="E48" s="66">
        <v>3.6299999999999999E-2</v>
      </c>
    </row>
    <row r="49" spans="1:5">
      <c r="A49" s="57">
        <v>44256</v>
      </c>
      <c r="B49" s="67">
        <v>123.4</v>
      </c>
      <c r="C49" s="68">
        <v>5.5999999999999999E-3</v>
      </c>
      <c r="D49" s="69">
        <v>140.81</v>
      </c>
      <c r="E49" s="70">
        <v>1.54E-2</v>
      </c>
    </row>
    <row r="50" spans="1:5">
      <c r="A50" s="62">
        <v>44287</v>
      </c>
      <c r="B50" s="63">
        <v>130.16</v>
      </c>
      <c r="C50" s="64">
        <v>5.4800000000000001E-2</v>
      </c>
      <c r="D50" s="65">
        <v>150.37</v>
      </c>
      <c r="E50" s="66">
        <v>6.7900000000000002E-2</v>
      </c>
    </row>
    <row r="51" spans="1:5">
      <c r="A51" s="57">
        <v>44317</v>
      </c>
      <c r="B51" s="67">
        <v>130.69999999999999</v>
      </c>
      <c r="C51" s="68">
        <v>4.1000000000000003E-3</v>
      </c>
      <c r="D51" s="69">
        <v>156.31</v>
      </c>
      <c r="E51" s="70">
        <v>3.95E-2</v>
      </c>
    </row>
    <row r="52" spans="1:5">
      <c r="A52" s="62">
        <v>44348</v>
      </c>
      <c r="B52" s="71">
        <v>129.85</v>
      </c>
      <c r="C52" s="72">
        <v>-6.4999999999999997E-3</v>
      </c>
      <c r="D52" s="65">
        <v>160.07</v>
      </c>
      <c r="E52" s="66">
        <v>2.41E-2</v>
      </c>
    </row>
    <row r="53" spans="1:5">
      <c r="A53" s="57">
        <v>44378</v>
      </c>
      <c r="B53" s="67">
        <v>136.47</v>
      </c>
      <c r="C53" s="68">
        <v>5.0999999999999997E-2</v>
      </c>
      <c r="D53" s="69">
        <v>168.17</v>
      </c>
      <c r="E53" s="70">
        <v>5.0599999999999999E-2</v>
      </c>
    </row>
    <row r="54" spans="1:5">
      <c r="A54" s="62">
        <v>44409</v>
      </c>
      <c r="B54" s="63">
        <v>138.99</v>
      </c>
      <c r="C54" s="64">
        <v>1.8499999999999999E-2</v>
      </c>
      <c r="D54" s="65">
        <v>176.31</v>
      </c>
      <c r="E54" s="66">
        <v>4.8399999999999999E-2</v>
      </c>
    </row>
    <row r="55" spans="1:5">
      <c r="A55" s="57">
        <v>44440</v>
      </c>
      <c r="B55" s="67">
        <v>143.05000000000001</v>
      </c>
      <c r="C55" s="68">
        <v>2.92E-2</v>
      </c>
      <c r="D55" s="69">
        <v>183.98</v>
      </c>
      <c r="E55" s="70">
        <v>4.3499999999999997E-2</v>
      </c>
    </row>
    <row r="56" spans="1:5">
      <c r="A56" s="62">
        <v>44470</v>
      </c>
      <c r="B56" s="63">
        <v>148.41999999999999</v>
      </c>
      <c r="C56" s="64">
        <v>3.7499999999999999E-2</v>
      </c>
      <c r="D56" s="65">
        <v>194.93</v>
      </c>
      <c r="E56" s="66">
        <v>5.9499999999999997E-2</v>
      </c>
    </row>
    <row r="57" spans="1:5">
      <c r="A57" s="57">
        <v>44501</v>
      </c>
      <c r="B57" s="67">
        <v>152.28</v>
      </c>
      <c r="C57" s="68">
        <v>2.5999999999999999E-2</v>
      </c>
      <c r="D57" s="69">
        <v>198.33</v>
      </c>
      <c r="E57" s="70">
        <v>1.7399999999999999E-2</v>
      </c>
    </row>
    <row r="58" spans="1:5">
      <c r="A58" s="62">
        <v>44531</v>
      </c>
      <c r="B58" s="63">
        <v>153.51</v>
      </c>
      <c r="C58" s="64">
        <v>8.0999999999999996E-3</v>
      </c>
      <c r="D58" s="65">
        <v>202.28</v>
      </c>
      <c r="E58" s="66">
        <v>1.9900000000000001E-2</v>
      </c>
    </row>
    <row r="59" spans="1:5">
      <c r="A59" s="57">
        <v>44562</v>
      </c>
      <c r="B59" s="67">
        <v>155.6</v>
      </c>
      <c r="C59" s="68">
        <v>1.3599999999999999E-2</v>
      </c>
      <c r="D59" s="69">
        <v>204.24</v>
      </c>
      <c r="E59" s="70">
        <v>9.7000000000000003E-3</v>
      </c>
    </row>
    <row r="60" spans="1:5">
      <c r="A60" s="62">
        <v>44593</v>
      </c>
      <c r="B60" s="63">
        <v>170.99</v>
      </c>
      <c r="C60" s="64">
        <v>9.8900000000000002E-2</v>
      </c>
      <c r="D60" s="65">
        <v>219.62</v>
      </c>
      <c r="E60" s="66">
        <v>7.5300000000000006E-2</v>
      </c>
    </row>
    <row r="61" spans="1:5">
      <c r="A61" s="57">
        <v>44621</v>
      </c>
      <c r="B61" s="58">
        <v>159.25</v>
      </c>
      <c r="C61" s="59">
        <v>-6.8699999999999997E-2</v>
      </c>
      <c r="D61" s="60">
        <v>212.58</v>
      </c>
      <c r="E61" s="61">
        <v>-3.2099999999999997E-2</v>
      </c>
    </row>
  </sheetData>
  <sortState xmlns:xlrd2="http://schemas.microsoft.com/office/spreadsheetml/2017/richdata2" ref="A2:E61">
    <sortCondition ref="A2:A6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9F0FF-BFA7-4DB8-998D-7770A2814A8B}">
  <sheetPr>
    <tabColor theme="9" tint="0.39997558519241921"/>
  </sheetPr>
  <dimension ref="A1:I5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defaultRowHeight="14.5"/>
  <cols>
    <col min="1" max="1" width="7.7265625" bestFit="1" customWidth="1"/>
    <col min="2" max="2" width="9.90625" bestFit="1" customWidth="1"/>
    <col min="3" max="3" width="9.7265625" bestFit="1" customWidth="1"/>
    <col min="4" max="4" width="19.90625" bestFit="1" customWidth="1"/>
    <col min="5" max="5" width="39.26953125" bestFit="1" customWidth="1"/>
    <col min="6" max="6" width="39.6328125" bestFit="1" customWidth="1"/>
    <col min="7" max="7" width="30.36328125" bestFit="1" customWidth="1"/>
    <col min="8" max="8" width="25.6328125" bestFit="1" customWidth="1"/>
    <col min="9" max="9" width="20.36328125" bestFit="1" customWidth="1"/>
  </cols>
  <sheetData>
    <row r="1" spans="1:9" s="27" customFormat="1" ht="15" thickBot="1">
      <c r="A1" s="44" t="s">
        <v>43</v>
      </c>
      <c r="B1" s="32" t="s">
        <v>44</v>
      </c>
      <c r="C1" s="32" t="s">
        <v>45</v>
      </c>
      <c r="D1" s="32" t="s">
        <v>46</v>
      </c>
      <c r="E1" s="27" t="s">
        <v>114</v>
      </c>
      <c r="F1" s="27" t="s">
        <v>115</v>
      </c>
      <c r="G1" s="27" t="s">
        <v>116</v>
      </c>
      <c r="H1" s="27" t="s">
        <v>117</v>
      </c>
      <c r="I1" s="27" t="s">
        <v>118</v>
      </c>
    </row>
    <row r="2" spans="1:9" s="11" customFormat="1" ht="15" thickBot="1">
      <c r="A2" s="45">
        <v>2013</v>
      </c>
      <c r="B2" s="30">
        <v>6735420</v>
      </c>
      <c r="C2" s="30">
        <v>6773295</v>
      </c>
      <c r="D2" s="30">
        <v>13508715</v>
      </c>
    </row>
    <row r="3" spans="1:9" s="11" customFormat="1" ht="15" thickBot="1">
      <c r="A3" s="46">
        <v>2014</v>
      </c>
      <c r="B3" s="31">
        <v>6941357</v>
      </c>
      <c r="C3" s="31">
        <v>6961847</v>
      </c>
      <c r="D3" s="31">
        <v>13926253</v>
      </c>
    </row>
    <row r="4" spans="1:9" s="11" customFormat="1" ht="15" thickBot="1">
      <c r="A4" s="46">
        <v>2015</v>
      </c>
      <c r="B4" s="31">
        <v>7153656</v>
      </c>
      <c r="C4" s="31">
        <v>7202919</v>
      </c>
      <c r="D4" s="31">
        <v>14356575</v>
      </c>
    </row>
    <row r="5" spans="1:9" s="11" customFormat="1" ht="15" thickBot="1">
      <c r="A5" s="46">
        <v>2016</v>
      </c>
      <c r="B5" s="31">
        <v>7372487</v>
      </c>
      <c r="C5" s="31">
        <v>7427372</v>
      </c>
      <c r="D5" s="31">
        <v>14799859</v>
      </c>
      <c r="E5" s="11">
        <v>54.5</v>
      </c>
      <c r="F5" s="11">
        <v>16.22</v>
      </c>
      <c r="G5" s="11">
        <v>2.33</v>
      </c>
      <c r="H5" s="11">
        <v>67.2</v>
      </c>
      <c r="I5" s="11">
        <v>66</v>
      </c>
    </row>
    <row r="6" spans="1:9" s="11" customFormat="1" ht="15" thickBot="1">
      <c r="A6" s="46">
        <v>2017</v>
      </c>
      <c r="B6" s="31">
        <v>7597938</v>
      </c>
      <c r="C6" s="31">
        <v>7658408</v>
      </c>
      <c r="D6" s="31">
        <v>15256346</v>
      </c>
      <c r="E6" s="11">
        <v>54.53</v>
      </c>
      <c r="F6" s="11">
        <v>16.420000000000002</v>
      </c>
      <c r="G6" s="11">
        <v>2.39</v>
      </c>
      <c r="H6" s="11">
        <v>67.7</v>
      </c>
      <c r="I6" s="11">
        <v>66.5</v>
      </c>
    </row>
    <row r="7" spans="1:9" s="11" customFormat="1" ht="15" thickBot="1">
      <c r="A7" s="46">
        <v>2018</v>
      </c>
      <c r="B7" s="31">
        <v>7829997</v>
      </c>
      <c r="C7" s="31">
        <v>7896040</v>
      </c>
      <c r="D7" s="31">
        <v>15726037</v>
      </c>
      <c r="E7" s="11">
        <v>54.56</v>
      </c>
      <c r="F7" s="11">
        <v>16.63</v>
      </c>
      <c r="G7" s="11">
        <v>2.44</v>
      </c>
      <c r="H7" s="11">
        <v>68.099999999999994</v>
      </c>
      <c r="I7" s="11">
        <v>66.900000000000006</v>
      </c>
    </row>
    <row r="8" spans="1:9" s="11" customFormat="1" ht="15" thickBot="1">
      <c r="A8" s="46">
        <v>2019</v>
      </c>
      <c r="B8" s="31">
        <v>8068782</v>
      </c>
      <c r="C8" s="31">
        <v>8140343</v>
      </c>
      <c r="D8" s="31">
        <v>16209125</v>
      </c>
      <c r="E8" s="11">
        <v>54.57</v>
      </c>
      <c r="F8" s="11">
        <v>16.55</v>
      </c>
      <c r="G8" s="11">
        <v>2.4900000000000002</v>
      </c>
      <c r="H8" s="11">
        <v>68.5</v>
      </c>
      <c r="I8" s="11">
        <v>67.400000000000006</v>
      </c>
    </row>
    <row r="9" spans="1:9" s="11" customFormat="1" ht="15" thickBot="1">
      <c r="A9" s="46">
        <v>2020</v>
      </c>
      <c r="B9" s="31">
        <v>8314250</v>
      </c>
      <c r="C9" s="31">
        <v>8391358</v>
      </c>
      <c r="D9" s="31">
        <v>16705608</v>
      </c>
      <c r="E9" s="11">
        <v>54.59</v>
      </c>
      <c r="F9" s="11">
        <v>16.45</v>
      </c>
      <c r="G9" s="11">
        <v>2.58</v>
      </c>
      <c r="H9" s="11">
        <v>69</v>
      </c>
      <c r="I9" s="11">
        <v>67.8</v>
      </c>
    </row>
    <row r="10" spans="1:9" s="11" customFormat="1" ht="15" thickBot="1">
      <c r="A10" s="46">
        <v>2021</v>
      </c>
      <c r="B10" s="31">
        <v>8566367</v>
      </c>
      <c r="C10" s="31">
        <v>8649066</v>
      </c>
      <c r="D10" s="31">
        <v>17223497</v>
      </c>
      <c r="E10" s="11">
        <v>54.6</v>
      </c>
      <c r="F10" s="11">
        <v>16.350000000000001</v>
      </c>
      <c r="G10" s="11">
        <v>2.67</v>
      </c>
      <c r="H10" s="11">
        <v>69.400000000000006</v>
      </c>
      <c r="I10" s="11">
        <v>68.3</v>
      </c>
    </row>
    <row r="11" spans="1:9" s="11" customFormat="1" ht="15" thickBot="1">
      <c r="A11" s="46">
        <v>2022</v>
      </c>
      <c r="B11" s="31">
        <v>8825227</v>
      </c>
      <c r="C11" s="31">
        <v>8913568</v>
      </c>
      <c r="D11" s="31">
        <v>17738795</v>
      </c>
      <c r="E11" s="11">
        <v>54.61</v>
      </c>
      <c r="F11" s="11">
        <v>16.25</v>
      </c>
      <c r="G11" s="11">
        <v>2.77</v>
      </c>
      <c r="H11" s="11">
        <v>69.8</v>
      </c>
      <c r="I11" s="11">
        <v>68.7</v>
      </c>
    </row>
    <row r="12" spans="1:9" s="11" customFormat="1" ht="15" thickBot="1">
      <c r="A12" s="46">
        <v>2023</v>
      </c>
      <c r="B12" s="31">
        <v>9090857</v>
      </c>
      <c r="C12" s="31">
        <v>9184886</v>
      </c>
      <c r="D12" s="31">
        <v>18275743</v>
      </c>
      <c r="E12" s="11">
        <v>54.62</v>
      </c>
      <c r="F12" s="11">
        <v>16.14</v>
      </c>
      <c r="G12" s="11">
        <v>2.88</v>
      </c>
      <c r="H12" s="11">
        <v>70.3</v>
      </c>
      <c r="I12" s="11">
        <v>69.2</v>
      </c>
    </row>
    <row r="13" spans="1:9" s="11" customFormat="1" ht="15" thickBot="1">
      <c r="A13" s="46">
        <v>2024</v>
      </c>
      <c r="B13" s="31">
        <v>9363286</v>
      </c>
      <c r="C13" s="31">
        <v>9463054</v>
      </c>
      <c r="D13" s="31">
        <v>18818198</v>
      </c>
      <c r="E13" s="11">
        <v>54.62</v>
      </c>
      <c r="F13" s="11">
        <v>16.03</v>
      </c>
      <c r="G13" s="11">
        <v>2.99</v>
      </c>
      <c r="H13" s="11">
        <v>70.7</v>
      </c>
      <c r="I13" s="11">
        <v>69.599999999999994</v>
      </c>
    </row>
    <row r="14" spans="1:9" s="11" customFormat="1" ht="15" thickBot="1">
      <c r="A14" s="46">
        <v>2025</v>
      </c>
      <c r="B14" s="31">
        <v>9642606</v>
      </c>
      <c r="C14" s="31">
        <v>9748121</v>
      </c>
      <c r="D14" s="31">
        <v>19390727</v>
      </c>
      <c r="E14" s="11">
        <v>54.62</v>
      </c>
      <c r="F14" s="11">
        <v>15.91</v>
      </c>
      <c r="G14" s="11">
        <v>3.11</v>
      </c>
      <c r="H14" s="11">
        <v>71.099999999999994</v>
      </c>
      <c r="I14" s="11">
        <v>70</v>
      </c>
    </row>
    <row r="15" spans="1:9" s="11" customFormat="1" ht="15" thickBot="1">
      <c r="A15" s="46">
        <v>2026</v>
      </c>
      <c r="B15" s="31">
        <v>9945533</v>
      </c>
      <c r="C15" s="31">
        <v>9970879</v>
      </c>
      <c r="D15" s="31">
        <v>19916412</v>
      </c>
    </row>
    <row r="16" spans="1:9" s="11" customFormat="1" ht="15" thickBot="1">
      <c r="A16" s="46">
        <v>2027</v>
      </c>
      <c r="B16" s="31">
        <v>10236597</v>
      </c>
      <c r="C16" s="31">
        <v>10261761</v>
      </c>
      <c r="D16" s="31">
        <v>20498358</v>
      </c>
    </row>
    <row r="17" spans="1:4" s="11" customFormat="1" ht="15" thickBot="1">
      <c r="A17" s="46">
        <v>2028</v>
      </c>
      <c r="B17" s="31">
        <v>10534238</v>
      </c>
      <c r="C17" s="31">
        <v>10559369</v>
      </c>
      <c r="D17" s="31">
        <v>21093607</v>
      </c>
    </row>
    <row r="18" spans="1:4" s="11" customFormat="1" ht="15" thickBot="1">
      <c r="A18" s="46">
        <v>2029</v>
      </c>
      <c r="B18" s="31">
        <v>10838831</v>
      </c>
      <c r="C18" s="31">
        <v>10864073</v>
      </c>
      <c r="D18" s="31">
        <v>21702904</v>
      </c>
    </row>
    <row r="19" spans="1:4" s="11" customFormat="1" ht="15" thickBot="1">
      <c r="A19" s="46">
        <v>2030</v>
      </c>
      <c r="B19" s="31">
        <v>11150429</v>
      </c>
      <c r="C19" s="31">
        <v>11175940</v>
      </c>
      <c r="D19" s="31">
        <v>22326369</v>
      </c>
    </row>
    <row r="20" spans="1:4" s="11" customFormat="1" ht="15" thickBot="1">
      <c r="A20" s="46">
        <v>2031</v>
      </c>
      <c r="B20" s="31">
        <v>11469886</v>
      </c>
      <c r="C20" s="31">
        <v>11495861</v>
      </c>
      <c r="D20" s="31">
        <v>22965747</v>
      </c>
    </row>
    <row r="21" spans="1:4" s="11" customFormat="1" ht="15" thickBot="1">
      <c r="A21" s="46">
        <v>2032</v>
      </c>
      <c r="B21" s="31">
        <v>11796261</v>
      </c>
      <c r="C21" s="31">
        <v>11823141</v>
      </c>
      <c r="D21" s="31">
        <v>23619402</v>
      </c>
    </row>
    <row r="22" spans="1:4" s="11" customFormat="1" ht="15" thickBot="1">
      <c r="A22" s="46">
        <v>2033</v>
      </c>
      <c r="B22" s="31">
        <v>12130392</v>
      </c>
      <c r="C22" s="31">
        <v>12158653</v>
      </c>
      <c r="D22" s="31">
        <v>24289045</v>
      </c>
    </row>
    <row r="23" spans="1:4" s="11" customFormat="1" ht="15" thickBot="1">
      <c r="A23" s="46">
        <v>2034</v>
      </c>
      <c r="B23" s="31">
        <v>12474224</v>
      </c>
      <c r="C23" s="31">
        <v>12504181</v>
      </c>
      <c r="D23" s="31">
        <v>24978405</v>
      </c>
    </row>
    <row r="24" spans="1:4" s="11" customFormat="1" ht="15" thickBot="1">
      <c r="A24" s="46">
        <v>2035</v>
      </c>
      <c r="B24" s="31">
        <v>12827973</v>
      </c>
      <c r="C24" s="31">
        <v>12859777</v>
      </c>
      <c r="D24" s="31">
        <v>25687750</v>
      </c>
    </row>
    <row r="25" spans="1:4" s="11" customFormat="1" ht="15" thickBot="1">
      <c r="A25" s="46">
        <v>2036</v>
      </c>
      <c r="B25" s="31">
        <v>13190843</v>
      </c>
      <c r="C25" s="31">
        <v>13224647</v>
      </c>
      <c r="D25" s="31">
        <v>26415490</v>
      </c>
    </row>
    <row r="26" spans="1:4" s="11" customFormat="1" ht="15" thickBot="1">
      <c r="A26" s="46">
        <v>2037</v>
      </c>
      <c r="B26" s="31">
        <v>13564004</v>
      </c>
      <c r="C26" s="31">
        <v>13599935</v>
      </c>
      <c r="D26" s="31">
        <v>27163939</v>
      </c>
    </row>
    <row r="27" spans="1:4" s="11" customFormat="1" ht="15" thickBot="1">
      <c r="A27" s="46">
        <v>2038</v>
      </c>
      <c r="B27" s="31">
        <v>13947671</v>
      </c>
      <c r="C27" s="31">
        <v>13985908</v>
      </c>
      <c r="D27" s="31">
        <v>27933579</v>
      </c>
    </row>
    <row r="28" spans="1:4" s="11" customFormat="1" ht="15" thickBot="1">
      <c r="A28" s="46">
        <v>2039</v>
      </c>
      <c r="B28" s="31">
        <v>14342450</v>
      </c>
      <c r="C28" s="31">
        <v>14383183</v>
      </c>
      <c r="D28" s="31">
        <v>28725633</v>
      </c>
    </row>
    <row r="29" spans="1:4" s="11" customFormat="1" ht="15" thickBot="1">
      <c r="A29" s="46">
        <v>2040</v>
      </c>
      <c r="B29" s="31">
        <v>14748472</v>
      </c>
      <c r="C29" s="31">
        <v>14791857</v>
      </c>
      <c r="D29" s="31">
        <v>29540329</v>
      </c>
    </row>
    <row r="30" spans="1:4" s="11" customFormat="1" ht="15" thickBot="1">
      <c r="A30" s="46">
        <v>2041</v>
      </c>
      <c r="B30" s="31">
        <v>15166021</v>
      </c>
      <c r="C30" s="31">
        <v>15212223</v>
      </c>
      <c r="D30" s="31">
        <v>30378244</v>
      </c>
    </row>
    <row r="31" spans="1:4" s="11" customFormat="1" ht="15" thickBot="1">
      <c r="A31" s="46">
        <v>2042</v>
      </c>
      <c r="B31" s="31">
        <v>15595410</v>
      </c>
      <c r="C31" s="31">
        <v>15644613</v>
      </c>
      <c r="D31" s="31">
        <v>31240023</v>
      </c>
    </row>
    <row r="32" spans="1:4" s="11" customFormat="1" ht="15" thickBot="1">
      <c r="A32" s="46">
        <v>2043</v>
      </c>
      <c r="B32" s="31">
        <v>16038017</v>
      </c>
      <c r="C32" s="31">
        <v>16090456</v>
      </c>
      <c r="D32" s="31">
        <v>32128473</v>
      </c>
    </row>
    <row r="33" spans="1:4" s="11" customFormat="1" ht="15" thickBot="1">
      <c r="A33" s="46">
        <v>2044</v>
      </c>
      <c r="B33" s="31">
        <v>16492192</v>
      </c>
      <c r="C33" s="31">
        <v>16548082</v>
      </c>
      <c r="D33" s="31">
        <v>33040274</v>
      </c>
    </row>
    <row r="34" spans="1:4" s="11" customFormat="1" ht="15" thickBot="1">
      <c r="A34" s="46">
        <v>2045</v>
      </c>
      <c r="B34" s="31">
        <v>16957474</v>
      </c>
      <c r="C34" s="31">
        <v>17017676</v>
      </c>
      <c r="D34" s="31">
        <v>33975150</v>
      </c>
    </row>
    <row r="35" spans="1:4" s="11" customFormat="1" ht="15" thickBot="1">
      <c r="A35" s="46">
        <v>2046</v>
      </c>
      <c r="B35" s="31">
        <v>17434116</v>
      </c>
      <c r="C35" s="31">
        <v>17498612</v>
      </c>
      <c r="D35" s="31">
        <v>34932728</v>
      </c>
    </row>
    <row r="36" spans="1:4" s="11" customFormat="1" ht="15" thickBot="1">
      <c r="A36" s="46">
        <v>2047</v>
      </c>
      <c r="B36" s="31">
        <v>17922360</v>
      </c>
      <c r="C36" s="31">
        <v>17990656</v>
      </c>
      <c r="D36" s="31">
        <v>35913016</v>
      </c>
    </row>
    <row r="37" spans="1:4" s="11" customFormat="1" ht="15" thickBot="1">
      <c r="A37" s="46">
        <v>2048</v>
      </c>
      <c r="B37" s="31">
        <v>18422300</v>
      </c>
      <c r="C37" s="31">
        <v>18493882</v>
      </c>
      <c r="D37" s="31">
        <v>36916182</v>
      </c>
    </row>
    <row r="38" spans="1:4" s="11" customFormat="1" ht="15" thickBot="1">
      <c r="A38" s="46">
        <v>2049</v>
      </c>
      <c r="B38" s="31">
        <v>18933260</v>
      </c>
      <c r="C38" s="31">
        <v>19007610</v>
      </c>
      <c r="D38" s="31">
        <v>37940870</v>
      </c>
    </row>
    <row r="39" spans="1:4" s="11" customFormat="1" ht="15" thickBot="1">
      <c r="A39" s="46">
        <v>2050</v>
      </c>
      <c r="B39" s="31">
        <v>19455318</v>
      </c>
      <c r="C39" s="31">
        <v>19531916</v>
      </c>
      <c r="D39" s="31">
        <v>38987234</v>
      </c>
    </row>
    <row r="40" spans="1:4" s="11" customFormat="1" ht="15" thickBot="1">
      <c r="A40" s="46">
        <v>2051</v>
      </c>
      <c r="B40" s="31">
        <v>19988532</v>
      </c>
      <c r="C40" s="31">
        <v>20067852</v>
      </c>
      <c r="D40" s="31">
        <v>40056384</v>
      </c>
    </row>
    <row r="41" spans="1:4" s="11" customFormat="1" ht="15" thickBot="1">
      <c r="A41" s="46">
        <v>2052</v>
      </c>
      <c r="B41" s="31">
        <v>20531524</v>
      </c>
      <c r="C41" s="31">
        <v>20614104</v>
      </c>
      <c r="D41" s="31">
        <v>41145628</v>
      </c>
    </row>
    <row r="42" spans="1:4" s="11" customFormat="1" ht="15" thickBot="1">
      <c r="A42" s="46">
        <v>2053</v>
      </c>
      <c r="B42" s="31">
        <v>21085890</v>
      </c>
      <c r="C42" s="31">
        <v>21172298</v>
      </c>
      <c r="D42" s="31">
        <v>42258188</v>
      </c>
    </row>
    <row r="43" spans="1:4" s="11" customFormat="1" ht="15" thickBot="1">
      <c r="A43" s="46">
        <v>2054</v>
      </c>
      <c r="B43" s="31">
        <v>21651246</v>
      </c>
      <c r="C43" s="31">
        <v>21742106</v>
      </c>
      <c r="D43" s="31">
        <v>43393352</v>
      </c>
    </row>
    <row r="44" spans="1:4" s="11" customFormat="1" ht="15" thickBot="1">
      <c r="A44" s="46">
        <v>2055</v>
      </c>
      <c r="B44" s="31">
        <v>22227872</v>
      </c>
      <c r="C44" s="31">
        <v>22323838</v>
      </c>
      <c r="D44" s="31">
        <v>44551710</v>
      </c>
    </row>
    <row r="45" spans="1:4" s="11" customFormat="1" ht="15" thickBot="1">
      <c r="A45" s="46">
        <v>2056</v>
      </c>
      <c r="B45" s="31">
        <v>22816082</v>
      </c>
      <c r="C45" s="31">
        <v>22917804</v>
      </c>
      <c r="D45" s="31">
        <v>45733886</v>
      </c>
    </row>
    <row r="46" spans="1:4" s="11" customFormat="1" ht="15" thickBot="1">
      <c r="A46" s="46">
        <v>2057</v>
      </c>
      <c r="B46" s="31">
        <v>23416074</v>
      </c>
      <c r="C46" s="31">
        <v>23524288</v>
      </c>
      <c r="D46" s="31">
        <v>46940362</v>
      </c>
    </row>
    <row r="47" spans="1:4" s="11" customFormat="1" ht="15" thickBot="1">
      <c r="A47" s="46">
        <v>2058</v>
      </c>
      <c r="B47" s="31">
        <v>24030020</v>
      </c>
      <c r="C47" s="31">
        <v>24145560</v>
      </c>
      <c r="D47" s="31">
        <v>48175580</v>
      </c>
    </row>
    <row r="48" spans="1:4" s="11" customFormat="1" ht="15" thickBot="1">
      <c r="A48" s="46">
        <v>2059</v>
      </c>
      <c r="B48" s="31">
        <v>24654528</v>
      </c>
      <c r="C48" s="31">
        <v>24778214</v>
      </c>
      <c r="D48" s="31">
        <v>49432742</v>
      </c>
    </row>
    <row r="49" spans="1:4" s="11" customFormat="1" ht="15" thickBot="1">
      <c r="A49" s="46">
        <v>2060</v>
      </c>
      <c r="B49" s="31">
        <v>25293484</v>
      </c>
      <c r="C49" s="31">
        <v>25426182</v>
      </c>
      <c r="D49" s="31">
        <v>50719666</v>
      </c>
    </row>
    <row r="50" spans="1:4" s="11" customFormat="1" ht="15" thickBot="1">
      <c r="A50" s="46">
        <v>2061</v>
      </c>
      <c r="B50" s="31">
        <v>25945356</v>
      </c>
      <c r="C50" s="31">
        <v>26087990</v>
      </c>
      <c r="D50" s="31">
        <v>52033346</v>
      </c>
    </row>
    <row r="51" spans="1:4" s="11" customFormat="1" ht="15" thickBot="1">
      <c r="A51" s="46">
        <v>2062</v>
      </c>
      <c r="B51" s="31">
        <v>26610640</v>
      </c>
      <c r="C51" s="31">
        <v>26764158</v>
      </c>
      <c r="D51" s="31">
        <v>53374798</v>
      </c>
    </row>
    <row r="52" spans="1:4" s="11" customFormat="1" ht="15" thickBot="1">
      <c r="A52" s="46">
        <v>2063</v>
      </c>
      <c r="B52" s="31">
        <v>27289646</v>
      </c>
      <c r="C52" s="31">
        <v>27455064</v>
      </c>
      <c r="D52" s="31">
        <v>54744710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8CCB6-D353-45CB-9393-7855D00327CA}">
  <sheetPr>
    <tabColor theme="5" tint="-0.249977111117893"/>
  </sheetPr>
  <dimension ref="A1:G88"/>
  <sheetViews>
    <sheetView tabSelected="1" topLeftCell="D46" zoomScale="130" zoomScaleNormal="130" workbookViewId="0">
      <selection activeCell="E54" sqref="E54"/>
    </sheetView>
  </sheetViews>
  <sheetFormatPr defaultRowHeight="14.5"/>
  <cols>
    <col min="1" max="1" width="17.54296875" style="7" bestFit="1" customWidth="1"/>
    <col min="2" max="2" width="48.6328125" style="10" bestFit="1" customWidth="1"/>
    <col min="3" max="3" width="36.54296875" style="10" customWidth="1"/>
    <col min="4" max="4" width="30.26953125" style="10" bestFit="1" customWidth="1"/>
    <col min="5" max="5" width="77" style="7" bestFit="1" customWidth="1"/>
    <col min="6" max="6" width="15.26953125" style="7" customWidth="1"/>
    <col min="7" max="7" width="26.7265625" customWidth="1"/>
    <col min="8" max="16384" width="8.7265625" style="13"/>
  </cols>
  <sheetData>
    <row r="1" spans="1:7">
      <c r="A1" s="47" t="s">
        <v>48</v>
      </c>
      <c r="B1" s="48" t="s">
        <v>49</v>
      </c>
      <c r="C1" s="48" t="s">
        <v>69</v>
      </c>
      <c r="D1" s="48" t="s">
        <v>52</v>
      </c>
      <c r="E1" s="49" t="s">
        <v>53</v>
      </c>
      <c r="F1" s="49" t="s">
        <v>36</v>
      </c>
      <c r="G1" s="49" t="s">
        <v>50</v>
      </c>
    </row>
    <row r="2" spans="1:7">
      <c r="A2" s="16" t="s">
        <v>47</v>
      </c>
      <c r="B2" s="50" t="s">
        <v>44</v>
      </c>
      <c r="C2" s="50" t="s">
        <v>70</v>
      </c>
      <c r="D2" s="50" t="s">
        <v>54</v>
      </c>
      <c r="E2" s="51" t="s">
        <v>51</v>
      </c>
      <c r="F2" s="15"/>
      <c r="G2" s="15"/>
    </row>
    <row r="3" spans="1:7">
      <c r="A3" s="16" t="s">
        <v>47</v>
      </c>
      <c r="B3" s="50" t="s">
        <v>45</v>
      </c>
      <c r="C3" s="50" t="s">
        <v>71</v>
      </c>
      <c r="D3" s="50" t="s">
        <v>54</v>
      </c>
      <c r="E3" s="51" t="s">
        <v>51</v>
      </c>
      <c r="F3" s="15"/>
      <c r="G3" s="15"/>
    </row>
    <row r="4" spans="1:7" s="14" customFormat="1">
      <c r="A4" s="16" t="s">
        <v>47</v>
      </c>
      <c r="B4" s="50" t="s">
        <v>46</v>
      </c>
      <c r="C4" s="50"/>
      <c r="D4" s="50" t="s">
        <v>54</v>
      </c>
      <c r="E4" s="51" t="s">
        <v>51</v>
      </c>
      <c r="F4" s="16"/>
      <c r="G4" s="15"/>
    </row>
    <row r="5" spans="1:7" s="14" customFormat="1">
      <c r="A5" s="16" t="s">
        <v>47</v>
      </c>
      <c r="B5" s="50" t="s">
        <v>114</v>
      </c>
      <c r="C5" s="50"/>
      <c r="D5" s="50" t="s">
        <v>119</v>
      </c>
      <c r="E5" s="51"/>
      <c r="F5" s="16"/>
      <c r="G5" s="15"/>
    </row>
    <row r="6" spans="1:7" s="14" customFormat="1">
      <c r="A6" s="16" t="s">
        <v>47</v>
      </c>
      <c r="B6" s="50" t="s">
        <v>115</v>
      </c>
      <c r="C6" s="50"/>
      <c r="D6" s="50" t="s">
        <v>119</v>
      </c>
      <c r="E6" s="51"/>
      <c r="F6" s="16"/>
      <c r="G6" s="15"/>
    </row>
    <row r="7" spans="1:7" s="14" customFormat="1">
      <c r="A7" s="16" t="s">
        <v>47</v>
      </c>
      <c r="B7" s="50" t="s">
        <v>116</v>
      </c>
      <c r="C7" s="50"/>
      <c r="D7" s="50" t="s">
        <v>119</v>
      </c>
      <c r="E7" s="51"/>
      <c r="F7" s="16"/>
      <c r="G7" s="15"/>
    </row>
    <row r="8" spans="1:7" s="14" customFormat="1">
      <c r="A8" s="16" t="s">
        <v>47</v>
      </c>
      <c r="B8" s="50" t="s">
        <v>117</v>
      </c>
      <c r="C8" s="50"/>
      <c r="D8" s="50" t="s">
        <v>119</v>
      </c>
      <c r="E8" s="51"/>
      <c r="F8" s="16"/>
      <c r="G8" s="15"/>
    </row>
    <row r="9" spans="1:7" s="14" customFormat="1">
      <c r="A9" s="16" t="s">
        <v>47</v>
      </c>
      <c r="B9" s="50" t="s">
        <v>118</v>
      </c>
      <c r="C9" s="50"/>
      <c r="D9" s="50" t="s">
        <v>119</v>
      </c>
      <c r="E9" s="51"/>
      <c r="F9" s="16"/>
      <c r="G9" s="15"/>
    </row>
    <row r="10" spans="1:7">
      <c r="A10" s="16" t="s">
        <v>57</v>
      </c>
      <c r="B10" s="52" t="s">
        <v>10</v>
      </c>
      <c r="C10" s="52"/>
      <c r="D10" s="53" t="s">
        <v>58</v>
      </c>
      <c r="E10" s="52"/>
      <c r="F10" s="15"/>
      <c r="G10" s="15"/>
    </row>
    <row r="11" spans="1:7">
      <c r="A11" s="16" t="s">
        <v>57</v>
      </c>
      <c r="B11" s="52" t="s">
        <v>0</v>
      </c>
      <c r="C11" s="52"/>
      <c r="D11" s="53" t="s">
        <v>58</v>
      </c>
      <c r="E11" s="52"/>
      <c r="F11" s="15"/>
      <c r="G11" s="15"/>
    </row>
    <row r="12" spans="1:7">
      <c r="A12" s="16" t="s">
        <v>57</v>
      </c>
      <c r="B12" s="52" t="s">
        <v>1</v>
      </c>
      <c r="C12" s="52"/>
      <c r="D12" s="53" t="s">
        <v>58</v>
      </c>
      <c r="E12" s="52"/>
      <c r="F12" s="15"/>
      <c r="G12" s="15"/>
    </row>
    <row r="13" spans="1:7">
      <c r="A13" s="16" t="s">
        <v>57</v>
      </c>
      <c r="B13" s="52" t="s">
        <v>7</v>
      </c>
      <c r="C13" s="52"/>
      <c r="D13" s="53" t="s">
        <v>58</v>
      </c>
      <c r="E13" s="52"/>
      <c r="F13" s="15"/>
      <c r="G13" s="15"/>
    </row>
    <row r="14" spans="1:7">
      <c r="A14" s="16" t="s">
        <v>57</v>
      </c>
      <c r="B14" s="52" t="s">
        <v>55</v>
      </c>
      <c r="C14" s="52"/>
      <c r="D14" s="53" t="s">
        <v>58</v>
      </c>
      <c r="E14" s="52"/>
      <c r="F14" s="15"/>
      <c r="G14" s="15"/>
    </row>
    <row r="15" spans="1:7">
      <c r="A15" s="16" t="s">
        <v>57</v>
      </c>
      <c r="B15" s="52" t="s">
        <v>8</v>
      </c>
      <c r="C15" s="52"/>
      <c r="D15" s="53" t="s">
        <v>58</v>
      </c>
      <c r="E15" s="52"/>
      <c r="F15" s="15"/>
      <c r="G15" s="15"/>
    </row>
    <row r="16" spans="1:7">
      <c r="A16" s="16" t="s">
        <v>57</v>
      </c>
      <c r="B16" s="54" t="s">
        <v>9</v>
      </c>
      <c r="C16" s="54"/>
      <c r="D16" s="53" t="s">
        <v>58</v>
      </c>
      <c r="E16" s="52"/>
      <c r="F16" s="15"/>
      <c r="G16" s="15"/>
    </row>
    <row r="17" spans="1:7">
      <c r="A17" s="16" t="s">
        <v>57</v>
      </c>
      <c r="B17" s="54" t="s">
        <v>11</v>
      </c>
      <c r="C17" s="54"/>
      <c r="D17" s="53" t="s">
        <v>58</v>
      </c>
      <c r="E17" s="52"/>
      <c r="F17" s="15"/>
      <c r="G17" s="15"/>
    </row>
    <row r="18" spans="1:7">
      <c r="A18" s="16" t="s">
        <v>57</v>
      </c>
      <c r="B18" s="54" t="s">
        <v>12</v>
      </c>
      <c r="C18" s="54"/>
      <c r="D18" s="53" t="s">
        <v>58</v>
      </c>
      <c r="E18" s="52"/>
      <c r="F18" s="15"/>
      <c r="G18" s="15"/>
    </row>
    <row r="19" spans="1:7">
      <c r="A19" s="16" t="s">
        <v>57</v>
      </c>
      <c r="B19" s="54" t="s">
        <v>13</v>
      </c>
      <c r="C19" s="54"/>
      <c r="D19" s="53" t="s">
        <v>58</v>
      </c>
      <c r="E19" s="52"/>
      <c r="F19" s="15"/>
      <c r="G19" s="15"/>
    </row>
    <row r="20" spans="1:7">
      <c r="A20" s="16" t="s">
        <v>57</v>
      </c>
      <c r="B20" s="54" t="s">
        <v>14</v>
      </c>
      <c r="C20" s="54"/>
      <c r="D20" s="53" t="s">
        <v>58</v>
      </c>
      <c r="E20" s="52"/>
      <c r="F20" s="15"/>
      <c r="G20" s="15"/>
    </row>
    <row r="21" spans="1:7">
      <c r="A21" s="16" t="s">
        <v>57</v>
      </c>
      <c r="B21" s="54" t="s">
        <v>56</v>
      </c>
      <c r="C21" s="54"/>
      <c r="D21" s="53" t="s">
        <v>58</v>
      </c>
      <c r="E21" s="52"/>
      <c r="F21" s="15"/>
      <c r="G21" s="15"/>
    </row>
    <row r="22" spans="1:7">
      <c r="A22" s="16" t="s">
        <v>57</v>
      </c>
      <c r="B22" s="54" t="s">
        <v>15</v>
      </c>
      <c r="C22" s="54"/>
      <c r="D22" s="53" t="s">
        <v>58</v>
      </c>
      <c r="E22" s="52"/>
      <c r="F22" s="15"/>
      <c r="G22" s="15"/>
    </row>
    <row r="23" spans="1:7">
      <c r="A23" s="16" t="s">
        <v>57</v>
      </c>
      <c r="B23" s="54" t="s">
        <v>91</v>
      </c>
      <c r="C23" s="54"/>
      <c r="D23" s="53" t="s">
        <v>58</v>
      </c>
      <c r="E23" s="52"/>
      <c r="F23" s="15"/>
      <c r="G23" s="15"/>
    </row>
    <row r="24" spans="1:7">
      <c r="A24" s="16" t="s">
        <v>57</v>
      </c>
      <c r="B24" s="54" t="s">
        <v>16</v>
      </c>
      <c r="C24" s="54"/>
      <c r="D24" s="53" t="s">
        <v>58</v>
      </c>
      <c r="E24" s="52"/>
      <c r="F24" s="15"/>
      <c r="G24" s="15"/>
    </row>
    <row r="25" spans="1:7">
      <c r="A25" s="16" t="s">
        <v>57</v>
      </c>
      <c r="B25" s="54" t="s">
        <v>18</v>
      </c>
      <c r="C25" s="54"/>
      <c r="D25" s="53" t="s">
        <v>58</v>
      </c>
      <c r="E25" s="52"/>
      <c r="F25" s="15"/>
      <c r="G25" s="15"/>
    </row>
    <row r="26" spans="1:7">
      <c r="A26" s="16" t="s">
        <v>57</v>
      </c>
      <c r="B26" s="54" t="s">
        <v>17</v>
      </c>
      <c r="C26" s="54"/>
      <c r="D26" s="53" t="s">
        <v>58</v>
      </c>
      <c r="E26" s="52"/>
      <c r="F26" s="15"/>
      <c r="G26" s="15"/>
    </row>
    <row r="27" spans="1:7">
      <c r="A27" s="16" t="s">
        <v>57</v>
      </c>
      <c r="B27" s="54" t="s">
        <v>19</v>
      </c>
      <c r="C27" s="54"/>
      <c r="D27" s="53" t="s">
        <v>58</v>
      </c>
      <c r="E27" s="52"/>
      <c r="F27" s="15"/>
      <c r="G27" s="15"/>
    </row>
    <row r="28" spans="1:7">
      <c r="A28" s="16" t="s">
        <v>57</v>
      </c>
      <c r="B28" s="52" t="s">
        <v>2</v>
      </c>
      <c r="C28" s="52"/>
      <c r="D28" s="53" t="s">
        <v>58</v>
      </c>
      <c r="E28" s="52"/>
      <c r="F28" s="15"/>
      <c r="G28" s="15"/>
    </row>
    <row r="29" spans="1:7">
      <c r="A29" s="16" t="s">
        <v>57</v>
      </c>
      <c r="B29" s="52" t="s">
        <v>3</v>
      </c>
      <c r="C29" s="52"/>
      <c r="D29" s="53" t="s">
        <v>58</v>
      </c>
      <c r="E29" s="52"/>
      <c r="F29" s="15"/>
      <c r="G29" s="15"/>
    </row>
    <row r="30" spans="1:7">
      <c r="A30" s="16" t="s">
        <v>57</v>
      </c>
      <c r="B30" s="52" t="s">
        <v>4</v>
      </c>
      <c r="C30" s="52"/>
      <c r="D30" s="53" t="s">
        <v>58</v>
      </c>
      <c r="E30" s="52"/>
      <c r="F30" s="15"/>
      <c r="G30" s="15"/>
    </row>
    <row r="31" spans="1:7">
      <c r="A31" s="16" t="s">
        <v>57</v>
      </c>
      <c r="B31" s="52" t="s">
        <v>5</v>
      </c>
      <c r="C31" s="52"/>
      <c r="D31" s="53" t="s">
        <v>58</v>
      </c>
      <c r="E31" s="52"/>
      <c r="F31" s="15"/>
      <c r="G31" s="15"/>
    </row>
    <row r="32" spans="1:7">
      <c r="A32" s="16" t="s">
        <v>57</v>
      </c>
      <c r="B32" s="52" t="s">
        <v>6</v>
      </c>
      <c r="C32" s="52"/>
      <c r="D32" s="53" t="s">
        <v>58</v>
      </c>
      <c r="E32" s="52"/>
      <c r="F32" s="15"/>
      <c r="G32" s="15"/>
    </row>
    <row r="33" spans="1:7">
      <c r="A33" s="16" t="s">
        <v>59</v>
      </c>
      <c r="B33" s="52" t="s">
        <v>23</v>
      </c>
      <c r="C33" s="52"/>
      <c r="D33" s="53" t="s">
        <v>61</v>
      </c>
      <c r="E33" s="51" t="s">
        <v>60</v>
      </c>
      <c r="F33" s="15"/>
      <c r="G33" s="15"/>
    </row>
    <row r="34" spans="1:7">
      <c r="A34" s="52" t="s">
        <v>62</v>
      </c>
      <c r="B34" s="17" t="s">
        <v>35</v>
      </c>
      <c r="C34" s="17"/>
      <c r="D34" s="53" t="s">
        <v>63</v>
      </c>
      <c r="E34" s="51" t="s">
        <v>64</v>
      </c>
      <c r="F34" s="15"/>
      <c r="G34" s="15"/>
    </row>
    <row r="35" spans="1:7">
      <c r="A35" s="52" t="s">
        <v>62</v>
      </c>
      <c r="B35" s="17" t="s">
        <v>34</v>
      </c>
      <c r="C35" s="17"/>
      <c r="D35" s="53" t="s">
        <v>63</v>
      </c>
      <c r="E35" s="51" t="s">
        <v>64</v>
      </c>
      <c r="F35" s="15"/>
      <c r="G35" s="15"/>
    </row>
    <row r="36" spans="1:7">
      <c r="A36" s="52" t="s">
        <v>62</v>
      </c>
      <c r="B36" s="17" t="s">
        <v>33</v>
      </c>
      <c r="C36" s="17"/>
      <c r="D36" s="53" t="s">
        <v>63</v>
      </c>
      <c r="E36" s="51" t="s">
        <v>64</v>
      </c>
      <c r="F36" s="15"/>
      <c r="G36" s="15"/>
    </row>
    <row r="37" spans="1:7">
      <c r="A37" s="52" t="s">
        <v>62</v>
      </c>
      <c r="B37" s="17" t="s">
        <v>32</v>
      </c>
      <c r="C37" s="17"/>
      <c r="D37" s="53" t="s">
        <v>63</v>
      </c>
      <c r="E37" s="51" t="s">
        <v>64</v>
      </c>
      <c r="F37" s="15"/>
      <c r="G37" s="15"/>
    </row>
    <row r="38" spans="1:7">
      <c r="A38" s="52" t="s">
        <v>62</v>
      </c>
      <c r="B38" s="17" t="s">
        <v>31</v>
      </c>
      <c r="C38" s="17"/>
      <c r="D38" s="53" t="s">
        <v>63</v>
      </c>
      <c r="E38" s="51" t="s">
        <v>64</v>
      </c>
      <c r="F38" s="15"/>
      <c r="G38" s="15"/>
    </row>
    <row r="39" spans="1:7">
      <c r="A39" s="52" t="s">
        <v>62</v>
      </c>
      <c r="B39" s="17" t="s">
        <v>30</v>
      </c>
      <c r="C39" s="17"/>
      <c r="D39" s="53" t="s">
        <v>63</v>
      </c>
      <c r="E39" s="51" t="s">
        <v>64</v>
      </c>
      <c r="F39" s="15"/>
      <c r="G39" s="15"/>
    </row>
    <row r="40" spans="1:7">
      <c r="A40" s="52" t="s">
        <v>62</v>
      </c>
      <c r="B40" s="17" t="s">
        <v>29</v>
      </c>
      <c r="C40" s="17"/>
      <c r="D40" s="53" t="s">
        <v>63</v>
      </c>
      <c r="E40" s="51" t="s">
        <v>64</v>
      </c>
      <c r="F40" s="15"/>
      <c r="G40" s="15"/>
    </row>
    <row r="41" spans="1:7">
      <c r="A41" s="52" t="s">
        <v>62</v>
      </c>
      <c r="B41" s="17" t="s">
        <v>28</v>
      </c>
      <c r="C41" s="17"/>
      <c r="D41" s="53" t="s">
        <v>63</v>
      </c>
      <c r="E41" s="51" t="s">
        <v>64</v>
      </c>
      <c r="F41" s="15"/>
      <c r="G41" s="15"/>
    </row>
    <row r="42" spans="1:7">
      <c r="A42" s="52" t="s">
        <v>62</v>
      </c>
      <c r="B42" s="17" t="s">
        <v>27</v>
      </c>
      <c r="C42" s="17"/>
      <c r="D42" s="53" t="s">
        <v>63</v>
      </c>
      <c r="E42" s="51" t="s">
        <v>64</v>
      </c>
      <c r="F42" s="15"/>
      <c r="G42" s="15"/>
    </row>
    <row r="43" spans="1:7">
      <c r="A43" s="52" t="s">
        <v>62</v>
      </c>
      <c r="B43" s="17" t="s">
        <v>26</v>
      </c>
      <c r="C43" s="17"/>
      <c r="D43" s="53" t="s">
        <v>63</v>
      </c>
      <c r="E43" s="51" t="s">
        <v>64</v>
      </c>
      <c r="F43" s="15"/>
      <c r="G43" s="15"/>
    </row>
    <row r="44" spans="1:7">
      <c r="A44" s="52" t="s">
        <v>62</v>
      </c>
      <c r="B44" s="17" t="s">
        <v>25</v>
      </c>
      <c r="C44" s="17"/>
      <c r="D44" s="53" t="s">
        <v>63</v>
      </c>
      <c r="E44" s="51" t="s">
        <v>64</v>
      </c>
      <c r="F44" s="15"/>
      <c r="G44" s="15"/>
    </row>
    <row r="45" spans="1:7">
      <c r="A45" s="52" t="s">
        <v>62</v>
      </c>
      <c r="B45" s="17" t="s">
        <v>37</v>
      </c>
      <c r="C45" s="17"/>
      <c r="D45" s="53" t="s">
        <v>111</v>
      </c>
      <c r="E45" s="51"/>
      <c r="F45" s="15"/>
      <c r="G45" s="15"/>
    </row>
    <row r="46" spans="1:7">
      <c r="A46" s="52" t="s">
        <v>65</v>
      </c>
      <c r="B46" s="17" t="s">
        <v>39</v>
      </c>
      <c r="C46" s="17"/>
      <c r="D46" s="53" t="s">
        <v>68</v>
      </c>
      <c r="E46" s="51"/>
      <c r="F46" s="15"/>
      <c r="G46" s="15"/>
    </row>
    <row r="47" spans="1:7">
      <c r="A47" s="52" t="s">
        <v>65</v>
      </c>
      <c r="B47" s="17" t="s">
        <v>40</v>
      </c>
      <c r="C47" s="17"/>
      <c r="D47" s="53" t="s">
        <v>68</v>
      </c>
      <c r="E47" s="51"/>
      <c r="F47" s="15"/>
      <c r="G47" s="15" t="s">
        <v>67</v>
      </c>
    </row>
    <row r="48" spans="1:7">
      <c r="A48" s="52" t="s">
        <v>65</v>
      </c>
      <c r="B48" s="17" t="s">
        <v>41</v>
      </c>
      <c r="C48" s="17"/>
      <c r="D48" s="53" t="s">
        <v>68</v>
      </c>
      <c r="E48" s="51"/>
      <c r="F48" s="15"/>
      <c r="G48" s="15"/>
    </row>
    <row r="49" spans="1:7">
      <c r="A49" s="52" t="s">
        <v>65</v>
      </c>
      <c r="B49" s="17" t="s">
        <v>42</v>
      </c>
      <c r="C49" s="17"/>
      <c r="D49" s="53" t="s">
        <v>68</v>
      </c>
      <c r="E49" s="51"/>
      <c r="F49" s="15"/>
      <c r="G49" s="15" t="s">
        <v>66</v>
      </c>
    </row>
    <row r="50" spans="1:7">
      <c r="A50" s="52" t="s">
        <v>76</v>
      </c>
      <c r="B50" s="17" t="s">
        <v>72</v>
      </c>
      <c r="C50" s="17"/>
      <c r="D50" s="53" t="s">
        <v>112</v>
      </c>
      <c r="E50" s="51" t="s">
        <v>78</v>
      </c>
      <c r="F50" s="15"/>
      <c r="G50" s="15"/>
    </row>
    <row r="51" spans="1:7">
      <c r="A51" s="52" t="s">
        <v>76</v>
      </c>
      <c r="B51" s="17" t="s">
        <v>73</v>
      </c>
      <c r="C51" s="17"/>
      <c r="D51" s="53" t="s">
        <v>112</v>
      </c>
      <c r="E51" s="51" t="s">
        <v>78</v>
      </c>
      <c r="F51" s="15"/>
      <c r="G51" s="15"/>
    </row>
    <row r="52" spans="1:7">
      <c r="A52" s="52" t="s">
        <v>76</v>
      </c>
      <c r="B52" s="17" t="s">
        <v>74</v>
      </c>
      <c r="C52" s="17"/>
      <c r="D52" s="53" t="s">
        <v>112</v>
      </c>
      <c r="E52" s="51" t="s">
        <v>77</v>
      </c>
      <c r="F52" s="15"/>
      <c r="G52" s="15"/>
    </row>
    <row r="53" spans="1:7">
      <c r="A53" s="52" t="s">
        <v>76</v>
      </c>
      <c r="B53" s="17" t="s">
        <v>75</v>
      </c>
      <c r="C53" s="17"/>
      <c r="D53" s="53" t="s">
        <v>112</v>
      </c>
      <c r="E53" s="51" t="s">
        <v>77</v>
      </c>
      <c r="F53" s="15"/>
      <c r="G53" s="15"/>
    </row>
    <row r="54" spans="1:7">
      <c r="A54" s="52" t="s">
        <v>113</v>
      </c>
      <c r="B54" s="17" t="s">
        <v>82</v>
      </c>
      <c r="C54" s="17"/>
      <c r="D54" s="53" t="s">
        <v>58</v>
      </c>
      <c r="E54" s="51"/>
      <c r="F54" s="15"/>
      <c r="G54" s="15"/>
    </row>
    <row r="55" spans="1:7">
      <c r="A55" s="52" t="s">
        <v>113</v>
      </c>
      <c r="B55" s="17" t="s">
        <v>8</v>
      </c>
      <c r="C55" s="17"/>
      <c r="D55" s="53" t="s">
        <v>58</v>
      </c>
      <c r="E55" s="51"/>
      <c r="F55" s="15"/>
      <c r="G55" s="15"/>
    </row>
    <row r="56" spans="1:7">
      <c r="A56" s="52" t="s">
        <v>113</v>
      </c>
      <c r="B56" s="17" t="s">
        <v>9</v>
      </c>
      <c r="C56" s="17"/>
      <c r="D56" s="53" t="s">
        <v>58</v>
      </c>
      <c r="E56" s="51"/>
      <c r="F56" s="15"/>
      <c r="G56" s="15"/>
    </row>
    <row r="57" spans="1:7">
      <c r="A57" s="52" t="s">
        <v>113</v>
      </c>
      <c r="B57" s="17" t="s">
        <v>83</v>
      </c>
      <c r="C57" s="17"/>
      <c r="D57" s="53" t="s">
        <v>58</v>
      </c>
      <c r="E57" s="51"/>
      <c r="F57" s="15"/>
      <c r="G57" s="15"/>
    </row>
    <row r="58" spans="1:7">
      <c r="A58" s="52" t="s">
        <v>113</v>
      </c>
      <c r="B58" s="17" t="s">
        <v>79</v>
      </c>
      <c r="C58" s="17"/>
      <c r="D58" s="53" t="s">
        <v>58</v>
      </c>
      <c r="E58" s="51"/>
      <c r="F58" s="15"/>
      <c r="G58" s="15"/>
    </row>
    <row r="59" spans="1:7">
      <c r="A59" s="52" t="s">
        <v>113</v>
      </c>
      <c r="B59" s="17" t="s">
        <v>84</v>
      </c>
      <c r="C59" s="17"/>
      <c r="D59" s="53" t="s">
        <v>58</v>
      </c>
      <c r="E59" s="51"/>
      <c r="F59" s="15"/>
      <c r="G59" s="15"/>
    </row>
    <row r="60" spans="1:7">
      <c r="A60" s="52" t="s">
        <v>113</v>
      </c>
      <c r="B60" s="17" t="s">
        <v>85</v>
      </c>
      <c r="C60" s="17"/>
      <c r="D60" s="53" t="s">
        <v>58</v>
      </c>
      <c r="E60" s="51"/>
      <c r="F60" s="15"/>
      <c r="G60" s="15"/>
    </row>
    <row r="61" spans="1:7">
      <c r="A61" s="52" t="s">
        <v>113</v>
      </c>
      <c r="B61" s="17" t="s">
        <v>86</v>
      </c>
      <c r="C61" s="17"/>
      <c r="D61" s="53" t="s">
        <v>58</v>
      </c>
      <c r="E61" s="51"/>
      <c r="F61" s="15"/>
      <c r="G61" s="15"/>
    </row>
    <row r="62" spans="1:7">
      <c r="A62" s="52" t="s">
        <v>113</v>
      </c>
      <c r="B62" s="17" t="s">
        <v>56</v>
      </c>
      <c r="C62" s="17"/>
      <c r="D62" s="53" t="s">
        <v>58</v>
      </c>
      <c r="E62" s="51"/>
      <c r="F62" s="15"/>
      <c r="G62" s="15"/>
    </row>
    <row r="63" spans="1:7">
      <c r="A63" s="52" t="s">
        <v>113</v>
      </c>
      <c r="B63" s="17" t="s">
        <v>87</v>
      </c>
      <c r="C63" s="17"/>
      <c r="D63" s="53" t="s">
        <v>58</v>
      </c>
      <c r="E63" s="51"/>
      <c r="F63" s="15"/>
      <c r="G63" s="15"/>
    </row>
    <row r="64" spans="1:7">
      <c r="A64" s="52" t="s">
        <v>113</v>
      </c>
      <c r="B64" s="17" t="s">
        <v>88</v>
      </c>
      <c r="C64" s="17"/>
      <c r="D64" s="53" t="s">
        <v>58</v>
      </c>
      <c r="E64" s="51"/>
      <c r="F64" s="15"/>
      <c r="G64" s="15"/>
    </row>
    <row r="65" spans="1:7">
      <c r="A65" s="52" t="s">
        <v>113</v>
      </c>
      <c r="B65" s="17" t="s">
        <v>89</v>
      </c>
      <c r="C65" s="17"/>
      <c r="D65" s="53" t="s">
        <v>58</v>
      </c>
      <c r="E65" s="51"/>
      <c r="F65" s="15"/>
      <c r="G65" s="15"/>
    </row>
    <row r="66" spans="1:7">
      <c r="A66" s="52" t="s">
        <v>113</v>
      </c>
      <c r="B66" s="17" t="s">
        <v>90</v>
      </c>
      <c r="C66" s="17"/>
      <c r="D66" s="53" t="s">
        <v>58</v>
      </c>
      <c r="E66" s="51"/>
      <c r="F66" s="15"/>
      <c r="G66" s="15"/>
    </row>
    <row r="67" spans="1:7">
      <c r="A67" s="52" t="s">
        <v>113</v>
      </c>
      <c r="B67" s="17" t="s">
        <v>91</v>
      </c>
      <c r="C67" s="17"/>
      <c r="D67" s="53" t="s">
        <v>58</v>
      </c>
      <c r="E67" s="51"/>
      <c r="F67" s="15"/>
      <c r="G67" s="15"/>
    </row>
    <row r="68" spans="1:7">
      <c r="A68" s="52" t="s">
        <v>113</v>
      </c>
      <c r="B68" s="17" t="s">
        <v>15</v>
      </c>
      <c r="C68" s="17"/>
      <c r="D68" s="53" t="s">
        <v>58</v>
      </c>
      <c r="E68" s="51"/>
      <c r="F68" s="15"/>
      <c r="G68" s="15"/>
    </row>
    <row r="69" spans="1:7">
      <c r="A69" s="52" t="s">
        <v>113</v>
      </c>
      <c r="B69" s="17" t="s">
        <v>92</v>
      </c>
      <c r="C69" s="17"/>
      <c r="D69" s="53" t="s">
        <v>58</v>
      </c>
      <c r="E69" s="51"/>
      <c r="F69" s="15"/>
      <c r="G69" s="15"/>
    </row>
    <row r="70" spans="1:7">
      <c r="A70" s="52" t="s">
        <v>113</v>
      </c>
      <c r="B70" s="17" t="s">
        <v>93</v>
      </c>
      <c r="C70" s="17"/>
      <c r="D70" s="53" t="s">
        <v>58</v>
      </c>
      <c r="E70" s="51"/>
      <c r="F70" s="15"/>
      <c r="G70" s="15"/>
    </row>
    <row r="71" spans="1:7">
      <c r="A71" s="52" t="s">
        <v>113</v>
      </c>
      <c r="B71" s="17" t="s">
        <v>94</v>
      </c>
      <c r="C71" s="17"/>
      <c r="D71" s="53" t="s">
        <v>58</v>
      </c>
      <c r="E71" s="51"/>
      <c r="F71" s="15"/>
      <c r="G71" s="15"/>
    </row>
    <row r="72" spans="1:7">
      <c r="A72" s="52" t="s">
        <v>113</v>
      </c>
      <c r="B72" s="17" t="s">
        <v>95</v>
      </c>
      <c r="C72" s="17"/>
      <c r="D72" s="53" t="s">
        <v>58</v>
      </c>
      <c r="E72" s="51"/>
      <c r="F72" s="15"/>
      <c r="G72" s="15"/>
    </row>
    <row r="73" spans="1:7">
      <c r="A73" s="52" t="s">
        <v>113</v>
      </c>
      <c r="B73" s="17" t="s">
        <v>96</v>
      </c>
      <c r="C73" s="17"/>
      <c r="D73" s="53" t="s">
        <v>58</v>
      </c>
      <c r="E73" s="51"/>
      <c r="F73" s="15"/>
      <c r="G73" s="15"/>
    </row>
    <row r="74" spans="1:7">
      <c r="A74" s="52" t="s">
        <v>113</v>
      </c>
      <c r="B74" s="17" t="s">
        <v>97</v>
      </c>
      <c r="C74" s="17"/>
      <c r="D74" s="53" t="s">
        <v>58</v>
      </c>
      <c r="E74" s="51"/>
      <c r="F74" s="15"/>
      <c r="G74" s="15"/>
    </row>
    <row r="75" spans="1:7">
      <c r="A75" s="52" t="s">
        <v>113</v>
      </c>
      <c r="B75" s="17" t="s">
        <v>98</v>
      </c>
      <c r="C75" s="17"/>
      <c r="D75" s="53" t="s">
        <v>58</v>
      </c>
      <c r="E75" s="51"/>
      <c r="F75" s="15"/>
      <c r="G75" s="15"/>
    </row>
    <row r="76" spans="1:7">
      <c r="A76" s="52" t="s">
        <v>113</v>
      </c>
      <c r="B76" s="17" t="s">
        <v>99</v>
      </c>
      <c r="C76" s="17"/>
      <c r="D76" s="53" t="s">
        <v>58</v>
      </c>
      <c r="E76" s="51"/>
      <c r="F76" s="15"/>
      <c r="G76" s="15"/>
    </row>
    <row r="77" spans="1:7">
      <c r="A77" s="52" t="s">
        <v>113</v>
      </c>
      <c r="B77" s="17" t="s">
        <v>100</v>
      </c>
      <c r="C77" s="17"/>
      <c r="D77" s="53" t="s">
        <v>58</v>
      </c>
      <c r="E77" s="51"/>
      <c r="F77" s="15"/>
      <c r="G77" s="15"/>
    </row>
    <row r="78" spans="1:7">
      <c r="A78" s="52" t="s">
        <v>113</v>
      </c>
      <c r="B78" s="17" t="s">
        <v>101</v>
      </c>
      <c r="C78" s="17"/>
      <c r="D78" s="53" t="s">
        <v>58</v>
      </c>
      <c r="E78" s="51"/>
      <c r="F78" s="15"/>
      <c r="G78" s="15"/>
    </row>
    <row r="79" spans="1:7">
      <c r="A79" s="52" t="s">
        <v>113</v>
      </c>
      <c r="B79" s="17" t="s">
        <v>102</v>
      </c>
      <c r="C79" s="17"/>
      <c r="D79" s="53" t="s">
        <v>58</v>
      </c>
      <c r="E79" s="51"/>
      <c r="F79" s="15"/>
      <c r="G79" s="15"/>
    </row>
    <row r="80" spans="1:7">
      <c r="A80" s="52" t="s">
        <v>113</v>
      </c>
      <c r="B80" s="17" t="s">
        <v>120</v>
      </c>
      <c r="C80" s="17"/>
      <c r="D80" s="53" t="s">
        <v>58</v>
      </c>
      <c r="E80" s="51"/>
      <c r="F80" s="15"/>
      <c r="G80" s="15"/>
    </row>
    <row r="81" spans="1:7">
      <c r="A81" s="52" t="s">
        <v>113</v>
      </c>
      <c r="B81" s="17" t="s">
        <v>103</v>
      </c>
      <c r="C81" s="17"/>
      <c r="D81" s="53" t="s">
        <v>58</v>
      </c>
      <c r="E81" s="51"/>
      <c r="F81" s="15"/>
      <c r="G81" s="15"/>
    </row>
    <row r="82" spans="1:7">
      <c r="A82" s="52" t="s">
        <v>113</v>
      </c>
      <c r="B82" s="17" t="s">
        <v>104</v>
      </c>
      <c r="C82" s="17"/>
      <c r="D82" s="53" t="s">
        <v>58</v>
      </c>
      <c r="E82" s="51"/>
      <c r="F82" s="15"/>
      <c r="G82" s="15"/>
    </row>
    <row r="83" spans="1:7">
      <c r="A83" s="52" t="s">
        <v>113</v>
      </c>
      <c r="B83" s="17" t="s">
        <v>105</v>
      </c>
      <c r="C83" s="17"/>
      <c r="D83" s="53" t="s">
        <v>58</v>
      </c>
      <c r="E83" s="51"/>
      <c r="F83" s="15"/>
      <c r="G83" s="15"/>
    </row>
    <row r="84" spans="1:7">
      <c r="A84" s="52" t="s">
        <v>113</v>
      </c>
      <c r="B84" s="17" t="s">
        <v>106</v>
      </c>
      <c r="C84" s="17"/>
      <c r="D84" s="53" t="s">
        <v>58</v>
      </c>
      <c r="E84" s="51"/>
      <c r="F84" s="15"/>
      <c r="G84" s="15"/>
    </row>
    <row r="85" spans="1:7">
      <c r="A85" s="52" t="s">
        <v>113</v>
      </c>
      <c r="B85" s="17" t="s">
        <v>107</v>
      </c>
      <c r="C85" s="17"/>
      <c r="D85" s="53" t="s">
        <v>58</v>
      </c>
      <c r="E85" s="51"/>
      <c r="F85" s="15"/>
      <c r="G85" s="15"/>
    </row>
    <row r="86" spans="1:7">
      <c r="A86" s="52" t="s">
        <v>113</v>
      </c>
      <c r="B86" s="17" t="s">
        <v>108</v>
      </c>
      <c r="C86" s="17"/>
      <c r="D86" s="53" t="s">
        <v>58</v>
      </c>
      <c r="E86" s="51"/>
      <c r="F86" s="15"/>
      <c r="G86" s="15"/>
    </row>
    <row r="87" spans="1:7">
      <c r="A87" s="52" t="s">
        <v>113</v>
      </c>
      <c r="B87" s="17" t="s">
        <v>109</v>
      </c>
      <c r="C87" s="17"/>
      <c r="D87" s="53" t="s">
        <v>58</v>
      </c>
      <c r="E87" s="51"/>
      <c r="F87" s="15"/>
      <c r="G87" s="15"/>
    </row>
    <row r="88" spans="1:7">
      <c r="A88" s="52" t="s">
        <v>113</v>
      </c>
      <c r="B88" s="17" t="s">
        <v>110</v>
      </c>
      <c r="C88" s="17"/>
      <c r="D88" s="53" t="s">
        <v>58</v>
      </c>
      <c r="E88" s="51"/>
      <c r="F88" s="15"/>
      <c r="G88" s="15"/>
    </row>
  </sheetData>
  <conditionalFormatting sqref="B1:B4 B10:B61 B63:B79 B81:B1048576">
    <cfRule type="duplicateValues" dxfId="4" priority="6"/>
  </conditionalFormatting>
  <conditionalFormatting sqref="B5:B9">
    <cfRule type="duplicateValues" dxfId="3" priority="5"/>
  </conditionalFormatting>
  <conditionalFormatting sqref="B62">
    <cfRule type="duplicateValues" dxfId="2" priority="3"/>
  </conditionalFormatting>
  <conditionalFormatting sqref="B80">
    <cfRule type="duplicateValues" dxfId="1" priority="2"/>
  </conditionalFormatting>
  <conditionalFormatting sqref="B1:B1048576">
    <cfRule type="duplicateValues" dxfId="0" priority="1"/>
  </conditionalFormatting>
  <hyperlinks>
    <hyperlink ref="E2" r:id="rId1" xr:uid="{A1DE2D34-AE0F-4B83-9C71-E6EDACDB88DD}"/>
    <hyperlink ref="E3" r:id="rId2" xr:uid="{DE214A4E-8DAB-4556-B283-956E191126AA}"/>
    <hyperlink ref="E4" r:id="rId3" xr:uid="{A9259DB5-9560-46A8-8091-CE392BDE03FC}"/>
    <hyperlink ref="E33" r:id="rId4" xr:uid="{D4264489-6964-4A38-8557-DA57E7F712CC}"/>
    <hyperlink ref="E34" r:id="rId5" xr:uid="{C237801A-60AE-40EF-958B-584592BC6DBA}"/>
    <hyperlink ref="E53" r:id="rId6" xr:uid="{76EF063B-CDD5-4CDC-99FF-CF6FAFF3BE62}"/>
    <hyperlink ref="E52" r:id="rId7" xr:uid="{F6C240C0-E1EF-4145-B9B7-BD587FF60710}"/>
    <hyperlink ref="E51" r:id="rId8" xr:uid="{5F9CE139-686C-4070-8E6A-67F587FAAAF0}"/>
    <hyperlink ref="E50" r:id="rId9" xr:uid="{C4DDB21B-D441-4572-ADF8-F286795178BB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Annuelle</vt:lpstr>
      <vt:lpstr>Mensuelle</vt:lpstr>
      <vt:lpstr>Change</vt:lpstr>
      <vt:lpstr>Matieres Premieres</vt:lpstr>
      <vt:lpstr>MFR</vt:lpstr>
      <vt:lpstr>BRVM</vt:lpstr>
      <vt:lpstr>POPULATION</vt:lpstr>
      <vt:lpstr>Sources</vt:lpstr>
      <vt:lpstr>'Matieres Premieres'!Print_Titles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22177</dc:creator>
  <cp:lastModifiedBy>DELL</cp:lastModifiedBy>
  <dcterms:created xsi:type="dcterms:W3CDTF">2021-08-05T08:49:49Z</dcterms:created>
  <dcterms:modified xsi:type="dcterms:W3CDTF">2022-03-15T13:07:52Z</dcterms:modified>
</cp:coreProperties>
</file>