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li/yanfei/Results_EP10x/"/>
    </mc:Choice>
  </mc:AlternateContent>
  <xr:revisionPtr revIDLastSave="0" documentId="8_{28ECD15A-DAB2-5D4E-AC85-E4B70A570D1D}" xr6:coauthVersionLast="47" xr6:coauthVersionMax="47" xr10:uidLastSave="{00000000-0000-0000-0000-000000000000}"/>
  <bookViews>
    <workbookView xWindow="780" yWindow="960" windowWidth="27640" windowHeight="15700" xr2:uid="{1D6CDEBC-DF26-4043-AB12-A1905466F9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4" i="1"/>
  <c r="E14" i="1" s="1"/>
  <c r="D13" i="1"/>
  <c r="E13" i="1" s="1"/>
  <c r="D12" i="1"/>
  <c r="E12" i="1" s="1"/>
  <c r="D11" i="1"/>
  <c r="E11" i="1" s="1"/>
  <c r="D5" i="1"/>
  <c r="E5" i="1" s="1"/>
  <c r="D4" i="1"/>
  <c r="D10" i="1"/>
  <c r="E10" i="1" s="1"/>
  <c r="D9" i="1"/>
  <c r="E9" i="1" s="1"/>
  <c r="D6" i="1"/>
  <c r="E6" i="1"/>
  <c r="E7" i="1"/>
  <c r="E8" i="1"/>
  <c r="E15" i="1"/>
  <c r="E16" i="1"/>
  <c r="E17" i="1"/>
  <c r="E18" i="1"/>
  <c r="E19" i="1"/>
  <c r="E4" i="1"/>
  <c r="E3" i="1"/>
  <c r="C14" i="1"/>
  <c r="B14" i="1"/>
  <c r="C13" i="1"/>
  <c r="B13" i="1"/>
  <c r="C12" i="1"/>
  <c r="B12" i="1"/>
  <c r="C11" i="1"/>
  <c r="B11" i="1"/>
  <c r="C10" i="1"/>
  <c r="B10" i="1"/>
  <c r="C9" i="1"/>
  <c r="B9" i="1"/>
  <c r="C6" i="1"/>
  <c r="B6" i="1"/>
  <c r="C5" i="1"/>
  <c r="B5" i="1"/>
  <c r="C4" i="1"/>
  <c r="B4" i="1"/>
  <c r="E21" i="1" l="1"/>
</calcChain>
</file>

<file path=xl/sharedStrings.xml><?xml version="1.0" encoding="utf-8"?>
<sst xmlns="http://schemas.openxmlformats.org/spreadsheetml/2006/main" count="31" uniqueCount="31">
  <si>
    <t>Time Profiling No-ReBuild</t>
  </si>
  <si>
    <t>Case</t>
  </si>
  <si>
    <t>Baseline Time/S</t>
  </si>
  <si>
    <t>5ZoneAirCooled</t>
  </si>
  <si>
    <t>ASHRAE9012016_HealthCare</t>
  </si>
  <si>
    <t>ASHRAE9012016_Hospital</t>
  </si>
  <si>
    <t>ASHRAE9012016_OfficeLarge</t>
  </si>
  <si>
    <t>ASHRAE9012016_OfficeMedium</t>
  </si>
  <si>
    <t>ASHRAE9012016_OfficeSmall</t>
  </si>
  <si>
    <t>ASHRAE9012016_SchoolPrimary</t>
  </si>
  <si>
    <t>ASHRAE9012016_SchoolSecondary</t>
  </si>
  <si>
    <t>ASHRAE9012016_ApartmentHighRise</t>
  </si>
  <si>
    <t>ASHRAE9012016_ApartmentMidRise</t>
  </si>
  <si>
    <t>HotelLarge</t>
  </si>
  <si>
    <t>HotelSmall</t>
  </si>
  <si>
    <t>RestaurantFastFood</t>
  </si>
  <si>
    <t>RestaurantSitDown</t>
  </si>
  <si>
    <t>RetailStandalone</t>
  </si>
  <si>
    <t>RetailStipMall</t>
  </si>
  <si>
    <t>Warehouse</t>
  </si>
  <si>
    <t>Average</t>
  </si>
  <si>
    <t>Weather</t>
  </si>
  <si>
    <t>USA_NJ_Newark.Intl.AP.725020_TMY3.epw</t>
  </si>
  <si>
    <t>Version</t>
  </si>
  <si>
    <t>9.5.0-ea7967b30d</t>
  </si>
  <si>
    <t>Hardware</t>
  </si>
  <si>
    <t>MacBook Pro 2017, Catalina 10.15.7, 3.3 GHz Dual-Core Intel Core i5</t>
  </si>
  <si>
    <t>Optimized1 Time/S</t>
  </si>
  <si>
    <t>Optimized2 Time/s</t>
  </si>
  <si>
    <t>ImprovementOnBaseline%</t>
  </si>
  <si>
    <t>ImprovementOnLast%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</si>
</sst>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sz val="14"/>
      <color rgb="FF0070C0"/>
      <name val="Calibri (Body)"/>
    </font>
    <font>
      <sz val="14"/>
      <color rgb="FFFF0000"/>
      <name val="Calibri (Body)"/>
    </font>
    <font>
      <sz val="14"/>
      <color rgb="FF000000"/>
      <name val="Calibri (Body)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E026-4662-B548-9288-3D37A73C1E5A}">
  <dimension ref="A1:F24"/>
  <sheetViews>
    <sheetView tabSelected="1" workbookViewId="0">
      <selection activeCell="H21" sqref="H21"/>
    </sheetView>
  </sheetViews>
  <sheetFormatPr baseColWidth="10" defaultRowHeight="16" x14ac:dyDescent="0.2"/>
  <cols>
    <col min="1" max="1" width="35.1640625" customWidth="1"/>
    <col min="2" max="4" width="23.1640625" customWidth="1"/>
    <col min="5" max="5" width="31.1640625" customWidth="1"/>
    <col min="6" max="6" width="29.33203125" customWidth="1"/>
  </cols>
  <sheetData>
    <row r="1" spans="1:6" ht="19" x14ac:dyDescent="0.25">
      <c r="A1" s="1" t="s">
        <v>0</v>
      </c>
      <c r="B1" s="1"/>
      <c r="C1" s="1"/>
      <c r="D1" s="1"/>
      <c r="E1" s="1"/>
      <c r="F1" s="1"/>
    </row>
    <row r="2" spans="1:6" ht="19" x14ac:dyDescent="0.2">
      <c r="A2" s="2" t="s">
        <v>1</v>
      </c>
      <c r="B2" s="2" t="s">
        <v>2</v>
      </c>
      <c r="C2" s="16" t="s">
        <v>27</v>
      </c>
      <c r="D2" s="3" t="s">
        <v>28</v>
      </c>
      <c r="E2" s="4" t="s">
        <v>29</v>
      </c>
      <c r="F2" s="2" t="s">
        <v>30</v>
      </c>
    </row>
    <row r="3" spans="1:6" ht="19" x14ac:dyDescent="0.25">
      <c r="A3" s="2" t="s">
        <v>3</v>
      </c>
      <c r="B3" s="5">
        <v>11.57</v>
      </c>
      <c r="C3" s="16">
        <v>10.16</v>
      </c>
      <c r="D3" s="3">
        <v>10.029999999999999</v>
      </c>
      <c r="E3" s="6">
        <f>(B3-D3)/B3*100</f>
        <v>13.310285220397589</v>
      </c>
      <c r="F3" s="17">
        <f>(C3-D3)/C3*100</f>
        <v>1.2795275590551258</v>
      </c>
    </row>
    <row r="4" spans="1:6" ht="19" x14ac:dyDescent="0.25">
      <c r="A4" s="2" t="s">
        <v>4</v>
      </c>
      <c r="B4" s="8">
        <f>4.17*60</f>
        <v>250.2</v>
      </c>
      <c r="C4" s="16">
        <f>4.11*60</f>
        <v>246.60000000000002</v>
      </c>
      <c r="D4" s="3">
        <f>4.1*60</f>
        <v>245.99999999999997</v>
      </c>
      <c r="E4" s="6">
        <f>(B4-D4)/B4*100</f>
        <v>1.6786570743405345</v>
      </c>
      <c r="F4" s="7">
        <f t="shared" ref="F4:F19" si="0">(C4-D4)/C4*100</f>
        <v>0.24330900243311077</v>
      </c>
    </row>
    <row r="5" spans="1:6" ht="19" x14ac:dyDescent="0.25">
      <c r="A5" s="2" t="s">
        <v>5</v>
      </c>
      <c r="B5" s="8">
        <f>7.48*60</f>
        <v>448.8</v>
      </c>
      <c r="C5" s="16">
        <f>6.91*60</f>
        <v>414.6</v>
      </c>
      <c r="D5" s="3">
        <f>6.85*60</f>
        <v>411</v>
      </c>
      <c r="E5" s="6">
        <f t="shared" ref="E5:E19" si="1">(B5-D5)/B5*100</f>
        <v>8.4224598930481296</v>
      </c>
      <c r="F5" s="7">
        <f t="shared" si="0"/>
        <v>0.86830680173661901</v>
      </c>
    </row>
    <row r="6" spans="1:6" ht="19" x14ac:dyDescent="0.25">
      <c r="A6" s="2" t="s">
        <v>6</v>
      </c>
      <c r="B6" s="8">
        <f>2.66*60</f>
        <v>159.60000000000002</v>
      </c>
      <c r="C6" s="16">
        <f>2.64*60</f>
        <v>158.4</v>
      </c>
      <c r="D6" s="3">
        <f>2.6*60</f>
        <v>156</v>
      </c>
      <c r="E6" s="6">
        <f t="shared" si="1"/>
        <v>2.2556390977443748</v>
      </c>
      <c r="F6" s="7">
        <f t="shared" si="0"/>
        <v>1.5151515151515187</v>
      </c>
    </row>
    <row r="7" spans="1:6" ht="19" x14ac:dyDescent="0.25">
      <c r="A7" s="2" t="s">
        <v>7</v>
      </c>
      <c r="B7" s="8">
        <v>31.3</v>
      </c>
      <c r="C7" s="16">
        <v>30.77</v>
      </c>
      <c r="D7" s="3">
        <v>30.43</v>
      </c>
      <c r="E7" s="6">
        <f t="shared" si="1"/>
        <v>2.7795527156549551</v>
      </c>
      <c r="F7" s="7">
        <f t="shared" si="0"/>
        <v>1.1049723756906074</v>
      </c>
    </row>
    <row r="8" spans="1:6" ht="19" x14ac:dyDescent="0.25">
      <c r="A8" s="2" t="s">
        <v>8</v>
      </c>
      <c r="B8" s="8">
        <v>30.97</v>
      </c>
      <c r="C8" s="16">
        <v>29.49</v>
      </c>
      <c r="D8" s="3">
        <v>29.49</v>
      </c>
      <c r="E8" s="6">
        <f t="shared" si="1"/>
        <v>4.7788182111721031</v>
      </c>
      <c r="F8" s="7">
        <f t="shared" si="0"/>
        <v>0</v>
      </c>
    </row>
    <row r="9" spans="1:6" ht="19" x14ac:dyDescent="0.25">
      <c r="A9" s="2" t="s">
        <v>9</v>
      </c>
      <c r="B9" s="8">
        <f>2.35*60</f>
        <v>141</v>
      </c>
      <c r="C9" s="16">
        <f>2.34*60</f>
        <v>140.39999999999998</v>
      </c>
      <c r="D9" s="3">
        <f>2.34*60</f>
        <v>140.39999999999998</v>
      </c>
      <c r="E9" s="6">
        <f t="shared" si="1"/>
        <v>0.42553191489363318</v>
      </c>
      <c r="F9" s="7">
        <f t="shared" si="0"/>
        <v>0</v>
      </c>
    </row>
    <row r="10" spans="1:6" ht="19" x14ac:dyDescent="0.25">
      <c r="A10" s="2" t="s">
        <v>10</v>
      </c>
      <c r="B10" s="8">
        <f>4.35*60</f>
        <v>261</v>
      </c>
      <c r="C10" s="16">
        <f>4.34*60</f>
        <v>260.39999999999998</v>
      </c>
      <c r="D10" s="3">
        <f>4.34*60</f>
        <v>260.39999999999998</v>
      </c>
      <c r="E10" s="6">
        <f t="shared" si="1"/>
        <v>0.22988505747127308</v>
      </c>
      <c r="F10" s="7">
        <f t="shared" si="0"/>
        <v>0</v>
      </c>
    </row>
    <row r="11" spans="1:6" ht="19" x14ac:dyDescent="0.25">
      <c r="A11" s="2" t="s">
        <v>11</v>
      </c>
      <c r="B11" s="8">
        <f>7.68*60</f>
        <v>460.79999999999995</v>
      </c>
      <c r="C11" s="16">
        <f>7.25*60</f>
        <v>435</v>
      </c>
      <c r="D11" s="3">
        <f>6.95*60</f>
        <v>417</v>
      </c>
      <c r="E11" s="6">
        <f t="shared" si="1"/>
        <v>9.505208333333325</v>
      </c>
      <c r="F11" s="7">
        <f t="shared" si="0"/>
        <v>4.1379310344827589</v>
      </c>
    </row>
    <row r="12" spans="1:6" ht="19" x14ac:dyDescent="0.25">
      <c r="A12" s="2" t="s">
        <v>12</v>
      </c>
      <c r="B12" s="8">
        <f>1.19*60</f>
        <v>71.399999999999991</v>
      </c>
      <c r="C12" s="16">
        <f>1.15*60</f>
        <v>69</v>
      </c>
      <c r="D12" s="3">
        <f>1.15*60</f>
        <v>69</v>
      </c>
      <c r="E12" s="6">
        <f t="shared" si="1"/>
        <v>3.361344537815115</v>
      </c>
      <c r="F12" s="7">
        <f t="shared" si="0"/>
        <v>0</v>
      </c>
    </row>
    <row r="13" spans="1:6" ht="19" x14ac:dyDescent="0.25">
      <c r="A13" s="2" t="s">
        <v>13</v>
      </c>
      <c r="B13" s="8">
        <f>4.37*60</f>
        <v>262.2</v>
      </c>
      <c r="C13" s="16">
        <f>4.38*60</f>
        <v>262.8</v>
      </c>
      <c r="D13" s="3">
        <f>4.37*60</f>
        <v>262.2</v>
      </c>
      <c r="E13" s="6">
        <f t="shared" si="1"/>
        <v>0</v>
      </c>
      <c r="F13" s="7">
        <f t="shared" si="0"/>
        <v>0.22831050228311367</v>
      </c>
    </row>
    <row r="14" spans="1:6" ht="19" x14ac:dyDescent="0.25">
      <c r="A14" s="2" t="s">
        <v>14</v>
      </c>
      <c r="B14" s="8">
        <f>4.33*60</f>
        <v>259.8</v>
      </c>
      <c r="C14" s="16">
        <f>4.16*60</f>
        <v>249.60000000000002</v>
      </c>
      <c r="D14" s="3">
        <f>4.18*60</f>
        <v>250.79999999999998</v>
      </c>
      <c r="E14" s="6">
        <f t="shared" si="1"/>
        <v>3.4642032332563617</v>
      </c>
      <c r="F14" s="7">
        <f t="shared" si="0"/>
        <v>-0.48076923076921474</v>
      </c>
    </row>
    <row r="15" spans="1:6" ht="19" x14ac:dyDescent="0.25">
      <c r="A15" s="2" t="s">
        <v>15</v>
      </c>
      <c r="B15" s="8">
        <v>33.200000000000003</v>
      </c>
      <c r="C15" s="16">
        <v>31.89</v>
      </c>
      <c r="D15" s="3">
        <v>31.86</v>
      </c>
      <c r="E15" s="6">
        <f t="shared" si="1"/>
        <v>4.0361445783132632</v>
      </c>
      <c r="F15" s="7">
        <f t="shared" si="0"/>
        <v>9.4073377234246275E-2</v>
      </c>
    </row>
    <row r="16" spans="1:6" ht="19" x14ac:dyDescent="0.25">
      <c r="A16" s="2" t="s">
        <v>16</v>
      </c>
      <c r="B16" s="8">
        <v>1.97</v>
      </c>
      <c r="C16" s="16">
        <v>1.84</v>
      </c>
      <c r="D16" s="3">
        <v>1.81</v>
      </c>
      <c r="E16" s="6">
        <f t="shared" si="1"/>
        <v>8.1218274111675086</v>
      </c>
      <c r="F16" s="7">
        <f t="shared" si="0"/>
        <v>1.6304347826086969</v>
      </c>
    </row>
    <row r="17" spans="1:6" ht="19" x14ac:dyDescent="0.25">
      <c r="A17" s="2" t="s">
        <v>17</v>
      </c>
      <c r="B17" s="8">
        <v>30.59</v>
      </c>
      <c r="C17" s="16">
        <v>30.59</v>
      </c>
      <c r="D17" s="3">
        <v>30.59</v>
      </c>
      <c r="E17" s="6">
        <f t="shared" si="1"/>
        <v>0</v>
      </c>
      <c r="F17" s="7">
        <f t="shared" si="0"/>
        <v>0</v>
      </c>
    </row>
    <row r="18" spans="1:6" ht="19" x14ac:dyDescent="0.25">
      <c r="A18" s="2" t="s">
        <v>18</v>
      </c>
      <c r="B18" s="8">
        <v>55.03</v>
      </c>
      <c r="C18" s="16">
        <v>54.4</v>
      </c>
      <c r="D18" s="3">
        <v>54.39</v>
      </c>
      <c r="E18" s="6">
        <f t="shared" si="1"/>
        <v>1.1630019989096867</v>
      </c>
      <c r="F18" s="7">
        <f t="shared" si="0"/>
        <v>1.8382352941172814E-2</v>
      </c>
    </row>
    <row r="19" spans="1:6" ht="19" x14ac:dyDescent="0.25">
      <c r="A19" s="2" t="s">
        <v>19</v>
      </c>
      <c r="B19" s="8">
        <v>32.270000000000003</v>
      </c>
      <c r="C19" s="16">
        <v>31.97</v>
      </c>
      <c r="D19" s="3">
        <v>31.74</v>
      </c>
      <c r="E19" s="6">
        <f t="shared" si="1"/>
        <v>1.6423923148435222</v>
      </c>
      <c r="F19" s="7">
        <f t="shared" si="0"/>
        <v>0.71942446043165598</v>
      </c>
    </row>
    <row r="20" spans="1:6" ht="19" x14ac:dyDescent="0.25">
      <c r="A20" s="2"/>
      <c r="B20" s="8"/>
      <c r="C20" s="3"/>
      <c r="D20" s="3"/>
      <c r="E20" s="6"/>
      <c r="F20" s="7"/>
    </row>
    <row r="21" spans="1:6" ht="19" x14ac:dyDescent="0.25">
      <c r="A21" s="9" t="s">
        <v>20</v>
      </c>
      <c r="B21" s="2"/>
      <c r="C21" s="2"/>
      <c r="D21" s="2"/>
      <c r="E21" s="6">
        <f>SUM(E3:E19)/17</f>
        <v>3.8338206819036098</v>
      </c>
      <c r="F21" s="7">
        <f>SUM(F3:F19)/17</f>
        <v>0.66817967842820059</v>
      </c>
    </row>
    <row r="22" spans="1:6" ht="19" x14ac:dyDescent="0.25">
      <c r="A22" s="7" t="s">
        <v>21</v>
      </c>
      <c r="B22" s="10" t="s">
        <v>22</v>
      </c>
      <c r="C22" s="11"/>
      <c r="D22" s="11"/>
      <c r="E22" s="11"/>
      <c r="F22" s="12"/>
    </row>
    <row r="23" spans="1:6" ht="19" x14ac:dyDescent="0.25">
      <c r="A23" s="7" t="s">
        <v>23</v>
      </c>
      <c r="B23" s="13" t="s">
        <v>24</v>
      </c>
      <c r="C23" s="14"/>
      <c r="D23" s="14"/>
      <c r="E23" s="14"/>
      <c r="F23" s="15"/>
    </row>
    <row r="24" spans="1:6" ht="19" x14ac:dyDescent="0.25">
      <c r="A24" s="7" t="s">
        <v>25</v>
      </c>
      <c r="B24" s="10" t="s">
        <v>26</v>
      </c>
      <c r="C24" s="11"/>
      <c r="D24" s="11"/>
      <c r="E24" s="11"/>
      <c r="F24" s="12"/>
    </row>
  </sheetData>
  <mergeCells count="4">
    <mergeCell ref="A1:F1"/>
    <mergeCell ref="B22:F22"/>
    <mergeCell ref="B23:F23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2021-06-04T17:00:29Z</dcterms:created>
  <dcterms:modified xsi:type="dcterms:W3CDTF">2021-06-05T08:26:35Z</dcterms:modified>
</cp:coreProperties>
</file>