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ython\LogisticsDesign\data\part\"/>
    </mc:Choice>
  </mc:AlternateContent>
  <xr:revisionPtr revIDLastSave="0" documentId="8_{6CB9B6D1-DFD6-4F6B-8E00-CD9280EE6DF5}" xr6:coauthVersionLast="47" xr6:coauthVersionMax="47" xr10:uidLastSave="{00000000-0000-0000-0000-000000000000}"/>
  <bookViews>
    <workbookView xWindow="-108" yWindow="-108" windowWidth="23256" windowHeight="12576" xr2:uid="{6F612F7D-A955-459E-9F42-A6CC6D89DD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4" i="1" l="1"/>
  <c r="G124" i="1" s="1"/>
  <c r="H123" i="1"/>
  <c r="F123" i="1"/>
  <c r="G123" i="1" s="1"/>
  <c r="J124" i="1" s="1"/>
  <c r="J119" i="1"/>
  <c r="J121" i="1" s="1"/>
  <c r="F119" i="1"/>
  <c r="G119" i="1" s="1"/>
  <c r="F118" i="1"/>
  <c r="G118" i="1" s="1"/>
  <c r="G116" i="1"/>
  <c r="F116" i="1"/>
  <c r="F115" i="1"/>
  <c r="G115" i="1" s="1"/>
  <c r="F114" i="1"/>
  <c r="G114" i="1" s="1"/>
  <c r="H113" i="1"/>
  <c r="J114" i="1" s="1"/>
  <c r="J116" i="1" s="1"/>
  <c r="G113" i="1"/>
  <c r="F113" i="1"/>
  <c r="G111" i="1"/>
  <c r="F111" i="1"/>
  <c r="G110" i="1"/>
  <c r="F110" i="1"/>
  <c r="F109" i="1"/>
  <c r="G109" i="1" s="1"/>
  <c r="G108" i="1"/>
  <c r="F108" i="1"/>
  <c r="F107" i="1"/>
  <c r="G107" i="1" s="1"/>
  <c r="G106" i="1"/>
  <c r="F106" i="1"/>
  <c r="G105" i="1"/>
  <c r="F105" i="1"/>
  <c r="F104" i="1"/>
  <c r="G104" i="1" s="1"/>
  <c r="F103" i="1"/>
  <c r="G103" i="1" s="1"/>
  <c r="F102" i="1"/>
  <c r="G102" i="1" s="1"/>
  <c r="H101" i="1"/>
  <c r="J102" i="1" s="1"/>
  <c r="F101" i="1"/>
  <c r="G101" i="1" s="1"/>
  <c r="F99" i="1"/>
  <c r="G99" i="1" s="1"/>
  <c r="G98" i="1"/>
  <c r="F98" i="1"/>
  <c r="F97" i="1"/>
  <c r="G97" i="1" s="1"/>
  <c r="F96" i="1"/>
  <c r="G96" i="1" s="1"/>
  <c r="F95" i="1"/>
  <c r="G95" i="1" s="1"/>
  <c r="F94" i="1"/>
  <c r="G94" i="1" s="1"/>
  <c r="F93" i="1"/>
  <c r="G93" i="1" s="1"/>
  <c r="G92" i="1"/>
  <c r="F92" i="1"/>
  <c r="F91" i="1"/>
  <c r="G91" i="1" s="1"/>
  <c r="F90" i="1"/>
  <c r="G90" i="1" s="1"/>
  <c r="F89" i="1"/>
  <c r="G89" i="1" s="1"/>
  <c r="F88" i="1"/>
  <c r="G88" i="1" s="1"/>
  <c r="F87" i="1"/>
  <c r="G87" i="1" s="1"/>
  <c r="G86" i="1"/>
  <c r="F86" i="1"/>
  <c r="F85" i="1"/>
  <c r="G85" i="1" s="1"/>
  <c r="F84" i="1"/>
  <c r="G84" i="1" s="1"/>
  <c r="F83" i="1"/>
  <c r="G83" i="1" s="1"/>
  <c r="F82" i="1"/>
  <c r="G82" i="1" s="1"/>
  <c r="F81" i="1"/>
  <c r="G81" i="1" s="1"/>
  <c r="G80" i="1"/>
  <c r="F80" i="1"/>
  <c r="F79" i="1"/>
  <c r="G79" i="1" s="1"/>
  <c r="F78" i="1"/>
  <c r="G78" i="1" s="1"/>
  <c r="F77" i="1"/>
  <c r="G77" i="1" s="1"/>
  <c r="F76" i="1"/>
  <c r="G76" i="1" s="1"/>
  <c r="F75" i="1"/>
  <c r="G75" i="1" s="1"/>
  <c r="G74" i="1"/>
  <c r="F74" i="1"/>
  <c r="F73" i="1"/>
  <c r="G73" i="1" s="1"/>
  <c r="F72" i="1"/>
  <c r="G72" i="1" s="1"/>
  <c r="G71" i="1"/>
  <c r="F71" i="1"/>
  <c r="G70" i="1"/>
  <c r="F70" i="1"/>
  <c r="J69" i="1"/>
  <c r="G69" i="1"/>
  <c r="F69" i="1"/>
  <c r="H68" i="1"/>
  <c r="G68" i="1"/>
  <c r="F68" i="1"/>
  <c r="F66" i="1"/>
  <c r="G66" i="1" s="1"/>
  <c r="G65" i="1"/>
  <c r="F65" i="1"/>
  <c r="G64" i="1"/>
  <c r="F64" i="1"/>
  <c r="F63" i="1"/>
  <c r="G63" i="1" s="1"/>
  <c r="F62" i="1"/>
  <c r="G62" i="1" s="1"/>
  <c r="G61" i="1"/>
  <c r="F61" i="1"/>
  <c r="F60" i="1"/>
  <c r="G60" i="1" s="1"/>
  <c r="G59" i="1"/>
  <c r="F59" i="1"/>
  <c r="G58" i="1"/>
  <c r="F58" i="1"/>
  <c r="F57" i="1"/>
  <c r="G57" i="1" s="1"/>
  <c r="F56" i="1"/>
  <c r="G56" i="1" s="1"/>
  <c r="G55" i="1"/>
  <c r="F55" i="1"/>
  <c r="F54" i="1"/>
  <c r="G54" i="1" s="1"/>
  <c r="G53" i="1"/>
  <c r="F53" i="1"/>
  <c r="G52" i="1"/>
  <c r="F52" i="1"/>
  <c r="F51" i="1"/>
  <c r="G51" i="1" s="1"/>
  <c r="F50" i="1"/>
  <c r="G50" i="1" s="1"/>
  <c r="G49" i="1"/>
  <c r="F49" i="1"/>
  <c r="F48" i="1"/>
  <c r="G48" i="1" s="1"/>
  <c r="G47" i="1"/>
  <c r="F47" i="1"/>
  <c r="G46" i="1"/>
  <c r="F46" i="1"/>
  <c r="F45" i="1"/>
  <c r="G45" i="1" s="1"/>
  <c r="F44" i="1"/>
  <c r="G44" i="1" s="1"/>
  <c r="G43" i="1"/>
  <c r="F43" i="1"/>
  <c r="F42" i="1"/>
  <c r="G42" i="1" s="1"/>
  <c r="G41" i="1"/>
  <c r="F41" i="1"/>
  <c r="G40" i="1"/>
  <c r="F40" i="1"/>
  <c r="F39" i="1"/>
  <c r="G39" i="1" s="1"/>
  <c r="F38" i="1"/>
  <c r="G38" i="1" s="1"/>
  <c r="G37" i="1"/>
  <c r="F37" i="1"/>
  <c r="F36" i="1"/>
  <c r="G36" i="1" s="1"/>
  <c r="G35" i="1"/>
  <c r="F35" i="1"/>
  <c r="G34" i="1"/>
  <c r="F34" i="1"/>
  <c r="F33" i="1"/>
  <c r="G33" i="1" s="1"/>
  <c r="F32" i="1"/>
  <c r="G32" i="1" s="1"/>
  <c r="G31" i="1"/>
  <c r="F31" i="1"/>
  <c r="F30" i="1"/>
  <c r="G30" i="1" s="1"/>
  <c r="G29" i="1"/>
  <c r="F29" i="1"/>
  <c r="G28" i="1"/>
  <c r="F28" i="1"/>
  <c r="F27" i="1"/>
  <c r="G27" i="1" s="1"/>
  <c r="F26" i="1"/>
  <c r="G26" i="1" s="1"/>
  <c r="G25" i="1"/>
  <c r="F25" i="1"/>
  <c r="F24" i="1"/>
  <c r="G24" i="1" s="1"/>
  <c r="G23" i="1"/>
  <c r="F23" i="1"/>
  <c r="G22" i="1"/>
  <c r="F22" i="1"/>
  <c r="F21" i="1"/>
  <c r="G21" i="1" s="1"/>
  <c r="F20" i="1"/>
  <c r="G20" i="1" s="1"/>
  <c r="G19" i="1"/>
  <c r="F19" i="1"/>
  <c r="F18" i="1"/>
  <c r="G18" i="1" s="1"/>
  <c r="G17" i="1"/>
  <c r="F17" i="1"/>
  <c r="G16" i="1"/>
  <c r="F16" i="1"/>
  <c r="F15" i="1"/>
  <c r="G15" i="1" s="1"/>
  <c r="F14" i="1"/>
  <c r="G14" i="1" s="1"/>
  <c r="G13" i="1"/>
  <c r="F13" i="1"/>
  <c r="F12" i="1"/>
  <c r="G12" i="1" s="1"/>
  <c r="G11" i="1"/>
  <c r="F11" i="1"/>
  <c r="G10" i="1"/>
  <c r="F10" i="1"/>
  <c r="F9" i="1"/>
  <c r="G9" i="1" s="1"/>
  <c r="F8" i="1"/>
  <c r="G8" i="1" s="1"/>
  <c r="G7" i="1"/>
  <c r="F7" i="1"/>
  <c r="F6" i="1"/>
  <c r="G6" i="1" s="1"/>
  <c r="G5" i="1"/>
  <c r="F5" i="1"/>
  <c r="F4" i="1"/>
  <c r="G4" i="1" s="1"/>
  <c r="G3" i="1"/>
  <c r="F3" i="1"/>
  <c r="H2" i="1"/>
  <c r="J2" i="1" s="1"/>
  <c r="F2" i="1"/>
  <c r="G2" i="1" s="1"/>
  <c r="J104" i="1" l="1"/>
  <c r="J4" i="1"/>
  <c r="J71" i="1"/>
  <c r="J125" i="1" s="1"/>
</calcChain>
</file>

<file path=xl/sharedStrings.xml><?xml version="1.0" encoding="utf-8"?>
<sst xmlns="http://schemas.openxmlformats.org/spreadsheetml/2006/main" count="369" uniqueCount="95">
  <si>
    <t>省</t>
  </si>
  <si>
    <t>城市</t>
  </si>
  <si>
    <t>年运货量（m³/年）</t>
  </si>
  <si>
    <t>发往方向</t>
  </si>
  <si>
    <t>公路距离（km）</t>
  </si>
  <si>
    <t>单辆运货车耗费</t>
  </si>
  <si>
    <t>货运成本</t>
  </si>
  <si>
    <t>初次划分的发货量</t>
  </si>
  <si>
    <t>收货城市所需的收货量</t>
  </si>
  <si>
    <t>最后划分的发货城市剩余的发货量</t>
  </si>
  <si>
    <t>上海</t>
  </si>
  <si>
    <t>宝山</t>
  </si>
  <si>
    <t>长春</t>
  </si>
  <si>
    <t>河南</t>
  </si>
  <si>
    <t>鹤壁</t>
  </si>
  <si>
    <t>第一次路径规划的成本</t>
  </si>
  <si>
    <t>江苏</t>
  </si>
  <si>
    <t>连云港</t>
  </si>
  <si>
    <t>徐州</t>
  </si>
  <si>
    <t>郑州</t>
  </si>
  <si>
    <t>洛阳</t>
  </si>
  <si>
    <t>扬州</t>
  </si>
  <si>
    <t>扬中</t>
  </si>
  <si>
    <t>安徽</t>
  </si>
  <si>
    <t>滁州</t>
  </si>
  <si>
    <t>如皋</t>
  </si>
  <si>
    <t>仪征</t>
  </si>
  <si>
    <t>镇江</t>
  </si>
  <si>
    <t>南京</t>
  </si>
  <si>
    <t>丹阳</t>
  </si>
  <si>
    <t>常州</t>
  </si>
  <si>
    <t>靖江</t>
  </si>
  <si>
    <t>江阴</t>
  </si>
  <si>
    <t>南通</t>
  </si>
  <si>
    <t>张家港</t>
  </si>
  <si>
    <t>海门</t>
  </si>
  <si>
    <t>宜兴</t>
  </si>
  <si>
    <t>无锡</t>
  </si>
  <si>
    <t>芜湖</t>
  </si>
  <si>
    <t>合肥</t>
  </si>
  <si>
    <t>常熟</t>
  </si>
  <si>
    <t>太仓</t>
  </si>
  <si>
    <t>苏州</t>
  </si>
  <si>
    <t>昆山</t>
  </si>
  <si>
    <t>嘉定</t>
  </si>
  <si>
    <t>浙江</t>
  </si>
  <si>
    <t>湖州</t>
  </si>
  <si>
    <t>宣城</t>
  </si>
  <si>
    <t>青浦</t>
  </si>
  <si>
    <t>闵行</t>
  </si>
  <si>
    <t>松江</t>
  </si>
  <si>
    <t>宁国</t>
  </si>
  <si>
    <t>湖北</t>
  </si>
  <si>
    <t>麻城</t>
  </si>
  <si>
    <t>崇明</t>
  </si>
  <si>
    <t>奉贤</t>
  </si>
  <si>
    <t>嘉兴</t>
  </si>
  <si>
    <t>嘉兴市</t>
  </si>
  <si>
    <t>浦东</t>
  </si>
  <si>
    <t>金山区</t>
  </si>
  <si>
    <t>杭州</t>
  </si>
  <si>
    <t>萧山</t>
  </si>
  <si>
    <t>武汉</t>
  </si>
  <si>
    <t>十堰</t>
  </si>
  <si>
    <t>上虞</t>
  </si>
  <si>
    <t>慈溪</t>
  </si>
  <si>
    <t>钟祥</t>
  </si>
  <si>
    <t>余姚</t>
  </si>
  <si>
    <t>诸暨</t>
  </si>
  <si>
    <t>鄞州区</t>
  </si>
  <si>
    <t>宁波</t>
  </si>
  <si>
    <t>安庆</t>
  </si>
  <si>
    <t>舟山</t>
  </si>
  <si>
    <t>宁海县</t>
  </si>
  <si>
    <t>台州</t>
  </si>
  <si>
    <t>江西</t>
  </si>
  <si>
    <t>南昌</t>
  </si>
  <si>
    <t>丽水</t>
  </si>
  <si>
    <t>乐清</t>
  </si>
  <si>
    <t>玉环</t>
  </si>
  <si>
    <t>温州</t>
  </si>
  <si>
    <t>湖南</t>
  </si>
  <si>
    <t>长沙</t>
  </si>
  <si>
    <t>象山</t>
  </si>
  <si>
    <t>成都</t>
  </si>
  <si>
    <t>第二次路径规划的成本</t>
  </si>
  <si>
    <t>佛山</t>
  </si>
  <si>
    <t>第三次路径规划的成本</t>
  </si>
  <si>
    <t>青岛</t>
  </si>
  <si>
    <t>第四次路径规划的成本</t>
  </si>
  <si>
    <t>天津</t>
  </si>
  <si>
    <t>第五次路径规划的成本</t>
  </si>
  <si>
    <t>大连</t>
  </si>
  <si>
    <t>第六次路径规划的成本</t>
  </si>
  <si>
    <t>成本合计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</si>
</sst>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charset val="134"/>
      <scheme val="minor"/>
    </font>
    <font>
      <b/>
      <sz val="11"/>
      <color rgb="FFFFFFFF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92D050"/>
      </patternFill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right"/>
    </xf>
    <xf numFmtId="0" fontId="3" fillId="0" borderId="0" xfId="0" applyFont="1" applyAlignment="1"/>
    <xf numFmtId="176" fontId="3" fillId="0" borderId="0" xfId="0" applyNumberFormat="1" applyFont="1" applyAlignment="1"/>
    <xf numFmtId="176" fontId="3" fillId="3" borderId="0" xfId="0" applyNumberFormat="1" applyFont="1" applyFill="1" applyAlignment="1">
      <alignment horizontal="right"/>
    </xf>
    <xf numFmtId="0" fontId="3" fillId="4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1EE18-5E7E-48FB-A056-172C526DD063}">
  <dimension ref="A1:J125"/>
  <sheetViews>
    <sheetView tabSelected="1" topLeftCell="A130" workbookViewId="0">
      <selection activeCell="J11" sqref="J11"/>
    </sheetView>
  </sheetViews>
  <sheetFormatPr defaultRowHeight="13.8" x14ac:dyDescent="0.25"/>
  <cols>
    <col min="1" max="2" width="10" customWidth="1"/>
    <col min="3" max="3" width="22" customWidth="1"/>
    <col min="4" max="4" width="11" customWidth="1"/>
    <col min="5" max="6" width="18" customWidth="1"/>
    <col min="7" max="7" width="14" customWidth="1"/>
    <col min="8" max="8" width="20" customWidth="1"/>
    <col min="9" max="9" width="25" customWidth="1"/>
    <col min="10" max="10" width="3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</v>
      </c>
      <c r="B2" s="2" t="s">
        <v>11</v>
      </c>
      <c r="C2" s="3">
        <v>8287.4937568768601</v>
      </c>
      <c r="D2" s="4" t="s">
        <v>12</v>
      </c>
      <c r="E2" s="5">
        <v>711.48099999999999</v>
      </c>
      <c r="F2" s="4">
        <f t="shared" ref="F2:F65" si="0">IF(E2&gt;500,1.8,2)</f>
        <v>1.8</v>
      </c>
      <c r="G2" s="5">
        <f t="shared" ref="G2:G65" si="1">ROUNDUP(C2/50,0)*F2*E2</f>
        <v>212590.52280000001</v>
      </c>
      <c r="H2" s="3">
        <f>SUM(C2:C35)</f>
        <v>482981.84585650923</v>
      </c>
      <c r="I2" s="3">
        <v>462796.09946320899</v>
      </c>
      <c r="J2" s="3">
        <f>H2-I2</f>
        <v>20185.746393300244</v>
      </c>
    </row>
    <row r="3" spans="1:10" x14ac:dyDescent="0.25">
      <c r="A3" s="2" t="s">
        <v>13</v>
      </c>
      <c r="B3" s="2" t="s">
        <v>14</v>
      </c>
      <c r="C3" s="3">
        <v>133.107662504762</v>
      </c>
      <c r="D3" s="4" t="s">
        <v>12</v>
      </c>
      <c r="E3" s="5">
        <v>1495.8810000000001</v>
      </c>
      <c r="F3" s="4">
        <f t="shared" si="0"/>
        <v>1.8</v>
      </c>
      <c r="G3" s="5">
        <f t="shared" si="1"/>
        <v>8077.7574000000013</v>
      </c>
      <c r="J3" s="1" t="s">
        <v>15</v>
      </c>
    </row>
    <row r="4" spans="1:10" x14ac:dyDescent="0.25">
      <c r="A4" s="2" t="s">
        <v>16</v>
      </c>
      <c r="B4" s="2" t="s">
        <v>17</v>
      </c>
      <c r="C4" s="3">
        <v>79.040000000000006</v>
      </c>
      <c r="D4" s="4" t="s">
        <v>12</v>
      </c>
      <c r="E4" s="5">
        <v>1497.1089999999999</v>
      </c>
      <c r="F4" s="4">
        <f t="shared" si="0"/>
        <v>1.8</v>
      </c>
      <c r="G4" s="5">
        <f t="shared" si="1"/>
        <v>5389.5923999999995</v>
      </c>
      <c r="J4" s="6">
        <f>SUM(G2:G34)+ROUNDUP((C35-J2)/50,0)*F35*E35</f>
        <v>31629401.681399997</v>
      </c>
    </row>
    <row r="5" spans="1:10" x14ac:dyDescent="0.25">
      <c r="A5" s="2" t="s">
        <v>16</v>
      </c>
      <c r="B5" s="2" t="s">
        <v>18</v>
      </c>
      <c r="C5" s="3">
        <v>186.22958095238101</v>
      </c>
      <c r="D5" s="4" t="s">
        <v>12</v>
      </c>
      <c r="E5" s="5">
        <v>1552.2860000000001</v>
      </c>
      <c r="F5" s="4">
        <f t="shared" si="0"/>
        <v>1.8</v>
      </c>
      <c r="G5" s="5">
        <f t="shared" si="1"/>
        <v>11176.459200000001</v>
      </c>
    </row>
    <row r="6" spans="1:10" x14ac:dyDescent="0.25">
      <c r="A6" s="2" t="s">
        <v>13</v>
      </c>
      <c r="B6" s="2" t="s">
        <v>19</v>
      </c>
      <c r="C6" s="3">
        <v>262.17619999999999</v>
      </c>
      <c r="D6" s="4" t="s">
        <v>12</v>
      </c>
      <c r="E6" s="5">
        <v>1639.3810000000001</v>
      </c>
      <c r="F6" s="4">
        <f t="shared" si="0"/>
        <v>1.8</v>
      </c>
      <c r="G6" s="5">
        <f t="shared" si="1"/>
        <v>17705.314800000004</v>
      </c>
    </row>
    <row r="7" spans="1:10" x14ac:dyDescent="0.25">
      <c r="A7" s="2" t="s">
        <v>13</v>
      </c>
      <c r="B7" s="2" t="s">
        <v>20</v>
      </c>
      <c r="C7" s="3">
        <v>202.24256</v>
      </c>
      <c r="D7" s="4" t="s">
        <v>12</v>
      </c>
      <c r="E7" s="5">
        <v>1745.6110000000001</v>
      </c>
      <c r="F7" s="4">
        <f t="shared" si="0"/>
        <v>1.8</v>
      </c>
      <c r="G7" s="5">
        <f t="shared" si="1"/>
        <v>15710.499000000002</v>
      </c>
    </row>
    <row r="8" spans="1:10" x14ac:dyDescent="0.25">
      <c r="A8" s="2" t="s">
        <v>16</v>
      </c>
      <c r="B8" s="2" t="s">
        <v>21</v>
      </c>
      <c r="C8" s="3">
        <v>1205.84533333333</v>
      </c>
      <c r="D8" s="4" t="s">
        <v>12</v>
      </c>
      <c r="E8" s="5">
        <v>1769.7449999999999</v>
      </c>
      <c r="F8" s="4">
        <f t="shared" si="0"/>
        <v>1.8</v>
      </c>
      <c r="G8" s="5">
        <f t="shared" si="1"/>
        <v>79638.524999999994</v>
      </c>
    </row>
    <row r="9" spans="1:10" x14ac:dyDescent="0.25">
      <c r="A9" s="2" t="s">
        <v>16</v>
      </c>
      <c r="B9" s="2" t="s">
        <v>22</v>
      </c>
      <c r="C9" s="3">
        <v>25.376808888888899</v>
      </c>
      <c r="D9" s="4" t="s">
        <v>12</v>
      </c>
      <c r="E9" s="5">
        <v>1793.029</v>
      </c>
      <c r="F9" s="4">
        <f t="shared" si="0"/>
        <v>1.8</v>
      </c>
      <c r="G9" s="5">
        <f t="shared" si="1"/>
        <v>3227.4522000000002</v>
      </c>
    </row>
    <row r="10" spans="1:10" x14ac:dyDescent="0.25">
      <c r="A10" s="2" t="s">
        <v>23</v>
      </c>
      <c r="B10" s="2" t="s">
        <v>24</v>
      </c>
      <c r="C10" s="3">
        <v>5059.6861951999999</v>
      </c>
      <c r="D10" s="4" t="s">
        <v>12</v>
      </c>
      <c r="E10" s="5">
        <v>1793.873</v>
      </c>
      <c r="F10" s="4">
        <f t="shared" si="0"/>
        <v>1.8</v>
      </c>
      <c r="G10" s="5">
        <f t="shared" si="1"/>
        <v>329355.08279999997</v>
      </c>
    </row>
    <row r="11" spans="1:10" x14ac:dyDescent="0.25">
      <c r="A11" s="2" t="s">
        <v>16</v>
      </c>
      <c r="B11" s="2" t="s">
        <v>25</v>
      </c>
      <c r="C11" s="3">
        <v>11.2843466666667</v>
      </c>
      <c r="D11" s="4" t="s">
        <v>12</v>
      </c>
      <c r="E11" s="5">
        <v>1797.374</v>
      </c>
      <c r="F11" s="4">
        <f t="shared" si="0"/>
        <v>1.8</v>
      </c>
      <c r="G11" s="5">
        <f t="shared" si="1"/>
        <v>3235.2732000000001</v>
      </c>
    </row>
    <row r="12" spans="1:10" x14ac:dyDescent="0.25">
      <c r="A12" s="2" t="s">
        <v>16</v>
      </c>
      <c r="B12" s="2" t="s">
        <v>26</v>
      </c>
      <c r="C12" s="3">
        <v>127.219906666667</v>
      </c>
      <c r="D12" s="4" t="s">
        <v>12</v>
      </c>
      <c r="E12" s="5">
        <v>1797.8920000000001</v>
      </c>
      <c r="F12" s="4">
        <f t="shared" si="0"/>
        <v>1.8</v>
      </c>
      <c r="G12" s="5">
        <f t="shared" si="1"/>
        <v>9708.6168000000016</v>
      </c>
    </row>
    <row r="13" spans="1:10" x14ac:dyDescent="0.25">
      <c r="A13" s="2" t="s">
        <v>16</v>
      </c>
      <c r="B13" s="2" t="s">
        <v>27</v>
      </c>
      <c r="C13" s="3">
        <v>354.62439999999998</v>
      </c>
      <c r="D13" s="4" t="s">
        <v>12</v>
      </c>
      <c r="E13" s="5">
        <v>1799.2660000000001</v>
      </c>
      <c r="F13" s="4">
        <f t="shared" si="0"/>
        <v>1.8</v>
      </c>
      <c r="G13" s="5">
        <f t="shared" si="1"/>
        <v>25909.430400000001</v>
      </c>
    </row>
    <row r="14" spans="1:10" x14ac:dyDescent="0.25">
      <c r="A14" s="2" t="s">
        <v>16</v>
      </c>
      <c r="B14" s="2" t="s">
        <v>28</v>
      </c>
      <c r="C14" s="3">
        <v>17569.352635955998</v>
      </c>
      <c r="D14" s="4" t="s">
        <v>12</v>
      </c>
      <c r="E14" s="5">
        <v>1799.2739999999999</v>
      </c>
      <c r="F14" s="4">
        <f t="shared" si="0"/>
        <v>1.8</v>
      </c>
      <c r="G14" s="5">
        <f t="shared" si="1"/>
        <v>1140020.0064000001</v>
      </c>
    </row>
    <row r="15" spans="1:10" x14ac:dyDescent="0.25">
      <c r="A15" s="2" t="s">
        <v>16</v>
      </c>
      <c r="B15" s="2" t="s">
        <v>29</v>
      </c>
      <c r="C15" s="3">
        <v>7361.8011684388903</v>
      </c>
      <c r="D15" s="4" t="s">
        <v>12</v>
      </c>
      <c r="E15" s="5">
        <v>1808.52</v>
      </c>
      <c r="F15" s="4">
        <f t="shared" si="0"/>
        <v>1.8</v>
      </c>
      <c r="G15" s="5">
        <f t="shared" si="1"/>
        <v>481789.72800000006</v>
      </c>
    </row>
    <row r="16" spans="1:10" x14ac:dyDescent="0.25">
      <c r="A16" s="2" t="s">
        <v>16</v>
      </c>
      <c r="B16" s="2" t="s">
        <v>30</v>
      </c>
      <c r="C16" s="3">
        <v>29699.974411075</v>
      </c>
      <c r="D16" s="4" t="s">
        <v>12</v>
      </c>
      <c r="E16" s="5">
        <v>1832.6579999999999</v>
      </c>
      <c r="F16" s="4">
        <f t="shared" si="0"/>
        <v>1.8</v>
      </c>
      <c r="G16" s="5">
        <f t="shared" si="1"/>
        <v>1959477.9335999999</v>
      </c>
    </row>
    <row r="17" spans="1:7" x14ac:dyDescent="0.25">
      <c r="A17" s="2" t="s">
        <v>16</v>
      </c>
      <c r="B17" s="2" t="s">
        <v>31</v>
      </c>
      <c r="C17" s="3">
        <v>4983.11753489491</v>
      </c>
      <c r="D17" s="4" t="s">
        <v>12</v>
      </c>
      <c r="E17" s="5">
        <v>1840.348</v>
      </c>
      <c r="F17" s="4">
        <f t="shared" si="0"/>
        <v>1.8</v>
      </c>
      <c r="G17" s="5">
        <f t="shared" si="1"/>
        <v>331262.64</v>
      </c>
    </row>
    <row r="18" spans="1:7" x14ac:dyDescent="0.25">
      <c r="A18" s="2" t="s">
        <v>16</v>
      </c>
      <c r="B18" s="2" t="s">
        <v>32</v>
      </c>
      <c r="C18" s="3">
        <v>14004.876686776601</v>
      </c>
      <c r="D18" s="4" t="s">
        <v>12</v>
      </c>
      <c r="E18" s="5">
        <v>1843.174</v>
      </c>
      <c r="F18" s="4">
        <f t="shared" si="0"/>
        <v>1.8</v>
      </c>
      <c r="G18" s="5">
        <f t="shared" si="1"/>
        <v>932277.40919999999</v>
      </c>
    </row>
    <row r="19" spans="1:7" x14ac:dyDescent="0.25">
      <c r="A19" s="2" t="s">
        <v>16</v>
      </c>
      <c r="B19" s="2" t="s">
        <v>33</v>
      </c>
      <c r="C19" s="3">
        <v>272.86965333333302</v>
      </c>
      <c r="D19" s="4" t="s">
        <v>12</v>
      </c>
      <c r="E19" s="5">
        <v>1845.664</v>
      </c>
      <c r="F19" s="4">
        <f t="shared" si="0"/>
        <v>1.8</v>
      </c>
      <c r="G19" s="5">
        <f t="shared" si="1"/>
        <v>19933.171200000001</v>
      </c>
    </row>
    <row r="20" spans="1:7" x14ac:dyDescent="0.25">
      <c r="A20" s="2" t="s">
        <v>16</v>
      </c>
      <c r="B20" s="2" t="s">
        <v>34</v>
      </c>
      <c r="C20" s="3">
        <v>4762.9483034714403</v>
      </c>
      <c r="D20" s="4" t="s">
        <v>12</v>
      </c>
      <c r="E20" s="5">
        <v>1868.421</v>
      </c>
      <c r="F20" s="4">
        <f t="shared" si="0"/>
        <v>1.8</v>
      </c>
      <c r="G20" s="5">
        <f t="shared" si="1"/>
        <v>322863.14880000002</v>
      </c>
    </row>
    <row r="21" spans="1:7" x14ac:dyDescent="0.25">
      <c r="A21" s="2" t="s">
        <v>16</v>
      </c>
      <c r="B21" s="2" t="s">
        <v>35</v>
      </c>
      <c r="C21" s="3">
        <v>70.123733333333405</v>
      </c>
      <c r="D21" s="4" t="s">
        <v>12</v>
      </c>
      <c r="E21" s="5">
        <v>1876.8</v>
      </c>
      <c r="F21" s="4">
        <f t="shared" si="0"/>
        <v>1.8</v>
      </c>
      <c r="G21" s="5">
        <f t="shared" si="1"/>
        <v>6756.48</v>
      </c>
    </row>
    <row r="22" spans="1:7" x14ac:dyDescent="0.25">
      <c r="A22" s="2" t="s">
        <v>16</v>
      </c>
      <c r="B22" s="2" t="s">
        <v>36</v>
      </c>
      <c r="C22" s="3">
        <v>704.91200000000003</v>
      </c>
      <c r="D22" s="4" t="s">
        <v>12</v>
      </c>
      <c r="E22" s="5">
        <v>1889.3340000000001</v>
      </c>
      <c r="F22" s="4">
        <f t="shared" si="0"/>
        <v>1.8</v>
      </c>
      <c r="G22" s="5">
        <f t="shared" si="1"/>
        <v>51012.018000000004</v>
      </c>
    </row>
    <row r="23" spans="1:7" x14ac:dyDescent="0.25">
      <c r="A23" s="2" t="s">
        <v>16</v>
      </c>
      <c r="B23" s="2" t="s">
        <v>37</v>
      </c>
      <c r="C23" s="3">
        <v>31514.305168151299</v>
      </c>
      <c r="D23" s="4" t="s">
        <v>12</v>
      </c>
      <c r="E23" s="5">
        <v>1890.693</v>
      </c>
      <c r="F23" s="4">
        <f t="shared" si="0"/>
        <v>1.8</v>
      </c>
      <c r="G23" s="5">
        <f t="shared" si="1"/>
        <v>2147449.1094</v>
      </c>
    </row>
    <row r="24" spans="1:7" x14ac:dyDescent="0.25">
      <c r="A24" s="2" t="s">
        <v>23</v>
      </c>
      <c r="B24" s="2" t="s">
        <v>38</v>
      </c>
      <c r="C24" s="3">
        <v>11998.8093333333</v>
      </c>
      <c r="D24" s="4" t="s">
        <v>12</v>
      </c>
      <c r="E24" s="5">
        <v>1895.8979999999999</v>
      </c>
      <c r="F24" s="4">
        <f t="shared" si="0"/>
        <v>1.8</v>
      </c>
      <c r="G24" s="5">
        <f t="shared" si="1"/>
        <v>819027.93599999999</v>
      </c>
    </row>
    <row r="25" spans="1:7" x14ac:dyDescent="0.25">
      <c r="A25" s="2" t="s">
        <v>23</v>
      </c>
      <c r="B25" s="2" t="s">
        <v>39</v>
      </c>
      <c r="C25" s="3">
        <v>53.733333333333299</v>
      </c>
      <c r="D25" s="4" t="s">
        <v>12</v>
      </c>
      <c r="E25" s="5">
        <v>1902.0319999999999</v>
      </c>
      <c r="F25" s="4">
        <f t="shared" si="0"/>
        <v>1.8</v>
      </c>
      <c r="G25" s="5">
        <f t="shared" si="1"/>
        <v>6847.3152</v>
      </c>
    </row>
    <row r="26" spans="1:7" x14ac:dyDescent="0.25">
      <c r="A26" s="2" t="s">
        <v>16</v>
      </c>
      <c r="B26" s="2" t="s">
        <v>40</v>
      </c>
      <c r="C26" s="3">
        <v>9738.3076412412393</v>
      </c>
      <c r="D26" s="4" t="s">
        <v>12</v>
      </c>
      <c r="E26" s="5">
        <v>1907.136</v>
      </c>
      <c r="F26" s="4">
        <f t="shared" si="0"/>
        <v>1.8</v>
      </c>
      <c r="G26" s="5">
        <f t="shared" si="1"/>
        <v>669404.73600000003</v>
      </c>
    </row>
    <row r="27" spans="1:7" x14ac:dyDescent="0.25">
      <c r="A27" s="2" t="s">
        <v>16</v>
      </c>
      <c r="B27" s="2" t="s">
        <v>41</v>
      </c>
      <c r="C27" s="3">
        <v>30782.2449404525</v>
      </c>
      <c r="D27" s="4" t="s">
        <v>12</v>
      </c>
      <c r="E27" s="5">
        <v>1918.433</v>
      </c>
      <c r="F27" s="4">
        <f t="shared" si="0"/>
        <v>1.8</v>
      </c>
      <c r="G27" s="5">
        <f t="shared" si="1"/>
        <v>2127158.5104</v>
      </c>
    </row>
    <row r="28" spans="1:7" x14ac:dyDescent="0.25">
      <c r="A28" s="2" t="s">
        <v>16</v>
      </c>
      <c r="B28" s="2" t="s">
        <v>42</v>
      </c>
      <c r="C28" s="3">
        <v>12178.5343855466</v>
      </c>
      <c r="D28" s="4" t="s">
        <v>12</v>
      </c>
      <c r="E28" s="5">
        <v>1919.61</v>
      </c>
      <c r="F28" s="4">
        <f t="shared" si="0"/>
        <v>1.8</v>
      </c>
      <c r="G28" s="5">
        <f t="shared" si="1"/>
        <v>843092.71199999994</v>
      </c>
    </row>
    <row r="29" spans="1:7" x14ac:dyDescent="0.25">
      <c r="A29" s="2" t="s">
        <v>16</v>
      </c>
      <c r="B29" s="2" t="s">
        <v>43</v>
      </c>
      <c r="C29" s="3">
        <v>37864.242689835497</v>
      </c>
      <c r="D29" s="4" t="s">
        <v>12</v>
      </c>
      <c r="E29" s="5">
        <v>1922.3389999999999</v>
      </c>
      <c r="F29" s="4">
        <f t="shared" si="0"/>
        <v>1.8</v>
      </c>
      <c r="G29" s="5">
        <f t="shared" si="1"/>
        <v>2622839.3316000002</v>
      </c>
    </row>
    <row r="30" spans="1:7" x14ac:dyDescent="0.25">
      <c r="A30" s="2" t="s">
        <v>10</v>
      </c>
      <c r="B30" s="2" t="s">
        <v>44</v>
      </c>
      <c r="C30" s="3">
        <v>77550.075995667707</v>
      </c>
      <c r="D30" s="4" t="s">
        <v>12</v>
      </c>
      <c r="E30" s="5">
        <v>1935.578</v>
      </c>
      <c r="F30" s="4">
        <f t="shared" si="0"/>
        <v>1.8</v>
      </c>
      <c r="G30" s="5">
        <f t="shared" si="1"/>
        <v>5407230.7007999998</v>
      </c>
    </row>
    <row r="31" spans="1:7" x14ac:dyDescent="0.25">
      <c r="A31" s="2" t="s">
        <v>45</v>
      </c>
      <c r="B31" s="2" t="s">
        <v>46</v>
      </c>
      <c r="C31" s="3">
        <v>26019.23688</v>
      </c>
      <c r="D31" s="4" t="s">
        <v>12</v>
      </c>
      <c r="E31" s="5">
        <v>1957.1569999999999</v>
      </c>
      <c r="F31" s="4">
        <f t="shared" si="0"/>
        <v>1.8</v>
      </c>
      <c r="G31" s="5">
        <f t="shared" si="1"/>
        <v>1835421.8346000002</v>
      </c>
    </row>
    <row r="32" spans="1:7" x14ac:dyDescent="0.25">
      <c r="A32" s="2" t="s">
        <v>23</v>
      </c>
      <c r="B32" s="2" t="s">
        <v>47</v>
      </c>
      <c r="C32" s="3">
        <v>1413.04117066667</v>
      </c>
      <c r="D32" s="4" t="s">
        <v>12</v>
      </c>
      <c r="E32" s="5">
        <v>1957.2470000000001</v>
      </c>
      <c r="F32" s="4">
        <f t="shared" si="0"/>
        <v>1.8</v>
      </c>
      <c r="G32" s="5">
        <f t="shared" si="1"/>
        <v>102168.29340000001</v>
      </c>
    </row>
    <row r="33" spans="1:7" x14ac:dyDescent="0.25">
      <c r="A33" s="2" t="s">
        <v>10</v>
      </c>
      <c r="B33" s="2" t="s">
        <v>48</v>
      </c>
      <c r="C33" s="3">
        <v>31037.096440440499</v>
      </c>
      <c r="D33" s="4" t="s">
        <v>12</v>
      </c>
      <c r="E33" s="5">
        <v>1964.271</v>
      </c>
      <c r="F33" s="4">
        <f t="shared" si="0"/>
        <v>1.8</v>
      </c>
      <c r="G33" s="5">
        <f t="shared" si="1"/>
        <v>2195662.1237999997</v>
      </c>
    </row>
    <row r="34" spans="1:7" x14ac:dyDescent="0.25">
      <c r="A34" s="2" t="s">
        <v>10</v>
      </c>
      <c r="B34" s="2" t="s">
        <v>10</v>
      </c>
      <c r="C34" s="3">
        <v>85902.431810082198</v>
      </c>
      <c r="D34" s="4" t="s">
        <v>12</v>
      </c>
      <c r="E34" s="5">
        <v>1964.451</v>
      </c>
      <c r="F34" s="4">
        <f t="shared" si="0"/>
        <v>1.8</v>
      </c>
      <c r="G34" s="5">
        <f t="shared" si="1"/>
        <v>6078404.2842000006</v>
      </c>
    </row>
    <row r="35" spans="1:7" x14ac:dyDescent="0.25">
      <c r="A35" s="2" t="s">
        <v>10</v>
      </c>
      <c r="B35" s="2" t="s">
        <v>49</v>
      </c>
      <c r="C35" s="3">
        <v>31565.483189389299</v>
      </c>
      <c r="D35" s="4" t="s">
        <v>12</v>
      </c>
      <c r="E35" s="5">
        <v>1967.7819999999999</v>
      </c>
      <c r="F35" s="4">
        <f t="shared" si="0"/>
        <v>1.8</v>
      </c>
      <c r="G35" s="5">
        <f t="shared" si="1"/>
        <v>2238548.8032</v>
      </c>
    </row>
    <row r="36" spans="1:7" x14ac:dyDescent="0.25">
      <c r="A36" s="2" t="s">
        <v>10</v>
      </c>
      <c r="B36" s="2" t="s">
        <v>50</v>
      </c>
      <c r="C36" s="3">
        <v>15080.8024354754</v>
      </c>
      <c r="D36" s="4" t="s">
        <v>12</v>
      </c>
      <c r="E36" s="5">
        <v>1975.5409999999999</v>
      </c>
      <c r="F36" s="4">
        <f t="shared" si="0"/>
        <v>1.8</v>
      </c>
      <c r="G36" s="5">
        <f t="shared" si="1"/>
        <v>1073904.0876</v>
      </c>
    </row>
    <row r="37" spans="1:7" x14ac:dyDescent="0.25">
      <c r="A37" s="2" t="s">
        <v>23</v>
      </c>
      <c r="B37" s="2" t="s">
        <v>51</v>
      </c>
      <c r="C37" s="3">
        <v>31.945333333333298</v>
      </c>
      <c r="D37" s="4" t="s">
        <v>12</v>
      </c>
      <c r="E37" s="5">
        <v>1977.2139999999999</v>
      </c>
      <c r="F37" s="4">
        <f t="shared" si="0"/>
        <v>1.8</v>
      </c>
      <c r="G37" s="5">
        <f t="shared" si="1"/>
        <v>3558.9852000000001</v>
      </c>
    </row>
    <row r="38" spans="1:7" x14ac:dyDescent="0.25">
      <c r="A38" s="2" t="s">
        <v>52</v>
      </c>
      <c r="B38" s="2" t="s">
        <v>53</v>
      </c>
      <c r="C38" s="3">
        <v>1829.8799999999801</v>
      </c>
      <c r="D38" s="4" t="s">
        <v>12</v>
      </c>
      <c r="E38" s="5">
        <v>1978.1020000000001</v>
      </c>
      <c r="F38" s="4">
        <f t="shared" si="0"/>
        <v>1.8</v>
      </c>
      <c r="G38" s="5">
        <f t="shared" si="1"/>
        <v>131741.59320000003</v>
      </c>
    </row>
    <row r="39" spans="1:7" x14ac:dyDescent="0.25">
      <c r="A39" s="2" t="s">
        <v>10</v>
      </c>
      <c r="B39" s="2" t="s">
        <v>54</v>
      </c>
      <c r="C39" s="3">
        <v>30.298666666666701</v>
      </c>
      <c r="D39" s="4" t="s">
        <v>12</v>
      </c>
      <c r="E39" s="5">
        <v>1993.2850000000001</v>
      </c>
      <c r="F39" s="4">
        <f t="shared" si="0"/>
        <v>1.8</v>
      </c>
      <c r="G39" s="5">
        <f t="shared" si="1"/>
        <v>3587.913</v>
      </c>
    </row>
    <row r="40" spans="1:7" x14ac:dyDescent="0.25">
      <c r="A40" s="2" t="s">
        <v>10</v>
      </c>
      <c r="B40" s="2" t="s">
        <v>55</v>
      </c>
      <c r="C40" s="3">
        <v>17790.3461457105</v>
      </c>
      <c r="D40" s="4" t="s">
        <v>12</v>
      </c>
      <c r="E40" s="5">
        <v>1993.473</v>
      </c>
      <c r="F40" s="4">
        <f t="shared" si="0"/>
        <v>1.8</v>
      </c>
      <c r="G40" s="5">
        <f t="shared" si="1"/>
        <v>1277417.4984000002</v>
      </c>
    </row>
    <row r="41" spans="1:7" x14ac:dyDescent="0.25">
      <c r="A41" s="2" t="s">
        <v>45</v>
      </c>
      <c r="B41" s="2" t="s">
        <v>56</v>
      </c>
      <c r="C41" s="3">
        <v>17046.456059499498</v>
      </c>
      <c r="D41" s="4" t="s">
        <v>12</v>
      </c>
      <c r="E41" s="5">
        <v>1997.386</v>
      </c>
      <c r="F41" s="4">
        <f t="shared" si="0"/>
        <v>1.8</v>
      </c>
      <c r="G41" s="5">
        <f t="shared" si="1"/>
        <v>1225995.5268000001</v>
      </c>
    </row>
    <row r="42" spans="1:7" x14ac:dyDescent="0.25">
      <c r="A42" s="2" t="s">
        <v>45</v>
      </c>
      <c r="B42" s="2" t="s">
        <v>57</v>
      </c>
      <c r="C42" s="3">
        <v>300.45600000000002</v>
      </c>
      <c r="D42" s="4" t="s">
        <v>12</v>
      </c>
      <c r="E42" s="5">
        <v>1997.386</v>
      </c>
      <c r="F42" s="4">
        <f t="shared" si="0"/>
        <v>1.8</v>
      </c>
      <c r="G42" s="5">
        <f t="shared" si="1"/>
        <v>25167.063599999998</v>
      </c>
    </row>
    <row r="43" spans="1:7" x14ac:dyDescent="0.25">
      <c r="A43" s="2" t="s">
        <v>10</v>
      </c>
      <c r="B43" s="2" t="s">
        <v>58</v>
      </c>
      <c r="C43" s="3">
        <v>6232.4502566886904</v>
      </c>
      <c r="D43" s="4" t="s">
        <v>12</v>
      </c>
      <c r="E43" s="5">
        <v>1999.74</v>
      </c>
      <c r="F43" s="4">
        <f t="shared" si="0"/>
        <v>1.8</v>
      </c>
      <c r="G43" s="5">
        <f t="shared" si="1"/>
        <v>449941.5</v>
      </c>
    </row>
    <row r="44" spans="1:7" x14ac:dyDescent="0.25">
      <c r="A44" s="2" t="s">
        <v>10</v>
      </c>
      <c r="B44" s="2" t="s">
        <v>59</v>
      </c>
      <c r="C44" s="3">
        <v>2216.3786666666701</v>
      </c>
      <c r="D44" s="4" t="s">
        <v>12</v>
      </c>
      <c r="E44" s="5">
        <v>2005.36</v>
      </c>
      <c r="F44" s="4">
        <f t="shared" si="0"/>
        <v>1.8</v>
      </c>
      <c r="G44" s="5">
        <f t="shared" si="1"/>
        <v>162434.16</v>
      </c>
    </row>
    <row r="45" spans="1:7" x14ac:dyDescent="0.25">
      <c r="A45" s="2" t="s">
        <v>45</v>
      </c>
      <c r="B45" s="2" t="s">
        <v>60</v>
      </c>
      <c r="C45" s="3">
        <v>4938.1074082082096</v>
      </c>
      <c r="D45" s="4" t="s">
        <v>12</v>
      </c>
      <c r="E45" s="5">
        <v>2034.5139999999999</v>
      </c>
      <c r="F45" s="4">
        <f t="shared" si="0"/>
        <v>1.8</v>
      </c>
      <c r="G45" s="5">
        <f t="shared" si="1"/>
        <v>362550.39480000001</v>
      </c>
    </row>
    <row r="46" spans="1:7" x14ac:dyDescent="0.25">
      <c r="A46" s="2" t="s">
        <v>45</v>
      </c>
      <c r="B46" s="2" t="s">
        <v>61</v>
      </c>
      <c r="C46" s="3">
        <v>45.569333333333297</v>
      </c>
      <c r="D46" s="4" t="s">
        <v>12</v>
      </c>
      <c r="E46" s="5">
        <v>2045.546</v>
      </c>
      <c r="F46" s="4">
        <f t="shared" si="0"/>
        <v>1.8</v>
      </c>
      <c r="G46" s="5">
        <f t="shared" si="1"/>
        <v>3681.9828000000002</v>
      </c>
    </row>
    <row r="47" spans="1:7" x14ac:dyDescent="0.25">
      <c r="A47" s="2" t="s">
        <v>52</v>
      </c>
      <c r="B47" s="2" t="s">
        <v>62</v>
      </c>
      <c r="C47" s="3">
        <v>2816.8880747149501</v>
      </c>
      <c r="D47" s="4" t="s">
        <v>12</v>
      </c>
      <c r="E47" s="5">
        <v>2062.8029999999999</v>
      </c>
      <c r="F47" s="4">
        <f t="shared" si="0"/>
        <v>1.8</v>
      </c>
      <c r="G47" s="5">
        <f t="shared" si="1"/>
        <v>211643.58780000001</v>
      </c>
    </row>
    <row r="48" spans="1:7" x14ac:dyDescent="0.25">
      <c r="A48" s="2" t="s">
        <v>52</v>
      </c>
      <c r="B48" s="2" t="s">
        <v>63</v>
      </c>
      <c r="C48" s="3">
        <v>2824.9520000000002</v>
      </c>
      <c r="D48" s="4" t="s">
        <v>12</v>
      </c>
      <c r="E48" s="5">
        <v>2079.8270000000002</v>
      </c>
      <c r="F48" s="4">
        <f t="shared" si="0"/>
        <v>1.8</v>
      </c>
      <c r="G48" s="5">
        <f t="shared" si="1"/>
        <v>213390.25020000004</v>
      </c>
    </row>
    <row r="49" spans="1:7" x14ac:dyDescent="0.25">
      <c r="A49" s="2" t="s">
        <v>45</v>
      </c>
      <c r="B49" s="2" t="s">
        <v>64</v>
      </c>
      <c r="C49" s="3">
        <v>1182.93066666666</v>
      </c>
      <c r="D49" s="4" t="s">
        <v>12</v>
      </c>
      <c r="E49" s="5">
        <v>2082.2840000000001</v>
      </c>
      <c r="F49" s="4">
        <f t="shared" si="0"/>
        <v>1.8</v>
      </c>
      <c r="G49" s="5">
        <f t="shared" si="1"/>
        <v>89954.668800000014</v>
      </c>
    </row>
    <row r="50" spans="1:7" x14ac:dyDescent="0.25">
      <c r="A50" s="2" t="s">
        <v>45</v>
      </c>
      <c r="B50" s="2" t="s">
        <v>65</v>
      </c>
      <c r="C50" s="3">
        <v>59357.943030070099</v>
      </c>
      <c r="D50" s="4" t="s">
        <v>12</v>
      </c>
      <c r="E50" s="5">
        <v>2088.0500000000002</v>
      </c>
      <c r="F50" s="4">
        <f t="shared" si="0"/>
        <v>1.8</v>
      </c>
      <c r="G50" s="5">
        <f t="shared" si="1"/>
        <v>4465086.120000001</v>
      </c>
    </row>
    <row r="51" spans="1:7" x14ac:dyDescent="0.25">
      <c r="A51" s="2" t="s">
        <v>52</v>
      </c>
      <c r="B51" s="2" t="s">
        <v>66</v>
      </c>
      <c r="C51" s="3">
        <v>3.66886</v>
      </c>
      <c r="D51" s="4" t="s">
        <v>12</v>
      </c>
      <c r="E51" s="5">
        <v>2100.1109999999999</v>
      </c>
      <c r="F51" s="4">
        <f t="shared" si="0"/>
        <v>1.8</v>
      </c>
      <c r="G51" s="5">
        <f t="shared" si="1"/>
        <v>3780.1997999999999</v>
      </c>
    </row>
    <row r="52" spans="1:7" x14ac:dyDescent="0.25">
      <c r="A52" s="2" t="s">
        <v>45</v>
      </c>
      <c r="B52" s="2" t="s">
        <v>67</v>
      </c>
      <c r="C52" s="3">
        <v>37106.503526441396</v>
      </c>
      <c r="D52" s="4" t="s">
        <v>12</v>
      </c>
      <c r="E52" s="5">
        <v>2108.2829999999999</v>
      </c>
      <c r="F52" s="4">
        <f t="shared" si="0"/>
        <v>1.8</v>
      </c>
      <c r="G52" s="5">
        <f t="shared" si="1"/>
        <v>2819617.6842</v>
      </c>
    </row>
    <row r="53" spans="1:7" x14ac:dyDescent="0.25">
      <c r="A53" s="2" t="s">
        <v>45</v>
      </c>
      <c r="B53" s="2" t="s">
        <v>68</v>
      </c>
      <c r="C53" s="3">
        <v>2378.5841595270599</v>
      </c>
      <c r="D53" s="4" t="s">
        <v>12</v>
      </c>
      <c r="E53" s="5">
        <v>2119.098</v>
      </c>
      <c r="F53" s="4">
        <f t="shared" si="0"/>
        <v>1.8</v>
      </c>
      <c r="G53" s="5">
        <f t="shared" si="1"/>
        <v>183090.06720000002</v>
      </c>
    </row>
    <row r="54" spans="1:7" x14ac:dyDescent="0.25">
      <c r="A54" s="2" t="s">
        <v>45</v>
      </c>
      <c r="B54" s="2" t="s">
        <v>69</v>
      </c>
      <c r="C54" s="3">
        <v>1109.5413333333299</v>
      </c>
      <c r="D54" s="4" t="s">
        <v>12</v>
      </c>
      <c r="E54" s="5">
        <v>2137.1129999999998</v>
      </c>
      <c r="F54" s="4">
        <f t="shared" si="0"/>
        <v>1.8</v>
      </c>
      <c r="G54" s="5">
        <f t="shared" si="1"/>
        <v>88476.478199999983</v>
      </c>
    </row>
    <row r="55" spans="1:7" x14ac:dyDescent="0.25">
      <c r="A55" s="2" t="s">
        <v>45</v>
      </c>
      <c r="B55" s="2" t="s">
        <v>70</v>
      </c>
      <c r="C55" s="3">
        <v>76834.0904434853</v>
      </c>
      <c r="D55" s="4" t="s">
        <v>12</v>
      </c>
      <c r="E55" s="5">
        <v>2143.83</v>
      </c>
      <c r="F55" s="4">
        <f t="shared" si="0"/>
        <v>1.8</v>
      </c>
      <c r="G55" s="5">
        <f t="shared" si="1"/>
        <v>5931120.0779999997</v>
      </c>
    </row>
    <row r="56" spans="1:7" x14ac:dyDescent="0.25">
      <c r="A56" s="2" t="s">
        <v>23</v>
      </c>
      <c r="B56" s="2" t="s">
        <v>71</v>
      </c>
      <c r="C56" s="3">
        <v>92.248000000000005</v>
      </c>
      <c r="D56" s="4" t="s">
        <v>12</v>
      </c>
      <c r="E56" s="5">
        <v>2175.433</v>
      </c>
      <c r="F56" s="4">
        <f t="shared" si="0"/>
        <v>1.8</v>
      </c>
      <c r="G56" s="5">
        <f t="shared" si="1"/>
        <v>7831.5587999999998</v>
      </c>
    </row>
    <row r="57" spans="1:7" x14ac:dyDescent="0.25">
      <c r="A57" s="2" t="s">
        <v>45</v>
      </c>
      <c r="B57" s="2" t="s">
        <v>72</v>
      </c>
      <c r="C57" s="3">
        <v>1042.53659123123</v>
      </c>
      <c r="D57" s="4" t="s">
        <v>12</v>
      </c>
      <c r="E57" s="5">
        <v>2182.1239999999998</v>
      </c>
      <c r="F57" s="4">
        <f t="shared" si="0"/>
        <v>1.8</v>
      </c>
      <c r="G57" s="5">
        <f t="shared" si="1"/>
        <v>82484.287200000006</v>
      </c>
    </row>
    <row r="58" spans="1:7" x14ac:dyDescent="0.25">
      <c r="A58" s="2" t="s">
        <v>45</v>
      </c>
      <c r="B58" s="2" t="s">
        <v>73</v>
      </c>
      <c r="C58" s="3">
        <v>3545.2386666666698</v>
      </c>
      <c r="D58" s="4" t="s">
        <v>12</v>
      </c>
      <c r="E58" s="5">
        <v>2206.8359999999998</v>
      </c>
      <c r="F58" s="4">
        <f t="shared" si="0"/>
        <v>1.8</v>
      </c>
      <c r="G58" s="5">
        <f t="shared" si="1"/>
        <v>282033.64079999999</v>
      </c>
    </row>
    <row r="59" spans="1:7" x14ac:dyDescent="0.25">
      <c r="A59" s="2" t="s">
        <v>45</v>
      </c>
      <c r="B59" s="2" t="s">
        <v>74</v>
      </c>
      <c r="C59" s="3">
        <v>1812.8948933333299</v>
      </c>
      <c r="D59" s="4" t="s">
        <v>12</v>
      </c>
      <c r="E59" s="5">
        <v>2270.41</v>
      </c>
      <c r="F59" s="4">
        <f t="shared" si="0"/>
        <v>1.8</v>
      </c>
      <c r="G59" s="5">
        <f t="shared" si="1"/>
        <v>151209.30600000001</v>
      </c>
    </row>
    <row r="60" spans="1:7" x14ac:dyDescent="0.25">
      <c r="A60" s="2" t="s">
        <v>75</v>
      </c>
      <c r="B60" s="2" t="s">
        <v>76</v>
      </c>
      <c r="C60" s="3">
        <v>276.41466666666702</v>
      </c>
      <c r="D60" s="4" t="s">
        <v>12</v>
      </c>
      <c r="E60" s="5">
        <v>2272.5549999999998</v>
      </c>
      <c r="F60" s="4">
        <f t="shared" si="0"/>
        <v>1.8</v>
      </c>
      <c r="G60" s="5">
        <f t="shared" si="1"/>
        <v>24543.594000000001</v>
      </c>
    </row>
    <row r="61" spans="1:7" x14ac:dyDescent="0.25">
      <c r="A61" s="2" t="s">
        <v>45</v>
      </c>
      <c r="B61" s="2" t="s">
        <v>77</v>
      </c>
      <c r="C61" s="3">
        <v>3769.2657537599998</v>
      </c>
      <c r="D61" s="4" t="s">
        <v>12</v>
      </c>
      <c r="E61" s="5">
        <v>2293.951</v>
      </c>
      <c r="F61" s="4">
        <f t="shared" si="0"/>
        <v>1.8</v>
      </c>
      <c r="G61" s="5">
        <f t="shared" si="1"/>
        <v>313812.49680000002</v>
      </c>
    </row>
    <row r="62" spans="1:7" x14ac:dyDescent="0.25">
      <c r="A62" s="2" t="s">
        <v>45</v>
      </c>
      <c r="B62" s="2" t="s">
        <v>78</v>
      </c>
      <c r="C62" s="3">
        <v>148.233106666667</v>
      </c>
      <c r="D62" s="4" t="s">
        <v>12</v>
      </c>
      <c r="E62" s="5">
        <v>2324.9369999999999</v>
      </c>
      <c r="F62" s="4">
        <f t="shared" si="0"/>
        <v>1.8</v>
      </c>
      <c r="G62" s="5">
        <f t="shared" si="1"/>
        <v>12554.659799999999</v>
      </c>
    </row>
    <row r="63" spans="1:7" x14ac:dyDescent="0.25">
      <c r="A63" s="2" t="s">
        <v>45</v>
      </c>
      <c r="B63" s="2" t="s">
        <v>79</v>
      </c>
      <c r="C63" s="3">
        <v>4.8471799999999998</v>
      </c>
      <c r="D63" s="4" t="s">
        <v>12</v>
      </c>
      <c r="E63" s="5">
        <v>2325.1410000000001</v>
      </c>
      <c r="F63" s="4">
        <f t="shared" si="0"/>
        <v>1.8</v>
      </c>
      <c r="G63" s="5">
        <f t="shared" si="1"/>
        <v>4185.2538000000004</v>
      </c>
    </row>
    <row r="64" spans="1:7" x14ac:dyDescent="0.25">
      <c r="A64" s="2" t="s">
        <v>45</v>
      </c>
      <c r="B64" s="2" t="s">
        <v>80</v>
      </c>
      <c r="C64" s="3">
        <v>1790.6840764506001</v>
      </c>
      <c r="D64" s="4" t="s">
        <v>12</v>
      </c>
      <c r="E64" s="5">
        <v>2338.2840000000001</v>
      </c>
      <c r="F64" s="4">
        <f t="shared" si="0"/>
        <v>1.8</v>
      </c>
      <c r="G64" s="5">
        <f t="shared" si="1"/>
        <v>151520.80319999999</v>
      </c>
    </row>
    <row r="65" spans="1:10" x14ac:dyDescent="0.25">
      <c r="A65" s="2" t="s">
        <v>81</v>
      </c>
      <c r="B65" s="2" t="s">
        <v>82</v>
      </c>
      <c r="C65" s="3">
        <v>1522.895569</v>
      </c>
      <c r="D65" s="4" t="s">
        <v>12</v>
      </c>
      <c r="E65" s="5">
        <v>2391.212</v>
      </c>
      <c r="F65" s="4">
        <f t="shared" si="0"/>
        <v>1.8</v>
      </c>
      <c r="G65" s="5">
        <f t="shared" si="1"/>
        <v>133429.62960000001</v>
      </c>
    </row>
    <row r="66" spans="1:10" x14ac:dyDescent="0.25">
      <c r="A66" s="2" t="s">
        <v>45</v>
      </c>
      <c r="B66" s="2" t="s">
        <v>83</v>
      </c>
      <c r="C66" s="3">
        <v>1017.38343543543</v>
      </c>
      <c r="D66" s="4" t="s">
        <v>12</v>
      </c>
      <c r="E66" s="5">
        <v>2864.3389999999999</v>
      </c>
      <c r="F66" s="4">
        <f t="shared" ref="F66" si="2">IF(E66&gt;500,1.8,2)</f>
        <v>1.8</v>
      </c>
      <c r="G66" s="5">
        <f t="shared" ref="G66" si="3">ROUNDUP(C66/50,0)*F66*E66</f>
        <v>108272.01420000001</v>
      </c>
    </row>
    <row r="67" spans="1:10" x14ac:dyDescent="0.25">
      <c r="C67" s="3"/>
      <c r="D67" s="4"/>
    </row>
    <row r="68" spans="1:10" x14ac:dyDescent="0.25">
      <c r="A68" s="2" t="s">
        <v>52</v>
      </c>
      <c r="B68" s="2" t="s">
        <v>63</v>
      </c>
      <c r="C68" s="3">
        <v>2824.9520000000002</v>
      </c>
      <c r="D68" s="4" t="s">
        <v>84</v>
      </c>
      <c r="E68" s="5">
        <v>803.35900000000004</v>
      </c>
      <c r="F68" s="4">
        <f t="shared" ref="F68:F99" si="4">IF(E68&gt;500,1.8,2)</f>
        <v>1.8</v>
      </c>
      <c r="G68" s="5">
        <f t="shared" ref="G68:G99" si="5">ROUNDUP(C68/50,0)*F68*E68</f>
        <v>82424.633400000006</v>
      </c>
      <c r="H68" s="3">
        <f>SUM(C68:C89)</f>
        <v>138689.87274442799</v>
      </c>
      <c r="I68" s="3">
        <v>109701.878</v>
      </c>
      <c r="J68" s="1" t="s">
        <v>9</v>
      </c>
    </row>
    <row r="69" spans="1:10" x14ac:dyDescent="0.25">
      <c r="A69" s="2" t="s">
        <v>52</v>
      </c>
      <c r="B69" s="2" t="s">
        <v>66</v>
      </c>
      <c r="C69" s="3">
        <v>3.66886</v>
      </c>
      <c r="D69" s="4" t="s">
        <v>84</v>
      </c>
      <c r="E69" s="5">
        <v>993.14200000000005</v>
      </c>
      <c r="F69" s="4">
        <f t="shared" si="4"/>
        <v>1.8</v>
      </c>
      <c r="G69" s="5">
        <f t="shared" si="5"/>
        <v>1787.6556</v>
      </c>
      <c r="J69" s="3">
        <f>H68-I68</f>
        <v>28987.994744427997</v>
      </c>
    </row>
    <row r="70" spans="1:10" x14ac:dyDescent="0.25">
      <c r="A70" s="2" t="s">
        <v>45</v>
      </c>
      <c r="B70" s="2" t="s">
        <v>83</v>
      </c>
      <c r="C70" s="3">
        <v>1017.38343543543</v>
      </c>
      <c r="D70" s="4" t="s">
        <v>84</v>
      </c>
      <c r="E70" s="5">
        <v>1104.7239999999999</v>
      </c>
      <c r="F70" s="4">
        <f t="shared" si="4"/>
        <v>1.8</v>
      </c>
      <c r="G70" s="5">
        <f t="shared" si="5"/>
        <v>41758.567200000005</v>
      </c>
      <c r="J70" s="1" t="s">
        <v>85</v>
      </c>
    </row>
    <row r="71" spans="1:10" x14ac:dyDescent="0.25">
      <c r="A71" s="2" t="s">
        <v>81</v>
      </c>
      <c r="B71" s="2" t="s">
        <v>82</v>
      </c>
      <c r="C71" s="3">
        <v>1522.895569</v>
      </c>
      <c r="D71" s="4" t="s">
        <v>84</v>
      </c>
      <c r="E71" s="5">
        <v>1135.0940000000001</v>
      </c>
      <c r="F71" s="4">
        <f t="shared" si="4"/>
        <v>1.8</v>
      </c>
      <c r="G71" s="5">
        <f t="shared" si="5"/>
        <v>63338.245200000005</v>
      </c>
      <c r="J71" s="6">
        <f>SUM(G68:G88)+ROUNDUP((C89-J69)/50,0)*F89*E89</f>
        <v>7294723.5114000011</v>
      </c>
    </row>
    <row r="72" spans="1:10" x14ac:dyDescent="0.25">
      <c r="A72" s="2" t="s">
        <v>52</v>
      </c>
      <c r="B72" s="2" t="s">
        <v>62</v>
      </c>
      <c r="C72" s="3">
        <v>2816.8880747149501</v>
      </c>
      <c r="D72" s="4" t="s">
        <v>84</v>
      </c>
      <c r="E72" s="5">
        <v>1158.104</v>
      </c>
      <c r="F72" s="4">
        <f t="shared" si="4"/>
        <v>1.8</v>
      </c>
      <c r="G72" s="5">
        <f t="shared" si="5"/>
        <v>118821.47040000002</v>
      </c>
    </row>
    <row r="73" spans="1:10" x14ac:dyDescent="0.25">
      <c r="A73" s="2" t="s">
        <v>52</v>
      </c>
      <c r="B73" s="2" t="s">
        <v>53</v>
      </c>
      <c r="C73" s="3">
        <v>1829.8799999999801</v>
      </c>
      <c r="D73" s="4" t="s">
        <v>84</v>
      </c>
      <c r="E73" s="5">
        <v>1242.8109999999999</v>
      </c>
      <c r="F73" s="4">
        <f t="shared" si="4"/>
        <v>1.8</v>
      </c>
      <c r="G73" s="5">
        <f t="shared" si="5"/>
        <v>82771.212599999999</v>
      </c>
    </row>
    <row r="74" spans="1:10" x14ac:dyDescent="0.25">
      <c r="A74" s="2" t="s">
        <v>75</v>
      </c>
      <c r="B74" s="2" t="s">
        <v>76</v>
      </c>
      <c r="C74" s="3">
        <v>276.41466666666702</v>
      </c>
      <c r="D74" s="4" t="s">
        <v>84</v>
      </c>
      <c r="E74" s="5">
        <v>1447.2080000000001</v>
      </c>
      <c r="F74" s="4">
        <f t="shared" si="4"/>
        <v>1.8</v>
      </c>
      <c r="G74" s="5">
        <f t="shared" si="5"/>
        <v>15629.846400000002</v>
      </c>
    </row>
    <row r="75" spans="1:10" x14ac:dyDescent="0.25">
      <c r="A75" s="2" t="s">
        <v>23</v>
      </c>
      <c r="B75" s="2" t="s">
        <v>71</v>
      </c>
      <c r="C75" s="3">
        <v>92.248000000000005</v>
      </c>
      <c r="D75" s="4" t="s">
        <v>84</v>
      </c>
      <c r="E75" s="5">
        <v>1459.7429999999999</v>
      </c>
      <c r="F75" s="4">
        <f t="shared" si="4"/>
        <v>1.8</v>
      </c>
      <c r="G75" s="5">
        <f t="shared" si="5"/>
        <v>5255.0748000000003</v>
      </c>
    </row>
    <row r="76" spans="1:10" x14ac:dyDescent="0.25">
      <c r="A76" s="2" t="s">
        <v>23</v>
      </c>
      <c r="B76" s="2" t="s">
        <v>51</v>
      </c>
      <c r="C76" s="3">
        <v>31.945333333333298</v>
      </c>
      <c r="D76" s="4" t="s">
        <v>84</v>
      </c>
      <c r="E76" s="5">
        <v>1705.277</v>
      </c>
      <c r="F76" s="4">
        <f t="shared" si="4"/>
        <v>1.8</v>
      </c>
      <c r="G76" s="5">
        <f t="shared" si="5"/>
        <v>3069.4986000000004</v>
      </c>
    </row>
    <row r="77" spans="1:10" x14ac:dyDescent="0.25">
      <c r="A77" s="2" t="s">
        <v>45</v>
      </c>
      <c r="B77" s="2" t="s">
        <v>60</v>
      </c>
      <c r="C77" s="3">
        <v>4938.1074082082096</v>
      </c>
      <c r="D77" s="4" t="s">
        <v>84</v>
      </c>
      <c r="E77" s="5">
        <v>1852.96</v>
      </c>
      <c r="F77" s="4">
        <f t="shared" si="4"/>
        <v>1.8</v>
      </c>
      <c r="G77" s="5">
        <f t="shared" si="5"/>
        <v>330197.47200000007</v>
      </c>
    </row>
    <row r="78" spans="1:10" x14ac:dyDescent="0.25">
      <c r="A78" s="2" t="s">
        <v>45</v>
      </c>
      <c r="B78" s="2" t="s">
        <v>61</v>
      </c>
      <c r="C78" s="3">
        <v>45.569333333333297</v>
      </c>
      <c r="D78" s="4" t="s">
        <v>84</v>
      </c>
      <c r="E78" s="5">
        <v>1864.7460000000001</v>
      </c>
      <c r="F78" s="4">
        <f t="shared" si="4"/>
        <v>1.8</v>
      </c>
      <c r="G78" s="5">
        <f t="shared" si="5"/>
        <v>3356.5428000000002</v>
      </c>
    </row>
    <row r="79" spans="1:10" x14ac:dyDescent="0.25">
      <c r="A79" s="2" t="s">
        <v>45</v>
      </c>
      <c r="B79" s="2" t="s">
        <v>68</v>
      </c>
      <c r="C79" s="3">
        <v>2378.5841595270599</v>
      </c>
      <c r="D79" s="4" t="s">
        <v>84</v>
      </c>
      <c r="E79" s="5">
        <v>1866.7639999999999</v>
      </c>
      <c r="F79" s="4">
        <f t="shared" si="4"/>
        <v>1.8</v>
      </c>
      <c r="G79" s="5">
        <f t="shared" si="5"/>
        <v>161288.40960000001</v>
      </c>
    </row>
    <row r="80" spans="1:10" x14ac:dyDescent="0.25">
      <c r="A80" s="2" t="s">
        <v>45</v>
      </c>
      <c r="B80" s="2" t="s">
        <v>77</v>
      </c>
      <c r="C80" s="3">
        <v>3769.2657537599998</v>
      </c>
      <c r="D80" s="4" t="s">
        <v>84</v>
      </c>
      <c r="E80" s="5">
        <v>1871.579</v>
      </c>
      <c r="F80" s="4">
        <f t="shared" si="4"/>
        <v>1.8</v>
      </c>
      <c r="G80" s="5">
        <f t="shared" si="5"/>
        <v>256032.00720000002</v>
      </c>
    </row>
    <row r="81" spans="1:10" x14ac:dyDescent="0.25">
      <c r="A81" s="2" t="s">
        <v>45</v>
      </c>
      <c r="B81" s="2" t="s">
        <v>56</v>
      </c>
      <c r="C81" s="3">
        <v>17046.456059499498</v>
      </c>
      <c r="D81" s="4" t="s">
        <v>84</v>
      </c>
      <c r="E81" s="5">
        <v>1881.682</v>
      </c>
      <c r="F81" s="4">
        <f t="shared" si="4"/>
        <v>1.8</v>
      </c>
      <c r="G81" s="5">
        <f t="shared" si="5"/>
        <v>1154976.4116000002</v>
      </c>
    </row>
    <row r="82" spans="1:10" x14ac:dyDescent="0.25">
      <c r="A82" s="2" t="s">
        <v>45</v>
      </c>
      <c r="B82" s="2" t="s">
        <v>57</v>
      </c>
      <c r="C82" s="3">
        <v>300.45600000000002</v>
      </c>
      <c r="D82" s="4" t="s">
        <v>84</v>
      </c>
      <c r="E82" s="5">
        <v>1881.682</v>
      </c>
      <c r="F82" s="4">
        <f t="shared" si="4"/>
        <v>1.8</v>
      </c>
      <c r="G82" s="5">
        <f t="shared" si="5"/>
        <v>23709.193199999998</v>
      </c>
    </row>
    <row r="83" spans="1:10" x14ac:dyDescent="0.25">
      <c r="A83" s="2" t="s">
        <v>10</v>
      </c>
      <c r="B83" s="2" t="s">
        <v>50</v>
      </c>
      <c r="C83" s="3">
        <v>15080.8024354754</v>
      </c>
      <c r="D83" s="4" t="s">
        <v>84</v>
      </c>
      <c r="E83" s="5">
        <v>1921.894</v>
      </c>
      <c r="F83" s="4">
        <f t="shared" si="4"/>
        <v>1.8</v>
      </c>
      <c r="G83" s="5">
        <f t="shared" si="5"/>
        <v>1044741.5784</v>
      </c>
    </row>
    <row r="84" spans="1:10" x14ac:dyDescent="0.25">
      <c r="A84" s="2" t="s">
        <v>10</v>
      </c>
      <c r="B84" s="2" t="s">
        <v>49</v>
      </c>
      <c r="C84" s="3">
        <v>20185.7463933002</v>
      </c>
      <c r="D84" s="4" t="s">
        <v>84</v>
      </c>
      <c r="E84" s="5">
        <v>1926.856</v>
      </c>
      <c r="F84" s="4">
        <f t="shared" si="4"/>
        <v>1.8</v>
      </c>
      <c r="G84" s="5">
        <f t="shared" si="5"/>
        <v>1401209.6832000001</v>
      </c>
    </row>
    <row r="85" spans="1:10" x14ac:dyDescent="0.25">
      <c r="A85" s="2" t="s">
        <v>45</v>
      </c>
      <c r="B85" s="2" t="s">
        <v>64</v>
      </c>
      <c r="C85" s="3">
        <v>1182.93066666666</v>
      </c>
      <c r="D85" s="4" t="s">
        <v>84</v>
      </c>
      <c r="E85" s="5">
        <v>1929.893</v>
      </c>
      <c r="F85" s="4">
        <f t="shared" si="4"/>
        <v>1.8</v>
      </c>
      <c r="G85" s="5">
        <f t="shared" si="5"/>
        <v>83371.377600000007</v>
      </c>
    </row>
    <row r="86" spans="1:10" x14ac:dyDescent="0.25">
      <c r="A86" s="2" t="s">
        <v>10</v>
      </c>
      <c r="B86" s="2" t="s">
        <v>59</v>
      </c>
      <c r="C86" s="3">
        <v>2216.3786666666701</v>
      </c>
      <c r="D86" s="4" t="s">
        <v>84</v>
      </c>
      <c r="E86" s="5">
        <v>1941.9970000000001</v>
      </c>
      <c r="F86" s="4">
        <f t="shared" si="4"/>
        <v>1.8</v>
      </c>
      <c r="G86" s="5">
        <f t="shared" si="5"/>
        <v>157301.75700000001</v>
      </c>
    </row>
    <row r="87" spans="1:10" x14ac:dyDescent="0.25">
      <c r="A87" s="2" t="s">
        <v>10</v>
      </c>
      <c r="B87" s="2" t="s">
        <v>58</v>
      </c>
      <c r="C87" s="3">
        <v>6232.4502566886904</v>
      </c>
      <c r="D87" s="4" t="s">
        <v>84</v>
      </c>
      <c r="E87" s="5">
        <v>1948.1969999999999</v>
      </c>
      <c r="F87" s="4">
        <f t="shared" si="4"/>
        <v>1.8</v>
      </c>
      <c r="G87" s="5">
        <f t="shared" si="5"/>
        <v>438344.32499999995</v>
      </c>
    </row>
    <row r="88" spans="1:10" x14ac:dyDescent="0.25">
      <c r="A88" s="2" t="s">
        <v>10</v>
      </c>
      <c r="B88" s="2" t="s">
        <v>55</v>
      </c>
      <c r="C88" s="3">
        <v>17790.3461457105</v>
      </c>
      <c r="D88" s="4" t="s">
        <v>84</v>
      </c>
      <c r="E88" s="5">
        <v>1952.9960000000001</v>
      </c>
      <c r="F88" s="4">
        <f t="shared" si="4"/>
        <v>1.8</v>
      </c>
      <c r="G88" s="5">
        <f t="shared" si="5"/>
        <v>1251479.8368000002</v>
      </c>
    </row>
    <row r="89" spans="1:10" x14ac:dyDescent="0.25">
      <c r="A89" s="2" t="s">
        <v>45</v>
      </c>
      <c r="B89" s="2" t="s">
        <v>67</v>
      </c>
      <c r="C89" s="3">
        <v>37106.503526441396</v>
      </c>
      <c r="D89" s="4" t="s">
        <v>84</v>
      </c>
      <c r="E89" s="5">
        <v>1955.8920000000001</v>
      </c>
      <c r="F89" s="4">
        <f t="shared" si="4"/>
        <v>1.8</v>
      </c>
      <c r="G89" s="5">
        <f t="shared" si="5"/>
        <v>2615809.9608000005</v>
      </c>
      <c r="H89" s="2"/>
      <c r="I89" s="2"/>
      <c r="J89" s="3"/>
    </row>
    <row r="90" spans="1:10" x14ac:dyDescent="0.25">
      <c r="A90" s="2" t="s">
        <v>45</v>
      </c>
      <c r="B90" s="2" t="s">
        <v>80</v>
      </c>
      <c r="C90" s="3">
        <v>1790.6840764506001</v>
      </c>
      <c r="D90" s="4" t="s">
        <v>84</v>
      </c>
      <c r="E90" s="5">
        <v>1972.5550000000001</v>
      </c>
      <c r="F90" s="4">
        <f t="shared" si="4"/>
        <v>1.8</v>
      </c>
      <c r="G90" s="5">
        <f t="shared" si="5"/>
        <v>127821.564</v>
      </c>
      <c r="H90" s="2"/>
      <c r="I90" s="2"/>
      <c r="J90" s="3"/>
    </row>
    <row r="91" spans="1:10" x14ac:dyDescent="0.25">
      <c r="A91" s="2" t="s">
        <v>45</v>
      </c>
      <c r="B91" s="2" t="s">
        <v>65</v>
      </c>
      <c r="C91" s="3">
        <v>59357.943030070099</v>
      </c>
      <c r="D91" s="4" t="s">
        <v>84</v>
      </c>
      <c r="E91" s="5">
        <v>1976.403</v>
      </c>
      <c r="F91" s="4">
        <f t="shared" si="4"/>
        <v>1.8</v>
      </c>
      <c r="G91" s="5">
        <f t="shared" si="5"/>
        <v>4226340.1752000004</v>
      </c>
      <c r="H91" s="2"/>
      <c r="I91" s="2"/>
      <c r="J91" s="3"/>
    </row>
    <row r="92" spans="1:10" x14ac:dyDescent="0.25">
      <c r="A92" s="2" t="s">
        <v>45</v>
      </c>
      <c r="B92" s="2" t="s">
        <v>74</v>
      </c>
      <c r="C92" s="3">
        <v>1812.8948933333299</v>
      </c>
      <c r="D92" s="4" t="s">
        <v>84</v>
      </c>
      <c r="E92" s="5">
        <v>1993.143</v>
      </c>
      <c r="F92" s="4">
        <f t="shared" si="4"/>
        <v>1.8</v>
      </c>
      <c r="G92" s="5">
        <f t="shared" si="5"/>
        <v>132743.32380000001</v>
      </c>
      <c r="H92" s="2"/>
      <c r="I92" s="2"/>
      <c r="J92" s="3"/>
    </row>
    <row r="93" spans="1:10" x14ac:dyDescent="0.25">
      <c r="A93" s="2" t="s">
        <v>45</v>
      </c>
      <c r="B93" s="2" t="s">
        <v>69</v>
      </c>
      <c r="C93" s="3">
        <v>1109.5413333333299</v>
      </c>
      <c r="D93" s="4" t="s">
        <v>84</v>
      </c>
      <c r="E93" s="5">
        <v>1997.02</v>
      </c>
      <c r="F93" s="4">
        <f t="shared" si="4"/>
        <v>1.8</v>
      </c>
      <c r="G93" s="5">
        <f t="shared" si="5"/>
        <v>82676.627999999997</v>
      </c>
      <c r="H93" s="2"/>
      <c r="I93" s="2"/>
      <c r="J93" s="3"/>
    </row>
    <row r="94" spans="1:10" x14ac:dyDescent="0.25">
      <c r="A94" s="2" t="s">
        <v>45</v>
      </c>
      <c r="B94" s="2" t="s">
        <v>78</v>
      </c>
      <c r="C94" s="3">
        <v>148.233106666667</v>
      </c>
      <c r="D94" s="4" t="s">
        <v>84</v>
      </c>
      <c r="E94" s="5">
        <v>2001.905</v>
      </c>
      <c r="F94" s="4">
        <f t="shared" si="4"/>
        <v>1.8</v>
      </c>
      <c r="G94" s="5">
        <f t="shared" si="5"/>
        <v>10810.287</v>
      </c>
      <c r="H94" s="2"/>
      <c r="I94" s="2"/>
      <c r="J94" s="3"/>
    </row>
    <row r="95" spans="1:10" x14ac:dyDescent="0.25">
      <c r="A95" s="2" t="s">
        <v>45</v>
      </c>
      <c r="B95" s="2" t="s">
        <v>70</v>
      </c>
      <c r="C95" s="3">
        <v>76834.0904434853</v>
      </c>
      <c r="D95" s="4" t="s">
        <v>84</v>
      </c>
      <c r="E95" s="5">
        <v>2006.203</v>
      </c>
      <c r="F95" s="4">
        <f t="shared" si="4"/>
        <v>1.8</v>
      </c>
      <c r="G95" s="5">
        <f t="shared" si="5"/>
        <v>5550361.2198000001</v>
      </c>
      <c r="H95" s="2"/>
      <c r="I95" s="2"/>
      <c r="J95" s="3"/>
    </row>
    <row r="96" spans="1:10" x14ac:dyDescent="0.25">
      <c r="A96" s="2" t="s">
        <v>45</v>
      </c>
      <c r="B96" s="2" t="s">
        <v>73</v>
      </c>
      <c r="C96" s="3">
        <v>3545.2386666666698</v>
      </c>
      <c r="D96" s="4" t="s">
        <v>84</v>
      </c>
      <c r="E96" s="5">
        <v>2027.4829999999999</v>
      </c>
      <c r="F96" s="4">
        <f t="shared" si="4"/>
        <v>1.8</v>
      </c>
      <c r="G96" s="5">
        <f t="shared" si="5"/>
        <v>259112.32739999998</v>
      </c>
      <c r="H96" s="2"/>
      <c r="I96" s="2"/>
      <c r="J96" s="3"/>
    </row>
    <row r="97" spans="1:10" x14ac:dyDescent="0.25">
      <c r="A97" s="2" t="s">
        <v>10</v>
      </c>
      <c r="B97" s="2" t="s">
        <v>54</v>
      </c>
      <c r="C97" s="3">
        <v>30.298666666666701</v>
      </c>
      <c r="D97" s="4" t="s">
        <v>84</v>
      </c>
      <c r="E97" s="5">
        <v>2034.7529999999999</v>
      </c>
      <c r="F97" s="4">
        <f t="shared" si="4"/>
        <v>1.8</v>
      </c>
      <c r="G97" s="5">
        <f t="shared" si="5"/>
        <v>3662.5553999999997</v>
      </c>
      <c r="H97" s="2"/>
      <c r="I97" s="2"/>
      <c r="J97" s="3"/>
    </row>
    <row r="98" spans="1:10" x14ac:dyDescent="0.25">
      <c r="A98" s="2" t="s">
        <v>45</v>
      </c>
      <c r="B98" s="2" t="s">
        <v>79</v>
      </c>
      <c r="C98" s="3">
        <v>4.8471799999999998</v>
      </c>
      <c r="D98" s="4" t="s">
        <v>84</v>
      </c>
      <c r="E98" s="5">
        <v>2040.731</v>
      </c>
      <c r="F98" s="4">
        <f t="shared" si="4"/>
        <v>1.8</v>
      </c>
      <c r="G98" s="5">
        <f t="shared" si="5"/>
        <v>3673.3157999999999</v>
      </c>
      <c r="H98" s="2"/>
      <c r="I98" s="2"/>
      <c r="J98" s="3"/>
    </row>
    <row r="99" spans="1:10" x14ac:dyDescent="0.25">
      <c r="A99" s="2" t="s">
        <v>45</v>
      </c>
      <c r="B99" s="2" t="s">
        <v>72</v>
      </c>
      <c r="C99" s="3">
        <v>1042.53659123123</v>
      </c>
      <c r="D99" s="4" t="s">
        <v>84</v>
      </c>
      <c r="E99" s="5">
        <v>2070.4769999999999</v>
      </c>
      <c r="F99" s="4">
        <f t="shared" si="4"/>
        <v>1.8</v>
      </c>
      <c r="G99" s="5">
        <f t="shared" si="5"/>
        <v>78264.030599999998</v>
      </c>
      <c r="H99" s="2"/>
      <c r="I99" s="2"/>
      <c r="J99" s="3"/>
    </row>
    <row r="100" spans="1:10" x14ac:dyDescent="0.25">
      <c r="C100" s="3"/>
      <c r="E100" s="4"/>
    </row>
    <row r="101" spans="1:10" x14ac:dyDescent="0.25">
      <c r="A101" s="2" t="s">
        <v>45</v>
      </c>
      <c r="B101" s="2" t="s">
        <v>80</v>
      </c>
      <c r="C101" s="3">
        <v>1790.6840764506001</v>
      </c>
      <c r="D101" s="4" t="s">
        <v>86</v>
      </c>
      <c r="E101" s="5">
        <v>1208.6130000000001</v>
      </c>
      <c r="F101" s="4">
        <f t="shared" ref="F101:F111" si="6">IF(E101&gt;500,1.8,2)</f>
        <v>1.8</v>
      </c>
      <c r="G101" s="5">
        <f t="shared" ref="G101:G111" si="7">ROUNDUP(C101/50,0)*F101*E101</f>
        <v>78318.122400000007</v>
      </c>
      <c r="H101" s="3">
        <f>SUM(C101:C108)</f>
        <v>114233.524444364</v>
      </c>
      <c r="I101" s="3">
        <v>72174.524933333305</v>
      </c>
      <c r="J101" s="1" t="s">
        <v>9</v>
      </c>
    </row>
    <row r="102" spans="1:10" x14ac:dyDescent="0.25">
      <c r="A102" s="2" t="s">
        <v>45</v>
      </c>
      <c r="B102" s="2" t="s">
        <v>78</v>
      </c>
      <c r="C102" s="3">
        <v>148.233106666667</v>
      </c>
      <c r="D102" s="4" t="s">
        <v>86</v>
      </c>
      <c r="E102" s="5">
        <v>1231.6010000000001</v>
      </c>
      <c r="F102" s="4">
        <f t="shared" si="6"/>
        <v>1.8</v>
      </c>
      <c r="G102" s="5">
        <f t="shared" si="7"/>
        <v>6650.6454000000012</v>
      </c>
      <c r="J102" s="3">
        <f>H101-I101</f>
        <v>42058.999511030692</v>
      </c>
    </row>
    <row r="103" spans="1:10" x14ac:dyDescent="0.25">
      <c r="A103" s="2" t="s">
        <v>45</v>
      </c>
      <c r="B103" s="2" t="s">
        <v>79</v>
      </c>
      <c r="C103" s="3">
        <v>4.8471799999999998</v>
      </c>
      <c r="D103" s="4" t="s">
        <v>86</v>
      </c>
      <c r="E103" s="5">
        <v>1270.4469999999999</v>
      </c>
      <c r="F103" s="4">
        <f t="shared" si="6"/>
        <v>1.8</v>
      </c>
      <c r="G103" s="5">
        <f t="shared" si="7"/>
        <v>2286.8045999999999</v>
      </c>
      <c r="J103" s="1" t="s">
        <v>87</v>
      </c>
    </row>
    <row r="104" spans="1:10" x14ac:dyDescent="0.25">
      <c r="A104" s="2" t="s">
        <v>45</v>
      </c>
      <c r="B104" s="2" t="s">
        <v>74</v>
      </c>
      <c r="C104" s="3">
        <v>1812.8948933333299</v>
      </c>
      <c r="D104" s="4" t="s">
        <v>86</v>
      </c>
      <c r="E104" s="5">
        <v>1340.06</v>
      </c>
      <c r="F104" s="4">
        <f t="shared" si="6"/>
        <v>1.8</v>
      </c>
      <c r="G104" s="5">
        <f t="shared" si="7"/>
        <v>89247.996000000014</v>
      </c>
      <c r="J104" s="6">
        <f>SUM(G101:G107)+ROUNDUP((C108-J102)/50,0)*E108*F108</f>
        <v>3539910.2328000003</v>
      </c>
    </row>
    <row r="105" spans="1:10" x14ac:dyDescent="0.25">
      <c r="A105" s="2" t="s">
        <v>45</v>
      </c>
      <c r="B105" s="2" t="s">
        <v>67</v>
      </c>
      <c r="C105" s="3">
        <v>28987.994744428099</v>
      </c>
      <c r="D105" s="4" t="s">
        <v>86</v>
      </c>
      <c r="E105" s="5">
        <v>1353.4169999999999</v>
      </c>
      <c r="F105" s="4">
        <f t="shared" si="6"/>
        <v>1.8</v>
      </c>
      <c r="G105" s="5">
        <f t="shared" si="7"/>
        <v>1412967.348</v>
      </c>
    </row>
    <row r="106" spans="1:10" x14ac:dyDescent="0.25">
      <c r="A106" s="2" t="s">
        <v>45</v>
      </c>
      <c r="B106" s="2" t="s">
        <v>69</v>
      </c>
      <c r="C106" s="3">
        <v>1109.5413333333299</v>
      </c>
      <c r="D106" s="4" t="s">
        <v>86</v>
      </c>
      <c r="E106" s="5">
        <v>1363.328</v>
      </c>
      <c r="F106" s="4">
        <f t="shared" si="6"/>
        <v>1.8</v>
      </c>
      <c r="G106" s="5">
        <f t="shared" si="7"/>
        <v>56441.779199999997</v>
      </c>
    </row>
    <row r="107" spans="1:10" x14ac:dyDescent="0.25">
      <c r="A107" s="2" t="s">
        <v>45</v>
      </c>
      <c r="B107" s="2" t="s">
        <v>73</v>
      </c>
      <c r="C107" s="3">
        <v>3545.2386666666698</v>
      </c>
      <c r="D107" s="4" t="s">
        <v>86</v>
      </c>
      <c r="E107" s="5">
        <v>1365.538</v>
      </c>
      <c r="F107" s="4">
        <f t="shared" si="6"/>
        <v>1.8</v>
      </c>
      <c r="G107" s="5">
        <f t="shared" si="7"/>
        <v>174515.75639999998</v>
      </c>
    </row>
    <row r="108" spans="1:10" x14ac:dyDescent="0.25">
      <c r="A108" s="2" t="s">
        <v>45</v>
      </c>
      <c r="B108" s="2" t="s">
        <v>70</v>
      </c>
      <c r="C108" s="3">
        <v>76834.0904434853</v>
      </c>
      <c r="D108" s="4" t="s">
        <v>86</v>
      </c>
      <c r="E108" s="5">
        <v>1372.511</v>
      </c>
      <c r="F108" s="4">
        <f t="shared" si="6"/>
        <v>1.8</v>
      </c>
      <c r="G108" s="5">
        <f t="shared" si="7"/>
        <v>3797188.9325999999</v>
      </c>
      <c r="H108" s="2"/>
      <c r="I108" s="2"/>
      <c r="J108" s="3"/>
    </row>
    <row r="109" spans="1:10" x14ac:dyDescent="0.25">
      <c r="A109" s="2" t="s">
        <v>45</v>
      </c>
      <c r="B109" s="2" t="s">
        <v>65</v>
      </c>
      <c r="C109" s="3">
        <v>59357.943030070099</v>
      </c>
      <c r="D109" s="4" t="s">
        <v>86</v>
      </c>
      <c r="E109" s="5">
        <v>1379.9010000000001</v>
      </c>
      <c r="F109" s="4">
        <f t="shared" si="6"/>
        <v>1.8</v>
      </c>
      <c r="G109" s="5">
        <f t="shared" si="7"/>
        <v>2950780.2984000002</v>
      </c>
      <c r="H109" s="2"/>
      <c r="I109" s="2"/>
      <c r="J109" s="3"/>
    </row>
    <row r="110" spans="1:10" x14ac:dyDescent="0.25">
      <c r="A110" s="2" t="s">
        <v>45</v>
      </c>
      <c r="B110" s="2" t="s">
        <v>72</v>
      </c>
      <c r="C110" s="3">
        <v>1042.53659123123</v>
      </c>
      <c r="D110" s="4" t="s">
        <v>86</v>
      </c>
      <c r="E110" s="5">
        <v>1453.836</v>
      </c>
      <c r="F110" s="4">
        <f t="shared" si="6"/>
        <v>1.8</v>
      </c>
      <c r="G110" s="5">
        <f t="shared" si="7"/>
        <v>54955.000800000009</v>
      </c>
      <c r="H110" s="2"/>
      <c r="I110" s="2"/>
      <c r="J110" s="3"/>
    </row>
    <row r="111" spans="1:10" x14ac:dyDescent="0.25">
      <c r="A111" s="2" t="s">
        <v>10</v>
      </c>
      <c r="B111" s="2" t="s">
        <v>54</v>
      </c>
      <c r="C111" s="3">
        <v>30.298666666666701</v>
      </c>
      <c r="D111" s="4" t="s">
        <v>86</v>
      </c>
      <c r="E111" s="5">
        <v>1552.7080000000001</v>
      </c>
      <c r="F111" s="4">
        <f t="shared" si="6"/>
        <v>1.8</v>
      </c>
      <c r="G111" s="5">
        <f t="shared" si="7"/>
        <v>2794.8744000000002</v>
      </c>
      <c r="H111" s="2"/>
      <c r="I111" s="2"/>
      <c r="J111" s="3"/>
    </row>
    <row r="112" spans="1:10" x14ac:dyDescent="0.25">
      <c r="D112" s="4"/>
    </row>
    <row r="113" spans="1:10" x14ac:dyDescent="0.25">
      <c r="A113" s="2" t="s">
        <v>10</v>
      </c>
      <c r="B113" s="2" t="s">
        <v>54</v>
      </c>
      <c r="C113" s="3">
        <v>30.298666666666701</v>
      </c>
      <c r="D113" s="4" t="s">
        <v>88</v>
      </c>
      <c r="E113" s="5">
        <v>762.78200000000004</v>
      </c>
      <c r="F113" s="4">
        <f>IF(E113&gt;500,1.8,2)</f>
        <v>1.8</v>
      </c>
      <c r="G113" s="5">
        <f>ROUNDUP(C113/50,0)*F113*E113</f>
        <v>1373.0076000000001</v>
      </c>
      <c r="H113" s="3">
        <f>SUM(C113:C115)</f>
        <v>101447.24120776737</v>
      </c>
      <c r="I113" s="3">
        <v>69102.642266666604</v>
      </c>
      <c r="J113" s="1" t="s">
        <v>9</v>
      </c>
    </row>
    <row r="114" spans="1:10" x14ac:dyDescent="0.25">
      <c r="A114" s="2" t="s">
        <v>45</v>
      </c>
      <c r="B114" s="2" t="s">
        <v>65</v>
      </c>
      <c r="C114" s="3">
        <v>59357.943030070099</v>
      </c>
      <c r="D114" s="4" t="s">
        <v>88</v>
      </c>
      <c r="E114" s="5">
        <v>849.10599999999999</v>
      </c>
      <c r="F114" s="4">
        <f>IF(E114&gt;500,1.8,2)</f>
        <v>1.8</v>
      </c>
      <c r="G114" s="5">
        <f>ROUNDUP(C114/50,0)*F114*E114</f>
        <v>1815728.2704</v>
      </c>
      <c r="I114" s="2"/>
      <c r="J114" s="3">
        <f>H113-I113</f>
        <v>32344.598941100761</v>
      </c>
    </row>
    <row r="115" spans="1:10" x14ac:dyDescent="0.25">
      <c r="A115" s="2" t="s">
        <v>45</v>
      </c>
      <c r="B115" s="2" t="s">
        <v>70</v>
      </c>
      <c r="C115" s="3">
        <v>42058.999511030597</v>
      </c>
      <c r="D115" s="4" t="s">
        <v>88</v>
      </c>
      <c r="E115" s="5">
        <v>904.88599999999997</v>
      </c>
      <c r="F115" s="4">
        <f>IF(E115&gt;500,1.8,2)</f>
        <v>1.8</v>
      </c>
      <c r="G115" s="5">
        <f>ROUNDUP(C115/50,0)*F115*E115</f>
        <v>1371445.2216</v>
      </c>
      <c r="H115" s="2"/>
      <c r="I115" s="2"/>
      <c r="J115" s="1" t="s">
        <v>89</v>
      </c>
    </row>
    <row r="116" spans="1:10" x14ac:dyDescent="0.25">
      <c r="A116" s="2" t="s">
        <v>45</v>
      </c>
      <c r="B116" s="2" t="s">
        <v>72</v>
      </c>
      <c r="C116" s="3">
        <v>1042.53659123123</v>
      </c>
      <c r="D116" s="4" t="s">
        <v>88</v>
      </c>
      <c r="E116" s="5">
        <v>943.18</v>
      </c>
      <c r="F116" s="4">
        <f>IF(E116&gt;500,1.8,2)</f>
        <v>1.8</v>
      </c>
      <c r="G116" s="5">
        <f>ROUNDUP(C116/50,0)*F116*E116</f>
        <v>35652.204000000005</v>
      </c>
      <c r="H116" s="2"/>
      <c r="I116" s="2"/>
      <c r="J116" s="6">
        <f>SUM(G113:G114)+ROUNDUP((C115-J114)/50,0)*E115*F115</f>
        <v>2134716.264</v>
      </c>
    </row>
    <row r="117" spans="1:10" x14ac:dyDescent="0.25">
      <c r="D117" s="4"/>
    </row>
    <row r="118" spans="1:10" x14ac:dyDescent="0.25">
      <c r="A118" s="2" t="s">
        <v>45</v>
      </c>
      <c r="B118" s="2" t="s">
        <v>70</v>
      </c>
      <c r="C118" s="3">
        <v>32344.598941100801</v>
      </c>
      <c r="D118" s="4" t="s">
        <v>90</v>
      </c>
      <c r="E118" s="5">
        <v>1234.7729999999999</v>
      </c>
      <c r="F118" s="4">
        <f>IF(E118&gt;500,1.8,2)</f>
        <v>1.8</v>
      </c>
      <c r="G118" s="5">
        <f>ROUNDUP(C118/50,0)*F118*E118</f>
        <v>1438016.6358</v>
      </c>
      <c r="H118" s="3">
        <v>32344.598941100801</v>
      </c>
      <c r="I118" s="3">
        <v>25423.268</v>
      </c>
      <c r="J118" s="1" t="s">
        <v>9</v>
      </c>
    </row>
    <row r="119" spans="1:10" x14ac:dyDescent="0.25">
      <c r="A119" s="2" t="s">
        <v>45</v>
      </c>
      <c r="B119" s="2" t="s">
        <v>72</v>
      </c>
      <c r="C119" s="3">
        <v>1042.53659123123</v>
      </c>
      <c r="D119" s="4" t="s">
        <v>90</v>
      </c>
      <c r="E119" s="5">
        <v>1273.067</v>
      </c>
      <c r="F119" s="4">
        <f>IF(E119&gt;500,1.8,2)</f>
        <v>1.8</v>
      </c>
      <c r="G119" s="5">
        <f>ROUNDUP(C119/50,0)*F119*E119</f>
        <v>48121.932600000007</v>
      </c>
      <c r="H119" s="2"/>
      <c r="I119" s="2"/>
      <c r="J119" s="3">
        <f>H118-I118</f>
        <v>6921.3309411008013</v>
      </c>
    </row>
    <row r="120" spans="1:10" x14ac:dyDescent="0.25">
      <c r="H120" s="2"/>
      <c r="I120" s="2"/>
      <c r="J120" s="1" t="s">
        <v>91</v>
      </c>
    </row>
    <row r="121" spans="1:10" x14ac:dyDescent="0.25">
      <c r="J121" s="6">
        <f>ROUNDUP((H118-J119)/50,0)*F118*E118</f>
        <v>1131299.0226</v>
      </c>
    </row>
    <row r="123" spans="1:10" x14ac:dyDescent="0.25">
      <c r="A123" s="2" t="s">
        <v>45</v>
      </c>
      <c r="B123" s="2" t="s">
        <v>70</v>
      </c>
      <c r="C123" s="3">
        <v>6921.3309411008204</v>
      </c>
      <c r="D123" s="4" t="s">
        <v>92</v>
      </c>
      <c r="E123" s="5">
        <v>2010.635</v>
      </c>
      <c r="F123" s="4">
        <f>IF(E123&gt;500,1.8,2)</f>
        <v>1.8</v>
      </c>
      <c r="G123" s="5">
        <f>ROUNDUP(C123/50,0)*F123*E123</f>
        <v>503060.87700000004</v>
      </c>
      <c r="H123" s="3">
        <f>SUM(C123:C124)</f>
        <v>7963.8675323320504</v>
      </c>
      <c r="I123" s="3">
        <v>7963.8675323323296</v>
      </c>
      <c r="J123" s="1" t="s">
        <v>93</v>
      </c>
    </row>
    <row r="124" spans="1:10" x14ac:dyDescent="0.25">
      <c r="A124" s="2" t="s">
        <v>45</v>
      </c>
      <c r="B124" s="2" t="s">
        <v>72</v>
      </c>
      <c r="C124" s="3">
        <v>1042.53659123123</v>
      </c>
      <c r="D124" s="4" t="s">
        <v>92</v>
      </c>
      <c r="E124" s="5">
        <v>2048.9290000000001</v>
      </c>
      <c r="F124" s="4">
        <f>IF(E124&gt;500,1.8,2)</f>
        <v>1.8</v>
      </c>
      <c r="G124" s="5">
        <f>ROUNDUP(C124/50,0)*F124*E124</f>
        <v>77449.516200000013</v>
      </c>
      <c r="J124" s="6">
        <f>SUM(G123:G124)</f>
        <v>580510.39320000005</v>
      </c>
    </row>
    <row r="125" spans="1:10" x14ac:dyDescent="0.25">
      <c r="I125" s="1" t="s">
        <v>94</v>
      </c>
      <c r="J125" s="7">
        <f>SUM(J121,J124,J116,J104,J71,J4)</f>
        <v>46310561.105399996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jx z</dc:creator>
  <cp:lastModifiedBy>jx z</cp:lastModifiedBy>
  <dcterms:created xsi:type="dcterms:W3CDTF">2024-04-29T13:22:04Z</dcterms:created>
  <dcterms:modified xsi:type="dcterms:W3CDTF">2024-04-29T13:23:21Z</dcterms:modified>
</cp:coreProperties>
</file>