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c\Desktop\shieldReduceExp\"/>
    </mc:Choice>
  </mc:AlternateContent>
  <xr:revisionPtr revIDLastSave="0" documentId="13_ncr:1_{63173035-D184-4238-B20F-0D81A813AA58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Linux" sheetId="1" r:id="rId1"/>
    <sheet name="Linux-new" sheetId="5" r:id="rId2"/>
    <sheet name="Web" sheetId="2" r:id="rId3"/>
    <sheet name="Web-new" sheetId="6" r:id="rId4"/>
    <sheet name="Docker-new" sheetId="3" r:id="rId5"/>
    <sheet name="SimOS-new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11" i="6" l="1"/>
  <c r="F12" i="6" s="1"/>
  <c r="E11" i="6"/>
  <c r="E12" i="6" s="1"/>
  <c r="D11" i="6"/>
  <c r="D12" i="6" s="1"/>
  <c r="C11" i="6"/>
  <c r="C12" i="6" s="1"/>
  <c r="B11" i="6"/>
  <c r="B12" i="6" s="1"/>
  <c r="A11" i="6"/>
  <c r="A12" i="6" s="1"/>
  <c r="F10" i="6"/>
  <c r="E10" i="6"/>
  <c r="D10" i="6"/>
  <c r="C10" i="6"/>
  <c r="B10" i="6"/>
  <c r="A10" i="6"/>
  <c r="F9" i="6"/>
  <c r="E9" i="6"/>
  <c r="E14" i="6" s="1"/>
  <c r="D9" i="6"/>
  <c r="D14" i="6" s="1"/>
  <c r="C9" i="6"/>
  <c r="C14" i="6" s="1"/>
  <c r="B9" i="6"/>
  <c r="B14" i="6" s="1"/>
  <c r="A9" i="6"/>
  <c r="A14" i="6" s="1"/>
  <c r="F11" i="2"/>
  <c r="F12" i="2" s="1"/>
  <c r="E11" i="2"/>
  <c r="E12" i="2" s="1"/>
  <c r="D11" i="2"/>
  <c r="D12" i="2" s="1"/>
  <c r="C11" i="2"/>
  <c r="C12" i="2" s="1"/>
  <c r="B11" i="2"/>
  <c r="B12" i="2" s="1"/>
  <c r="A11" i="2"/>
  <c r="A12" i="2" s="1"/>
  <c r="F10" i="2"/>
  <c r="E10" i="2"/>
  <c r="D10" i="2"/>
  <c r="C10" i="2"/>
  <c r="B10" i="2"/>
  <c r="A10" i="2"/>
  <c r="F9" i="2"/>
  <c r="F14" i="2" s="1"/>
  <c r="E9" i="2"/>
  <c r="E13" i="2" s="1"/>
  <c r="D9" i="2"/>
  <c r="D14" i="2" s="1"/>
  <c r="C9" i="2"/>
  <c r="C14" i="2" s="1"/>
  <c r="B9" i="2"/>
  <c r="B14" i="2" s="1"/>
  <c r="A9" i="2"/>
  <c r="A14" i="2" s="1"/>
  <c r="F11" i="5"/>
  <c r="F12" i="5" s="1"/>
  <c r="E11" i="5"/>
  <c r="E12" i="5" s="1"/>
  <c r="D11" i="5"/>
  <c r="D12" i="5" s="1"/>
  <c r="C11" i="5"/>
  <c r="C12" i="5" s="1"/>
  <c r="B11" i="5"/>
  <c r="B12" i="5" s="1"/>
  <c r="A11" i="5"/>
  <c r="A12" i="5" s="1"/>
  <c r="F10" i="5"/>
  <c r="E10" i="5"/>
  <c r="D10" i="5"/>
  <c r="C10" i="5"/>
  <c r="B10" i="5"/>
  <c r="A10" i="5"/>
  <c r="F9" i="5"/>
  <c r="F14" i="5" s="1"/>
  <c r="E9" i="5"/>
  <c r="E14" i="5" s="1"/>
  <c r="D9" i="5"/>
  <c r="D13" i="5" s="1"/>
  <c r="C9" i="5"/>
  <c r="C13" i="5" s="1"/>
  <c r="B9" i="5"/>
  <c r="B14" i="5" s="1"/>
  <c r="A9" i="5"/>
  <c r="A14" i="5" s="1"/>
  <c r="F11" i="1"/>
  <c r="F12" i="1" s="1"/>
  <c r="E11" i="1"/>
  <c r="E12" i="1" s="1"/>
  <c r="D11" i="1"/>
  <c r="D12" i="1" s="1"/>
  <c r="C11" i="1"/>
  <c r="C12" i="1" s="1"/>
  <c r="B11" i="1"/>
  <c r="B12" i="1" s="1"/>
  <c r="A11" i="1"/>
  <c r="A12" i="1" s="1"/>
  <c r="F10" i="1"/>
  <c r="E10" i="1"/>
  <c r="D10" i="1"/>
  <c r="C10" i="1"/>
  <c r="B10" i="1"/>
  <c r="A10" i="1"/>
  <c r="F9" i="1"/>
  <c r="F14" i="1" s="1"/>
  <c r="E9" i="1"/>
  <c r="E13" i="1" s="1"/>
  <c r="D9" i="1"/>
  <c r="D14" i="1" s="1"/>
  <c r="C9" i="1"/>
  <c r="C13" i="1" s="1"/>
  <c r="B9" i="1"/>
  <c r="B14" i="1" s="1"/>
  <c r="A9" i="1"/>
  <c r="A14" i="1" s="1"/>
  <c r="F11" i="4"/>
  <c r="F12" i="4" s="1"/>
  <c r="E11" i="4"/>
  <c r="E12" i="4" s="1"/>
  <c r="D11" i="4"/>
  <c r="D12" i="4" s="1"/>
  <c r="C11" i="4"/>
  <c r="C12" i="4" s="1"/>
  <c r="B11" i="4"/>
  <c r="B12" i="4" s="1"/>
  <c r="A11" i="4"/>
  <c r="A12" i="4" s="1"/>
  <c r="F10" i="4"/>
  <c r="E10" i="4"/>
  <c r="D10" i="4"/>
  <c r="C10" i="4"/>
  <c r="B10" i="4"/>
  <c r="A10" i="4"/>
  <c r="F9" i="4"/>
  <c r="F14" i="4" s="1"/>
  <c r="E9" i="4"/>
  <c r="E14" i="4" s="1"/>
  <c r="D9" i="4"/>
  <c r="D13" i="4" s="1"/>
  <c r="C9" i="4"/>
  <c r="C13" i="4" s="1"/>
  <c r="B9" i="4"/>
  <c r="B13" i="4" s="1"/>
  <c r="A9" i="4"/>
  <c r="A14" i="4" s="1"/>
  <c r="F11" i="3"/>
  <c r="F12" i="3" s="1"/>
  <c r="E11" i="3"/>
  <c r="E12" i="3" s="1"/>
  <c r="D11" i="3"/>
  <c r="D12" i="3" s="1"/>
  <c r="C11" i="3"/>
  <c r="C12" i="3" s="1"/>
  <c r="B11" i="3"/>
  <c r="B12" i="3" s="1"/>
  <c r="A11" i="3"/>
  <c r="A12" i="3" s="1"/>
  <c r="F10" i="3"/>
  <c r="E10" i="3"/>
  <c r="D10" i="3"/>
  <c r="C10" i="3"/>
  <c r="B10" i="3"/>
  <c r="A10" i="3"/>
  <c r="F9" i="3"/>
  <c r="F14" i="3" s="1"/>
  <c r="E9" i="3"/>
  <c r="E13" i="3" s="1"/>
  <c r="D9" i="3"/>
  <c r="D14" i="3" s="1"/>
  <c r="C9" i="3"/>
  <c r="C14" i="3" s="1"/>
  <c r="B9" i="3"/>
  <c r="B13" i="3" s="1"/>
  <c r="A9" i="3"/>
  <c r="A14" i="3" s="1"/>
  <c r="A8" i="4"/>
  <c r="E8" i="5"/>
  <c r="F8" i="5" s="1"/>
  <c r="A8" i="5"/>
  <c r="A8" i="3"/>
  <c r="A8" i="6"/>
  <c r="E7" i="6"/>
  <c r="F7" i="6" s="1"/>
  <c r="E6" i="6"/>
  <c r="F6" i="6" s="1"/>
  <c r="E5" i="6"/>
  <c r="F5" i="6" s="1"/>
  <c r="E4" i="6"/>
  <c r="F4" i="6" s="1"/>
  <c r="E3" i="6"/>
  <c r="F3" i="6" s="1"/>
  <c r="E7" i="5"/>
  <c r="F7" i="5" s="1"/>
  <c r="E6" i="5"/>
  <c r="F6" i="5" s="1"/>
  <c r="E5" i="5"/>
  <c r="F5" i="5" s="1"/>
  <c r="E4" i="5"/>
  <c r="F4" i="5" s="1"/>
  <c r="E3" i="5"/>
  <c r="F3" i="5" s="1"/>
  <c r="E7" i="4"/>
  <c r="F7" i="4" s="1"/>
  <c r="E6" i="4"/>
  <c r="F6" i="4" s="1"/>
  <c r="E5" i="4"/>
  <c r="F5" i="4" s="1"/>
  <c r="E4" i="4"/>
  <c r="F4" i="4" s="1"/>
  <c r="E3" i="4"/>
  <c r="E7" i="3"/>
  <c r="F7" i="3" s="1"/>
  <c r="E6" i="3"/>
  <c r="F6" i="3" s="1"/>
  <c r="E5" i="3"/>
  <c r="F5" i="3" s="1"/>
  <c r="E4" i="3"/>
  <c r="F4" i="3" s="1"/>
  <c r="E3" i="3"/>
  <c r="E3" i="1"/>
  <c r="F3" i="1" s="1"/>
  <c r="E4" i="2"/>
  <c r="F4" i="2" s="1"/>
  <c r="E5" i="2"/>
  <c r="F5" i="2" s="1"/>
  <c r="E6" i="2"/>
  <c r="F6" i="2" s="1"/>
  <c r="E7" i="2"/>
  <c r="F7" i="2" s="1"/>
  <c r="E3" i="2"/>
  <c r="F3" i="2" s="1"/>
  <c r="E4" i="1"/>
  <c r="F4" i="1" s="1"/>
  <c r="E5" i="1"/>
  <c r="F5" i="1" s="1"/>
  <c r="E6" i="1"/>
  <c r="F6" i="1" s="1"/>
  <c r="E7" i="1"/>
  <c r="F7" i="1" s="1"/>
  <c r="F14" i="6" l="1"/>
  <c r="A13" i="6"/>
  <c r="B13" i="6"/>
  <c r="C13" i="6"/>
  <c r="D13" i="6"/>
  <c r="E13" i="6"/>
  <c r="F13" i="6"/>
  <c r="A13" i="2"/>
  <c r="B13" i="2"/>
  <c r="C13" i="2"/>
  <c r="D13" i="2"/>
  <c r="E14" i="2"/>
  <c r="F13" i="2"/>
  <c r="E13" i="5"/>
  <c r="F13" i="5"/>
  <c r="C14" i="5"/>
  <c r="D14" i="5"/>
  <c r="A13" i="5"/>
  <c r="B13" i="5"/>
  <c r="B13" i="1"/>
  <c r="C14" i="1"/>
  <c r="A13" i="1"/>
  <c r="D13" i="1"/>
  <c r="F13" i="1"/>
  <c r="E14" i="1"/>
  <c r="C14" i="4"/>
  <c r="A13" i="4"/>
  <c r="D14" i="4"/>
  <c r="E13" i="4"/>
  <c r="F13" i="4"/>
  <c r="B14" i="4"/>
  <c r="A13" i="3"/>
  <c r="D13" i="3"/>
  <c r="B14" i="3"/>
  <c r="E14" i="3"/>
  <c r="C13" i="3"/>
  <c r="F13" i="3"/>
  <c r="E8" i="3"/>
  <c r="F8" i="3" s="1"/>
  <c r="E8" i="6"/>
  <c r="F8" i="6" s="1"/>
  <c r="E8" i="2"/>
  <c r="F8" i="2" s="1"/>
  <c r="E8" i="4"/>
  <c r="F8" i="4" s="1"/>
  <c r="F3" i="4"/>
  <c r="F3" i="3"/>
</calcChain>
</file>

<file path=xl/sharedStrings.xml><?xml version="1.0" encoding="utf-8"?>
<sst xmlns="http://schemas.openxmlformats.org/spreadsheetml/2006/main" count="89" uniqueCount="15">
  <si>
    <t>正常时间</t>
    <phoneticPr fontId="2" type="noConversion"/>
  </si>
  <si>
    <t>异常时间</t>
    <phoneticPr fontId="2" type="noConversion"/>
  </si>
  <si>
    <t>1st</t>
    <phoneticPr fontId="2" type="noConversion"/>
  </si>
  <si>
    <t>2nd</t>
    <phoneticPr fontId="2" type="noConversion"/>
  </si>
  <si>
    <t>total</t>
    <phoneticPr fontId="2" type="noConversion"/>
  </si>
  <si>
    <t>percent</t>
    <phoneticPr fontId="2" type="noConversion"/>
  </si>
  <si>
    <t>load DB</t>
    <phoneticPr fontId="2" type="noConversion"/>
  </si>
  <si>
    <t>total batch</t>
    <phoneticPr fontId="2" type="noConversion"/>
  </si>
  <si>
    <t>local delta</t>
    <phoneticPr fontId="2" type="noConversion"/>
  </si>
  <si>
    <t>均值</t>
    <phoneticPr fontId="2" type="noConversion"/>
  </si>
  <si>
    <t>标准误差</t>
    <phoneticPr fontId="2" type="noConversion"/>
  </si>
  <si>
    <t>临界值</t>
    <phoneticPr fontId="2" type="noConversion"/>
  </si>
  <si>
    <t>临界值*标准误差</t>
    <phoneticPr fontId="2" type="noConversion"/>
  </si>
  <si>
    <t>区间上限</t>
    <phoneticPr fontId="2" type="noConversion"/>
  </si>
  <si>
    <t>区间下限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</si>
</sst>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A9" sqref="A9:G14"/>
    </sheetView>
  </sheetViews>
  <sheetFormatPr defaultColWidth="12.58203125" defaultRowHeight="14" x14ac:dyDescent="0.3"/>
  <cols>
    <col min="1" max="16384" width="12.58203125" style="1"/>
  </cols>
  <sheetData>
    <row r="1" spans="1:7" x14ac:dyDescent="0.3">
      <c r="A1" s="7" t="s">
        <v>0</v>
      </c>
      <c r="B1" s="7" t="s">
        <v>1</v>
      </c>
      <c r="C1" s="7"/>
      <c r="D1" s="7"/>
      <c r="E1" s="7"/>
      <c r="F1" s="7"/>
    </row>
    <row r="2" spans="1:7" x14ac:dyDescent="0.3">
      <c r="A2" s="7"/>
      <c r="B2" s="1" t="s">
        <v>2</v>
      </c>
      <c r="C2" s="1" t="s">
        <v>3</v>
      </c>
      <c r="D2" s="1" t="s">
        <v>6</v>
      </c>
      <c r="E2" s="1" t="s">
        <v>4</v>
      </c>
      <c r="F2" s="1" t="s">
        <v>5</v>
      </c>
      <c r="G2" s="1" t="s">
        <v>7</v>
      </c>
    </row>
    <row r="3" spans="1:7" x14ac:dyDescent="0.3">
      <c r="A3" s="3">
        <v>36.951799999999999</v>
      </c>
      <c r="B3" s="3">
        <v>9.2030309999999993</v>
      </c>
      <c r="C3" s="3">
        <v>35.688938</v>
      </c>
      <c r="D3" s="3">
        <v>0.15526599999999999</v>
      </c>
      <c r="E3" s="1">
        <f>B3+C3+D3</f>
        <v>45.047235000000001</v>
      </c>
      <c r="F3" s="2">
        <f>E3/A3</f>
        <v>1.219080937870415</v>
      </c>
      <c r="G3" s="1">
        <v>229</v>
      </c>
    </row>
    <row r="4" spans="1:7" x14ac:dyDescent="0.3">
      <c r="A4" s="3">
        <v>35.281399999999998</v>
      </c>
      <c r="B4" s="3">
        <v>9.4970759999999999</v>
      </c>
      <c r="C4" s="3">
        <v>35.507237000000003</v>
      </c>
      <c r="D4" s="3">
        <v>0.153615</v>
      </c>
      <c r="E4" s="1">
        <f t="shared" ref="E4:E7" si="0">B4+C4</f>
        <v>45.004313000000003</v>
      </c>
      <c r="F4" s="2">
        <f t="shared" ref="F4:F7" si="1">E4/A4</f>
        <v>1.275581836321688</v>
      </c>
      <c r="G4" s="1" t="s">
        <v>8</v>
      </c>
    </row>
    <row r="5" spans="1:7" x14ac:dyDescent="0.3">
      <c r="A5" s="3">
        <v>34.927700000000002</v>
      </c>
      <c r="B5" s="3">
        <v>9.2034929999999999</v>
      </c>
      <c r="C5" s="3">
        <v>36.366892</v>
      </c>
      <c r="D5" s="3">
        <v>0.15006800000000001</v>
      </c>
      <c r="E5" s="1">
        <f t="shared" si="0"/>
        <v>45.570385000000002</v>
      </c>
      <c r="F5" s="2">
        <f t="shared" si="1"/>
        <v>1.3047061501329891</v>
      </c>
      <c r="G5" s="3">
        <v>53270</v>
      </c>
    </row>
    <row r="6" spans="1:7" x14ac:dyDescent="0.3">
      <c r="A6" s="3">
        <v>37.1113</v>
      </c>
      <c r="B6" s="3">
        <v>9.6876499999999997</v>
      </c>
      <c r="C6" s="3">
        <v>32.532048000000003</v>
      </c>
      <c r="D6" s="3">
        <v>0.15324199999999999</v>
      </c>
      <c r="E6" s="1">
        <f t="shared" si="0"/>
        <v>42.219698000000001</v>
      </c>
      <c r="F6" s="2">
        <f t="shared" si="1"/>
        <v>1.1376507424962208</v>
      </c>
    </row>
    <row r="7" spans="1:7" x14ac:dyDescent="0.3">
      <c r="A7" s="3">
        <v>36.153199999999998</v>
      </c>
      <c r="B7" s="3">
        <v>9.1206309999999995</v>
      </c>
      <c r="C7" s="3">
        <v>33.618034999999999</v>
      </c>
      <c r="D7" s="3">
        <v>0.15490100000000001</v>
      </c>
      <c r="E7" s="1">
        <f t="shared" si="0"/>
        <v>42.738665999999995</v>
      </c>
      <c r="F7" s="2">
        <f t="shared" si="1"/>
        <v>1.1821544427602535</v>
      </c>
    </row>
    <row r="9" spans="1:7" x14ac:dyDescent="0.3">
      <c r="A9" s="8">
        <f t="shared" ref="A9:F9" si="2">AVERAGE(A3:A7)</f>
        <v>36.085079999999998</v>
      </c>
      <c r="B9" s="8">
        <f t="shared" si="2"/>
        <v>9.3423761999999986</v>
      </c>
      <c r="C9" s="8">
        <f t="shared" si="2"/>
        <v>34.742630000000005</v>
      </c>
      <c r="D9" s="8">
        <f t="shared" si="2"/>
        <v>0.15341839999999998</v>
      </c>
      <c r="E9" s="8">
        <f t="shared" si="2"/>
        <v>44.116059399999997</v>
      </c>
      <c r="F9" s="8">
        <f t="shared" si="2"/>
        <v>1.2238348219163133</v>
      </c>
      <c r="G9" s="6" t="s">
        <v>9</v>
      </c>
    </row>
    <row r="10" spans="1:7" x14ac:dyDescent="0.3">
      <c r="A10" s="6">
        <f>_xlfn.STDEV.S(A3:A7)/SQRT(COUNT(A3:A7))</f>
        <v>0.43556867357513196</v>
      </c>
      <c r="B10" s="6">
        <f>_xlfn.STDEV.S(B3:B7)/SQRT(COUNT(B3:B7))</f>
        <v>0.10747618034122726</v>
      </c>
      <c r="C10" s="6">
        <f t="shared" ref="C10:F10" si="3">_xlfn.STDEV.S(C3:C7)/SQRT(COUNT(C3:C7))</f>
        <v>0.71657994783227064</v>
      </c>
      <c r="D10" s="6">
        <f t="shared" si="3"/>
        <v>9.1942039350886558E-4</v>
      </c>
      <c r="E10" s="6">
        <f t="shared" si="3"/>
        <v>0.68060798351684137</v>
      </c>
      <c r="F10" s="6">
        <f t="shared" si="3"/>
        <v>3.0336013410633668E-2</v>
      </c>
      <c r="G10" s="6" t="s">
        <v>10</v>
      </c>
    </row>
    <row r="11" spans="1:7" x14ac:dyDescent="0.3">
      <c r="A11" s="6">
        <f>_xlfn.T.INV.2T(0.05,COUNT(A3:A7)-1)</f>
        <v>2.7764451051977934</v>
      </c>
      <c r="B11" s="6">
        <f>_xlfn.T.INV.2T(0.05,COUNT(B3:B7)-1)</f>
        <v>2.7764451051977934</v>
      </c>
      <c r="C11" s="6">
        <f t="shared" ref="C11:F11" si="4">_xlfn.T.INV.2T(0.05,COUNT(C3:C7)-1)</f>
        <v>2.7764451051977934</v>
      </c>
      <c r="D11" s="6">
        <f t="shared" si="4"/>
        <v>2.7764451051977934</v>
      </c>
      <c r="E11" s="6">
        <f t="shared" si="4"/>
        <v>2.7764451051977934</v>
      </c>
      <c r="F11" s="6">
        <f t="shared" si="4"/>
        <v>2.7764451051977934</v>
      </c>
      <c r="G11" s="6" t="s">
        <v>11</v>
      </c>
    </row>
    <row r="12" spans="1:7" x14ac:dyDescent="0.3">
      <c r="A12" s="9">
        <f>A10*A11</f>
        <v>1.2093325117251705</v>
      </c>
      <c r="B12" s="9">
        <f>B10*B11</f>
        <v>0.29840171483375572</v>
      </c>
      <c r="C12" s="9">
        <f t="shared" ref="C12:F12" si="5">C10*C11</f>
        <v>1.9895448886417979</v>
      </c>
      <c r="D12" s="9">
        <f t="shared" si="5"/>
        <v>2.5527202511767188E-3</v>
      </c>
      <c r="E12" s="9">
        <f t="shared" si="5"/>
        <v>1.8896707043938747</v>
      </c>
      <c r="F12" s="9">
        <f t="shared" si="5"/>
        <v>8.4226275945168461E-2</v>
      </c>
      <c r="G12" s="6" t="s">
        <v>12</v>
      </c>
    </row>
    <row r="13" spans="1:7" x14ac:dyDescent="0.3">
      <c r="A13" s="6">
        <f>A9+A12</f>
        <v>37.29441251172517</v>
      </c>
      <c r="B13" s="6">
        <f>B9+B12</f>
        <v>9.6407779148337536</v>
      </c>
      <c r="C13" s="6">
        <f t="shared" ref="C13:F13" si="6">C9+C12</f>
        <v>36.732174888641801</v>
      </c>
      <c r="D13" s="6">
        <f t="shared" si="6"/>
        <v>0.15597112025117671</v>
      </c>
      <c r="E13" s="6">
        <f t="shared" si="6"/>
        <v>46.005730104393869</v>
      </c>
      <c r="F13" s="6">
        <f t="shared" si="6"/>
        <v>1.3080610978614817</v>
      </c>
      <c r="G13" s="6" t="s">
        <v>13</v>
      </c>
    </row>
    <row r="14" spans="1:7" x14ac:dyDescent="0.3">
      <c r="A14" s="6">
        <f>A9-A12</f>
        <v>34.875747488274826</v>
      </c>
      <c r="B14" s="6">
        <f>B9-B12</f>
        <v>9.0439744851662436</v>
      </c>
      <c r="C14" s="6">
        <f t="shared" ref="C14:F14" si="7">C9-C12</f>
        <v>32.75308511135821</v>
      </c>
      <c r="D14" s="6">
        <f t="shared" si="7"/>
        <v>0.15086567974882326</v>
      </c>
      <c r="E14" s="6">
        <f t="shared" si="7"/>
        <v>42.226388695606126</v>
      </c>
      <c r="F14" s="6">
        <f t="shared" si="7"/>
        <v>1.1396085459711449</v>
      </c>
      <c r="G14" s="6" t="s">
        <v>14</v>
      </c>
    </row>
  </sheetData>
  <mergeCells count="2">
    <mergeCell ref="A1:A2"/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947B-9164-4C9A-A316-79750F15AA67}">
  <dimension ref="A1:G14"/>
  <sheetViews>
    <sheetView workbookViewId="0">
      <selection activeCell="A9" sqref="A9:G14"/>
    </sheetView>
  </sheetViews>
  <sheetFormatPr defaultColWidth="12.58203125" defaultRowHeight="14" x14ac:dyDescent="0.3"/>
  <cols>
    <col min="1" max="16384" width="12.58203125" style="4"/>
  </cols>
  <sheetData>
    <row r="1" spans="1:7" x14ac:dyDescent="0.3">
      <c r="A1" s="7" t="s">
        <v>0</v>
      </c>
      <c r="B1" s="7" t="s">
        <v>1</v>
      </c>
      <c r="C1" s="7"/>
      <c r="D1" s="7"/>
      <c r="E1" s="7"/>
      <c r="F1" s="7"/>
    </row>
    <row r="2" spans="1:7" x14ac:dyDescent="0.3">
      <c r="A2" s="7"/>
      <c r="B2" s="4" t="s">
        <v>2</v>
      </c>
      <c r="C2" s="4" t="s">
        <v>3</v>
      </c>
      <c r="D2" s="4" t="s">
        <v>6</v>
      </c>
      <c r="E2" s="4" t="s">
        <v>4</v>
      </c>
      <c r="F2" s="4" t="s">
        <v>5</v>
      </c>
      <c r="G2" s="4" t="s">
        <v>7</v>
      </c>
    </row>
    <row r="3" spans="1:7" x14ac:dyDescent="0.3">
      <c r="A3" s="4">
        <v>32.9863</v>
      </c>
      <c r="B3" s="4">
        <v>3.49905</v>
      </c>
      <c r="C3" s="4">
        <v>32.570701</v>
      </c>
      <c r="D3" s="4">
        <v>0.155473</v>
      </c>
      <c r="E3" s="4">
        <f>B3+C3+D3</f>
        <v>36.225223999999997</v>
      </c>
      <c r="F3" s="2">
        <f>E3/A3</f>
        <v>1.0981899758384541</v>
      </c>
      <c r="G3" s="4">
        <v>229</v>
      </c>
    </row>
    <row r="4" spans="1:7" x14ac:dyDescent="0.3">
      <c r="A4" s="4">
        <v>35.281399999999998</v>
      </c>
      <c r="B4" s="4">
        <v>3.4088660000000002</v>
      </c>
      <c r="C4" s="4">
        <v>32.644413999999998</v>
      </c>
      <c r="D4" s="4">
        <v>0.15399099999999999</v>
      </c>
      <c r="E4" s="4">
        <f t="shared" ref="E4:E7" si="0">B4+C4</f>
        <v>36.053280000000001</v>
      </c>
      <c r="F4" s="2">
        <f t="shared" ref="F4:F8" si="1">E4/A4</f>
        <v>1.0218778166399294</v>
      </c>
      <c r="G4" s="4" t="s">
        <v>8</v>
      </c>
    </row>
    <row r="5" spans="1:7" x14ac:dyDescent="0.3">
      <c r="A5" s="4">
        <v>34.927700000000002</v>
      </c>
      <c r="B5" s="4">
        <v>3.388973</v>
      </c>
      <c r="C5" s="4">
        <v>30.882473999999998</v>
      </c>
      <c r="D5" s="4">
        <v>0.15432999999999999</v>
      </c>
      <c r="E5" s="4">
        <f t="shared" si="0"/>
        <v>34.271446999999995</v>
      </c>
      <c r="F5" s="2">
        <f t="shared" si="1"/>
        <v>0.98121110179026938</v>
      </c>
      <c r="G5" s="4">
        <v>53270</v>
      </c>
    </row>
    <row r="6" spans="1:7" x14ac:dyDescent="0.3">
      <c r="A6" s="4">
        <v>32.865299999999998</v>
      </c>
      <c r="B6" s="4">
        <v>3.4477090000000001</v>
      </c>
      <c r="C6" s="4">
        <v>30.314046999999999</v>
      </c>
      <c r="D6" s="4">
        <v>0.154137</v>
      </c>
      <c r="E6" s="4">
        <f t="shared" si="0"/>
        <v>33.761755999999998</v>
      </c>
      <c r="F6" s="2">
        <f>E6/A6</f>
        <v>1.027276671748014</v>
      </c>
    </row>
    <row r="7" spans="1:7" x14ac:dyDescent="0.3">
      <c r="A7" s="4">
        <v>32.401299999999999</v>
      </c>
      <c r="B7" s="4">
        <v>3.524775</v>
      </c>
      <c r="C7" s="4">
        <v>31.838473</v>
      </c>
      <c r="D7" s="4">
        <v>0.153478</v>
      </c>
      <c r="E7" s="4">
        <f t="shared" si="0"/>
        <v>35.363247999999999</v>
      </c>
      <c r="F7" s="2">
        <f t="shared" si="1"/>
        <v>1.0914144802831984</v>
      </c>
    </row>
    <row r="8" spans="1:7" x14ac:dyDescent="0.3">
      <c r="A8" s="5">
        <f>AVERAGE(A3:A7)</f>
        <v>33.692399999999999</v>
      </c>
      <c r="B8" s="5"/>
      <c r="C8" s="5"/>
      <c r="D8" s="5"/>
      <c r="E8" s="5">
        <f>AVERAGE(E3:E7)</f>
        <v>35.134990999999999</v>
      </c>
      <c r="F8" s="2">
        <f t="shared" si="1"/>
        <v>1.0428165105483729</v>
      </c>
    </row>
    <row r="9" spans="1:7" x14ac:dyDescent="0.3">
      <c r="A9" s="8">
        <f t="shared" ref="A9:F9" si="2">AVERAGE(A3:A7)</f>
        <v>33.692399999999999</v>
      </c>
      <c r="B9" s="8">
        <f t="shared" si="2"/>
        <v>3.4538746000000002</v>
      </c>
      <c r="C9" s="8">
        <f t="shared" si="2"/>
        <v>31.650021800000001</v>
      </c>
      <c r="D9" s="8">
        <f t="shared" si="2"/>
        <v>0.15428179999999997</v>
      </c>
      <c r="E9" s="8">
        <f t="shared" si="2"/>
        <v>35.134990999999999</v>
      </c>
      <c r="F9" s="8">
        <f t="shared" si="2"/>
        <v>1.0439940092599731</v>
      </c>
      <c r="G9" s="6" t="s">
        <v>9</v>
      </c>
    </row>
    <row r="10" spans="1:7" x14ac:dyDescent="0.3">
      <c r="A10" s="6">
        <f>_xlfn.STDEV.S(A3:A7)/SQRT(COUNT(A3:A7))</f>
        <v>0.58738819872380832</v>
      </c>
      <c r="B10" s="6">
        <f>_xlfn.STDEV.S(B3:B7)/SQRT(COUNT(B3:B7))</f>
        <v>2.5829914697110382E-2</v>
      </c>
      <c r="C10" s="6">
        <f t="shared" ref="C10:F10" si="3">_xlfn.STDEV.S(C3:C7)/SQRT(COUNT(C3:C7))</f>
        <v>0.46075688725372305</v>
      </c>
      <c r="D10" s="6">
        <f t="shared" si="3"/>
        <v>3.2961392567669239E-4</v>
      </c>
      <c r="E10" s="6">
        <f t="shared" si="3"/>
        <v>0.48556392704874651</v>
      </c>
      <c r="F10" s="6">
        <f t="shared" si="3"/>
        <v>2.2244316898126358E-2</v>
      </c>
      <c r="G10" s="6" t="s">
        <v>10</v>
      </c>
    </row>
    <row r="11" spans="1:7" x14ac:dyDescent="0.3">
      <c r="A11" s="6">
        <f>_xlfn.T.INV.2T(0.05,COUNT(A3:A7)-1)</f>
        <v>2.7764451051977934</v>
      </c>
      <c r="B11" s="6">
        <f>_xlfn.T.INV.2T(0.05,COUNT(B3:B7)-1)</f>
        <v>2.7764451051977934</v>
      </c>
      <c r="C11" s="6">
        <f t="shared" ref="C11:F11" si="4">_xlfn.T.INV.2T(0.05,COUNT(C3:C7)-1)</f>
        <v>2.7764451051977934</v>
      </c>
      <c r="D11" s="6">
        <f t="shared" si="4"/>
        <v>2.7764451051977934</v>
      </c>
      <c r="E11" s="6">
        <f t="shared" si="4"/>
        <v>2.7764451051977934</v>
      </c>
      <c r="F11" s="6">
        <f t="shared" si="4"/>
        <v>2.7764451051977934</v>
      </c>
      <c r="G11" s="6" t="s">
        <v>11</v>
      </c>
    </row>
    <row r="12" spans="1:7" x14ac:dyDescent="0.3">
      <c r="A12" s="9">
        <f>A10*A11</f>
        <v>1.6308510891976664</v>
      </c>
      <c r="B12" s="9">
        <f>B10*B11</f>
        <v>7.1715340228468663E-2</v>
      </c>
      <c r="C12" s="9">
        <f t="shared" ref="C12:F12" si="5">C10*C11</f>
        <v>1.2792662043017708</v>
      </c>
      <c r="D12" s="9">
        <f t="shared" si="5"/>
        <v>9.1515497055008187E-4</v>
      </c>
      <c r="E12" s="9">
        <f t="shared" si="5"/>
        <v>1.3481415885151107</v>
      </c>
      <c r="F12" s="9">
        <f t="shared" si="5"/>
        <v>6.1760124770271492E-2</v>
      </c>
      <c r="G12" s="6" t="s">
        <v>12</v>
      </c>
    </row>
    <row r="13" spans="1:7" x14ac:dyDescent="0.3">
      <c r="A13" s="6">
        <f>A9+A12</f>
        <v>35.323251089197669</v>
      </c>
      <c r="B13" s="6">
        <f>B9+B12</f>
        <v>3.5255899402284689</v>
      </c>
      <c r="C13" s="6">
        <f t="shared" ref="C13:F13" si="6">C9+C12</f>
        <v>32.929288004301775</v>
      </c>
      <c r="D13" s="6">
        <f t="shared" si="6"/>
        <v>0.15519695497055006</v>
      </c>
      <c r="E13" s="6">
        <f t="shared" si="6"/>
        <v>36.483132588515112</v>
      </c>
      <c r="F13" s="6">
        <f t="shared" si="6"/>
        <v>1.1057541340302446</v>
      </c>
      <c r="G13" s="6" t="s">
        <v>13</v>
      </c>
    </row>
    <row r="14" spans="1:7" x14ac:dyDescent="0.3">
      <c r="A14" s="6">
        <f>A9-A12</f>
        <v>32.06154891080233</v>
      </c>
      <c r="B14" s="6">
        <f>B9-B12</f>
        <v>3.3821592597715315</v>
      </c>
      <c r="C14" s="6">
        <f t="shared" ref="C14:F14" si="7">C9-C12</f>
        <v>30.370755595698231</v>
      </c>
      <c r="D14" s="6">
        <f t="shared" si="7"/>
        <v>0.15336664502944988</v>
      </c>
      <c r="E14" s="6">
        <f t="shared" si="7"/>
        <v>33.786849411484887</v>
      </c>
      <c r="F14" s="6">
        <f t="shared" si="7"/>
        <v>0.98223388448970161</v>
      </c>
      <c r="G14" s="6" t="s">
        <v>14</v>
      </c>
    </row>
  </sheetData>
  <mergeCells count="2">
    <mergeCell ref="A1:A2"/>
    <mergeCell ref="B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8643-2CFA-42EC-B443-43DF3A87FBAD}">
  <dimension ref="A1:G14"/>
  <sheetViews>
    <sheetView workbookViewId="0">
      <selection activeCell="A9" sqref="A9:G14"/>
    </sheetView>
  </sheetViews>
  <sheetFormatPr defaultColWidth="12.58203125" defaultRowHeight="14" x14ac:dyDescent="0.3"/>
  <cols>
    <col min="1" max="16384" width="12.58203125" style="1"/>
  </cols>
  <sheetData>
    <row r="1" spans="1:7" x14ac:dyDescent="0.3">
      <c r="A1" s="7" t="s">
        <v>0</v>
      </c>
      <c r="B1" s="7" t="s">
        <v>1</v>
      </c>
      <c r="C1" s="7"/>
      <c r="D1" s="7"/>
      <c r="E1" s="7"/>
      <c r="F1" s="7"/>
    </row>
    <row r="2" spans="1:7" x14ac:dyDescent="0.3">
      <c r="A2" s="7"/>
      <c r="B2" s="1" t="s">
        <v>2</v>
      </c>
      <c r="C2" s="1" t="s">
        <v>3</v>
      </c>
      <c r="D2" s="1" t="s">
        <v>6</v>
      </c>
      <c r="E2" s="1" t="s">
        <v>4</v>
      </c>
      <c r="F2" s="1" t="s">
        <v>5</v>
      </c>
      <c r="G2" s="1" t="s">
        <v>7</v>
      </c>
    </row>
    <row r="3" spans="1:7" x14ac:dyDescent="0.3">
      <c r="A3" s="3">
        <v>226.828</v>
      </c>
      <c r="B3" s="4">
        <v>137.338346</v>
      </c>
      <c r="C3" s="4">
        <v>106.85935499999999</v>
      </c>
      <c r="D3" s="4">
        <v>0.39321200000000001</v>
      </c>
      <c r="E3" s="1">
        <f>B3+C3+D3</f>
        <v>244.590913</v>
      </c>
      <c r="F3" s="2">
        <f>E3/A3</f>
        <v>1.0783100543142823</v>
      </c>
      <c r="G3" s="1">
        <v>2275</v>
      </c>
    </row>
    <row r="4" spans="1:7" x14ac:dyDescent="0.3">
      <c r="A4" s="3">
        <v>219.68299999999999</v>
      </c>
      <c r="B4" s="4">
        <v>132.99176199999999</v>
      </c>
      <c r="C4" s="4">
        <v>112.99345599999999</v>
      </c>
      <c r="D4" s="4">
        <v>0.39594699999999999</v>
      </c>
      <c r="E4" s="1">
        <f t="shared" ref="E4:E7" si="0">B4+C4+D4</f>
        <v>246.38116499999998</v>
      </c>
      <c r="F4" s="2">
        <f t="shared" ref="F4:F8" si="1">E4/A4</f>
        <v>1.1215304097267427</v>
      </c>
    </row>
    <row r="5" spans="1:7" x14ac:dyDescent="0.3">
      <c r="A5" s="3">
        <v>222.69399999999999</v>
      </c>
      <c r="B5" s="4">
        <v>129.24055799999999</v>
      </c>
      <c r="C5" s="4">
        <v>108.418305</v>
      </c>
      <c r="D5" s="4">
        <v>0.397115</v>
      </c>
      <c r="E5" s="1">
        <f t="shared" si="0"/>
        <v>238.05597800000001</v>
      </c>
      <c r="F5" s="2">
        <f t="shared" si="1"/>
        <v>1.0689824512559836</v>
      </c>
    </row>
    <row r="6" spans="1:7" x14ac:dyDescent="0.3">
      <c r="A6" s="3">
        <v>193.11699999999999</v>
      </c>
      <c r="B6" s="4">
        <v>134.55653799999999</v>
      </c>
      <c r="C6" s="4">
        <v>119.98611699999999</v>
      </c>
      <c r="D6" s="4">
        <v>0.39462700000000001</v>
      </c>
      <c r="E6" s="1">
        <f t="shared" si="0"/>
        <v>254.93728199999998</v>
      </c>
      <c r="F6" s="2">
        <f t="shared" si="1"/>
        <v>1.320118280627806</v>
      </c>
    </row>
    <row r="7" spans="1:7" x14ac:dyDescent="0.3">
      <c r="A7" s="3">
        <v>214.46100000000001</v>
      </c>
      <c r="B7" s="4">
        <v>134.460846</v>
      </c>
      <c r="C7" s="4">
        <v>124.57145</v>
      </c>
      <c r="D7" s="4">
        <v>0.40096100000000001</v>
      </c>
      <c r="E7" s="1">
        <f t="shared" si="0"/>
        <v>259.43325699999997</v>
      </c>
      <c r="F7" s="2">
        <f t="shared" si="1"/>
        <v>1.209698998885578</v>
      </c>
    </row>
    <row r="8" spans="1:7" x14ac:dyDescent="0.3">
      <c r="E8" s="1">
        <f>AVERAGE(E3:E7)</f>
        <v>248.67971899999998</v>
      </c>
      <c r="F8" s="2" t="e">
        <f t="shared" si="1"/>
        <v>#DIV/0!</v>
      </c>
    </row>
    <row r="9" spans="1:7" x14ac:dyDescent="0.3">
      <c r="A9" s="8">
        <f t="shared" ref="A9:F9" si="2">AVERAGE(A3:A7)</f>
        <v>215.35659999999999</v>
      </c>
      <c r="B9" s="8">
        <f t="shared" si="2"/>
        <v>133.71760999999998</v>
      </c>
      <c r="C9" s="8">
        <f t="shared" si="2"/>
        <v>114.56573659999999</v>
      </c>
      <c r="D9" s="8">
        <f t="shared" si="2"/>
        <v>0.39637240000000001</v>
      </c>
      <c r="E9" s="8">
        <f t="shared" si="2"/>
        <v>248.67971899999998</v>
      </c>
      <c r="F9" s="8">
        <f t="shared" si="2"/>
        <v>1.1597280389620788</v>
      </c>
      <c r="G9" s="6" t="s">
        <v>9</v>
      </c>
    </row>
    <row r="10" spans="1:7" x14ac:dyDescent="0.3">
      <c r="A10" s="6">
        <f>_xlfn.STDEV.S(A3:A7)/SQRT(COUNT(A3:A7))</f>
        <v>5.9141783080999524</v>
      </c>
      <c r="B10" s="6">
        <f>_xlfn.STDEV.S(B3:B7)/SQRT(COUNT(B3:B7))</f>
        <v>1.3216803519078291</v>
      </c>
      <c r="C10" s="6">
        <f t="shared" ref="C10:F10" si="3">_xlfn.STDEV.S(C3:C7)/SQRT(COUNT(C3:C7))</f>
        <v>3.3848642753460378</v>
      </c>
      <c r="D10" s="6">
        <f t="shared" si="3"/>
        <v>1.3195116369323927E-3</v>
      </c>
      <c r="E10" s="6">
        <f t="shared" si="3"/>
        <v>3.8056617824502279</v>
      </c>
      <c r="F10" s="6">
        <f t="shared" si="3"/>
        <v>4.7193662312168566E-2</v>
      </c>
      <c r="G10" s="6" t="s">
        <v>10</v>
      </c>
    </row>
    <row r="11" spans="1:7" x14ac:dyDescent="0.3">
      <c r="A11" s="6">
        <f>_xlfn.T.INV.2T(0.05,COUNT(A3:A7)-1)</f>
        <v>2.7764451051977934</v>
      </c>
      <c r="B11" s="6">
        <f>_xlfn.T.INV.2T(0.05,COUNT(B3:B7)-1)</f>
        <v>2.7764451051977934</v>
      </c>
      <c r="C11" s="6">
        <f t="shared" ref="C11:F11" si="4">_xlfn.T.INV.2T(0.05,COUNT(C3:C7)-1)</f>
        <v>2.7764451051977934</v>
      </c>
      <c r="D11" s="6">
        <f t="shared" si="4"/>
        <v>2.7764451051977934</v>
      </c>
      <c r="E11" s="6">
        <f t="shared" si="4"/>
        <v>2.7764451051977934</v>
      </c>
      <c r="F11" s="6">
        <f t="shared" si="4"/>
        <v>2.7764451051977934</v>
      </c>
      <c r="G11" s="6" t="s">
        <v>11</v>
      </c>
    </row>
    <row r="12" spans="1:7" x14ac:dyDescent="0.3">
      <c r="A12" s="9">
        <f>A10*A11</f>
        <v>16.42039141479108</v>
      </c>
      <c r="B12" s="9">
        <f>B10*B11</f>
        <v>3.6695729436905893</v>
      </c>
      <c r="C12" s="9">
        <f t="shared" ref="C12:F12" si="5">C10*C11</f>
        <v>9.3978898490433824</v>
      </c>
      <c r="D12" s="9">
        <f t="shared" si="5"/>
        <v>3.6635516256124695E-3</v>
      </c>
      <c r="E12" s="9">
        <f t="shared" si="5"/>
        <v>10.566211027922245</v>
      </c>
      <c r="F12" s="9">
        <f t="shared" si="5"/>
        <v>0.131030612722978</v>
      </c>
      <c r="G12" s="6" t="s">
        <v>12</v>
      </c>
    </row>
    <row r="13" spans="1:7" x14ac:dyDescent="0.3">
      <c r="A13" s="6">
        <f>A9+A12</f>
        <v>231.77699141479107</v>
      </c>
      <c r="B13" s="6">
        <f>B9+B12</f>
        <v>137.38718294369056</v>
      </c>
      <c r="C13" s="6">
        <f t="shared" ref="C13:F13" si="6">C9+C12</f>
        <v>123.96362644904337</v>
      </c>
      <c r="D13" s="6">
        <f t="shared" si="6"/>
        <v>0.40003595162561251</v>
      </c>
      <c r="E13" s="6">
        <f t="shared" si="6"/>
        <v>259.24593002792221</v>
      </c>
      <c r="F13" s="6">
        <f t="shared" si="6"/>
        <v>1.2907586516850569</v>
      </c>
      <c r="G13" s="6" t="s">
        <v>13</v>
      </c>
    </row>
    <row r="14" spans="1:7" x14ac:dyDescent="0.3">
      <c r="A14" s="6">
        <f>A9-A12</f>
        <v>198.9362085852089</v>
      </c>
      <c r="B14" s="6">
        <f>B9-B12</f>
        <v>130.0480370563094</v>
      </c>
      <c r="C14" s="6">
        <f t="shared" ref="C14:F14" si="7">C9-C12</f>
        <v>105.16784675095661</v>
      </c>
      <c r="D14" s="6">
        <f t="shared" si="7"/>
        <v>0.39270884837438752</v>
      </c>
      <c r="E14" s="6">
        <f t="shared" si="7"/>
        <v>238.11350797207774</v>
      </c>
      <c r="F14" s="6">
        <f t="shared" si="7"/>
        <v>1.0286974262391007</v>
      </c>
      <c r="G14" s="6" t="s">
        <v>14</v>
      </c>
    </row>
  </sheetData>
  <mergeCells count="2">
    <mergeCell ref="A1:A2"/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1797-ED2C-4EF3-B4CD-A6552B2D2AE1}">
  <dimension ref="A1:G14"/>
  <sheetViews>
    <sheetView workbookViewId="0">
      <selection activeCell="A9" sqref="A9:G14"/>
    </sheetView>
  </sheetViews>
  <sheetFormatPr defaultColWidth="12.58203125" defaultRowHeight="14" x14ac:dyDescent="0.3"/>
  <cols>
    <col min="1" max="16384" width="12.58203125" style="4"/>
  </cols>
  <sheetData>
    <row r="1" spans="1:7" x14ac:dyDescent="0.3">
      <c r="A1" s="7" t="s">
        <v>0</v>
      </c>
      <c r="B1" s="7" t="s">
        <v>1</v>
      </c>
      <c r="C1" s="7"/>
      <c r="D1" s="7"/>
      <c r="E1" s="7"/>
      <c r="F1" s="7"/>
    </row>
    <row r="2" spans="1:7" x14ac:dyDescent="0.3">
      <c r="A2" s="7"/>
      <c r="B2" s="4" t="s">
        <v>2</v>
      </c>
      <c r="C2" s="4" t="s">
        <v>3</v>
      </c>
      <c r="D2" s="4" t="s">
        <v>6</v>
      </c>
      <c r="E2" s="4" t="s">
        <v>4</v>
      </c>
      <c r="F2" s="4" t="s">
        <v>5</v>
      </c>
      <c r="G2" s="4" t="s">
        <v>7</v>
      </c>
    </row>
    <row r="3" spans="1:7" x14ac:dyDescent="0.3">
      <c r="A3" s="4">
        <v>220.828</v>
      </c>
      <c r="B3" s="4">
        <v>2.0510259999999998</v>
      </c>
      <c r="C3" s="4">
        <v>210.972849</v>
      </c>
      <c r="D3" s="4">
        <v>0.39506200000000002</v>
      </c>
      <c r="E3" s="4">
        <f>B3+C3+D3</f>
        <v>213.418937</v>
      </c>
      <c r="F3" s="2">
        <f>E3/A3</f>
        <v>0.96644871574256885</v>
      </c>
      <c r="G3" s="4">
        <v>2275</v>
      </c>
    </row>
    <row r="4" spans="1:7" x14ac:dyDescent="0.3">
      <c r="A4" s="4">
        <v>219.68299999999999</v>
      </c>
      <c r="B4" s="4">
        <v>2.7491240000000001</v>
      </c>
      <c r="C4" s="4">
        <v>222.456098</v>
      </c>
      <c r="D4" s="4">
        <v>0.40089799999999998</v>
      </c>
      <c r="E4" s="4">
        <f t="shared" ref="E4:E7" si="0">B4+C4+D4</f>
        <v>225.60612</v>
      </c>
      <c r="F4" s="2">
        <f t="shared" ref="F4:F8" si="1">E4/A4</f>
        <v>1.0269621226949741</v>
      </c>
      <c r="G4" s="4" t="s">
        <v>8</v>
      </c>
    </row>
    <row r="5" spans="1:7" x14ac:dyDescent="0.3">
      <c r="A5" s="4">
        <v>222.69399999999999</v>
      </c>
      <c r="B5" s="4">
        <v>1.934663</v>
      </c>
      <c r="C5" s="4">
        <v>230.52665500000001</v>
      </c>
      <c r="D5" s="4">
        <v>0.392538</v>
      </c>
      <c r="E5" s="4">
        <f t="shared" si="0"/>
        <v>232.85385600000001</v>
      </c>
      <c r="F5" s="2">
        <f t="shared" si="1"/>
        <v>1.0456224954421764</v>
      </c>
      <c r="G5" s="4">
        <v>377393</v>
      </c>
    </row>
    <row r="6" spans="1:7" x14ac:dyDescent="0.3">
      <c r="A6" s="4">
        <v>193.11699999999999</v>
      </c>
      <c r="B6" s="4">
        <v>3.4224399999999999</v>
      </c>
      <c r="C6" s="4">
        <v>220.388507</v>
      </c>
      <c r="D6" s="4">
        <v>0.40055200000000002</v>
      </c>
      <c r="E6" s="4">
        <f t="shared" si="0"/>
        <v>224.211499</v>
      </c>
      <c r="F6" s="2">
        <f t="shared" si="1"/>
        <v>1.1610137843897741</v>
      </c>
    </row>
    <row r="7" spans="1:7" x14ac:dyDescent="0.3">
      <c r="A7" s="4">
        <v>214.46100000000001</v>
      </c>
      <c r="B7" s="4">
        <v>1.9365540000000001</v>
      </c>
      <c r="C7" s="4">
        <v>220.119237</v>
      </c>
      <c r="D7" s="4">
        <v>0.40170800000000001</v>
      </c>
      <c r="E7" s="4">
        <f t="shared" si="0"/>
        <v>222.45749900000001</v>
      </c>
      <c r="F7" s="2">
        <f t="shared" si="1"/>
        <v>1.0372864949804392</v>
      </c>
    </row>
    <row r="8" spans="1:7" x14ac:dyDescent="0.3">
      <c r="A8" s="4">
        <f>AVERAGE(A3:A7)</f>
        <v>214.15659999999997</v>
      </c>
      <c r="E8" s="4">
        <f>AVERAGE(E3:E7)</f>
        <v>223.70958220000003</v>
      </c>
      <c r="F8" s="2">
        <f t="shared" si="1"/>
        <v>1.0446074610822176</v>
      </c>
    </row>
    <row r="9" spans="1:7" x14ac:dyDescent="0.3">
      <c r="A9" s="8">
        <f t="shared" ref="A9:F9" si="2">AVERAGE(A3:A7)</f>
        <v>214.15659999999997</v>
      </c>
      <c r="B9" s="8">
        <f t="shared" si="2"/>
        <v>2.4187614000000002</v>
      </c>
      <c r="C9" s="8">
        <f t="shared" si="2"/>
        <v>220.8926692</v>
      </c>
      <c r="D9" s="8">
        <f t="shared" si="2"/>
        <v>0.39815159999999999</v>
      </c>
      <c r="E9" s="8">
        <f t="shared" si="2"/>
        <v>223.70958220000003</v>
      </c>
      <c r="F9" s="8">
        <f t="shared" si="2"/>
        <v>1.0474667226499865</v>
      </c>
      <c r="G9" s="6" t="s">
        <v>9</v>
      </c>
    </row>
    <row r="10" spans="1:7" x14ac:dyDescent="0.3">
      <c r="A10" s="6">
        <f>_xlfn.STDEV.S(A3:A7)/SQRT(COUNT(A3:A7))</f>
        <v>5.4345804861093008</v>
      </c>
      <c r="B10" s="6">
        <f>_xlfn.STDEV.S(B3:B7)/SQRT(COUNT(B3:B7))</f>
        <v>0.29313944987728852</v>
      </c>
      <c r="C10" s="6">
        <f t="shared" ref="C10:F10" si="3">_xlfn.STDEV.S(C3:C7)/SQRT(COUNT(C3:C7))</f>
        <v>3.1185990580668186</v>
      </c>
      <c r="D10" s="6">
        <f t="shared" si="3"/>
        <v>1.8304473114514918E-3</v>
      </c>
      <c r="E10" s="6">
        <f t="shared" si="3"/>
        <v>3.1219513961809442</v>
      </c>
      <c r="F10" s="6">
        <f t="shared" si="3"/>
        <v>3.1610385557362661E-2</v>
      </c>
      <c r="G10" s="6" t="s">
        <v>10</v>
      </c>
    </row>
    <row r="11" spans="1:7" x14ac:dyDescent="0.3">
      <c r="A11" s="6">
        <f>_xlfn.T.INV.2T(0.05,COUNT(A3:A7)-1)</f>
        <v>2.7764451051977934</v>
      </c>
      <c r="B11" s="6">
        <f>_xlfn.T.INV.2T(0.05,COUNT(B3:B7)-1)</f>
        <v>2.7764451051977934</v>
      </c>
      <c r="C11" s="6">
        <f t="shared" ref="C11:F11" si="4">_xlfn.T.INV.2T(0.05,COUNT(C3:C7)-1)</f>
        <v>2.7764451051977934</v>
      </c>
      <c r="D11" s="6">
        <f t="shared" si="4"/>
        <v>2.7764451051977934</v>
      </c>
      <c r="E11" s="6">
        <f t="shared" si="4"/>
        <v>2.7764451051977934</v>
      </c>
      <c r="F11" s="6">
        <f t="shared" si="4"/>
        <v>2.7764451051977934</v>
      </c>
      <c r="G11" s="6" t="s">
        <v>11</v>
      </c>
    </row>
    <row r="12" spans="1:7" x14ac:dyDescent="0.3">
      <c r="A12" s="9">
        <f>A10*A11</f>
        <v>15.088814389461612</v>
      </c>
      <c r="B12" s="9">
        <f>B10*B11</f>
        <v>0.81388559075217159</v>
      </c>
      <c r="C12" s="9">
        <f t="shared" ref="C12:F12" si="5">C10*C11</f>
        <v>8.658619089844068</v>
      </c>
      <c r="D12" s="9">
        <f t="shared" si="5"/>
        <v>5.0821364782019556E-3</v>
      </c>
      <c r="E12" s="9">
        <f t="shared" si="5"/>
        <v>8.6679266725919994</v>
      </c>
      <c r="F12" s="9">
        <f t="shared" si="5"/>
        <v>8.7764500254154582E-2</v>
      </c>
      <c r="G12" s="6" t="s">
        <v>12</v>
      </c>
    </row>
    <row r="13" spans="1:7" x14ac:dyDescent="0.3">
      <c r="A13" s="6">
        <f>A9+A12</f>
        <v>229.24541438946159</v>
      </c>
      <c r="B13" s="6">
        <f>B9+B12</f>
        <v>3.2326469907521718</v>
      </c>
      <c r="C13" s="6">
        <f t="shared" ref="C13:F13" si="6">C9+C12</f>
        <v>229.55128828984408</v>
      </c>
      <c r="D13" s="6">
        <f t="shared" si="6"/>
        <v>0.40323373647820193</v>
      </c>
      <c r="E13" s="6">
        <f t="shared" si="6"/>
        <v>232.37750887259202</v>
      </c>
      <c r="F13" s="6">
        <f t="shared" si="6"/>
        <v>1.135231222904141</v>
      </c>
      <c r="G13" s="6" t="s">
        <v>13</v>
      </c>
    </row>
    <row r="14" spans="1:7" x14ac:dyDescent="0.3">
      <c r="A14" s="6">
        <f>A9-A12</f>
        <v>199.06778561053835</v>
      </c>
      <c r="B14" s="6">
        <f>B9-B12</f>
        <v>1.6048758092478286</v>
      </c>
      <c r="C14" s="6">
        <f t="shared" ref="C14:F14" si="7">C9-C12</f>
        <v>212.23405011015592</v>
      </c>
      <c r="D14" s="6">
        <f t="shared" si="7"/>
        <v>0.39306946352179806</v>
      </c>
      <c r="E14" s="6">
        <f t="shared" si="7"/>
        <v>215.04165552740804</v>
      </c>
      <c r="F14" s="6">
        <f t="shared" si="7"/>
        <v>0.95970222239583192</v>
      </c>
      <c r="G14" s="6" t="s">
        <v>14</v>
      </c>
    </row>
  </sheetData>
  <mergeCells count="2">
    <mergeCell ref="A1:A2"/>
    <mergeCell ref="B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BBF1-EF56-43A4-A0F6-38F3AFAB4DB9}">
  <dimension ref="A1:G14"/>
  <sheetViews>
    <sheetView workbookViewId="0">
      <selection activeCell="A9" sqref="A9:G14"/>
    </sheetView>
  </sheetViews>
  <sheetFormatPr defaultColWidth="12.58203125" defaultRowHeight="14" x14ac:dyDescent="0.3"/>
  <cols>
    <col min="1" max="16384" width="12.58203125" style="1"/>
  </cols>
  <sheetData>
    <row r="1" spans="1:7" x14ac:dyDescent="0.3">
      <c r="A1" s="7" t="s">
        <v>0</v>
      </c>
      <c r="B1" s="7" t="s">
        <v>1</v>
      </c>
      <c r="C1" s="7"/>
      <c r="D1" s="7"/>
      <c r="E1" s="7"/>
      <c r="F1" s="7"/>
    </row>
    <row r="2" spans="1:7" x14ac:dyDescent="0.3">
      <c r="A2" s="7"/>
      <c r="B2" s="1" t="s">
        <v>2</v>
      </c>
      <c r="C2" s="1" t="s">
        <v>3</v>
      </c>
      <c r="D2" s="1" t="s">
        <v>6</v>
      </c>
      <c r="E2" s="1" t="s">
        <v>4</v>
      </c>
      <c r="F2" s="1" t="s">
        <v>5</v>
      </c>
      <c r="G2" s="1" t="s">
        <v>7</v>
      </c>
    </row>
    <row r="3" spans="1:7" x14ac:dyDescent="0.3">
      <c r="A3" s="5">
        <v>17.828800000000001</v>
      </c>
      <c r="B3" s="5">
        <v>2.970815</v>
      </c>
      <c r="C3" s="5">
        <v>14.340804</v>
      </c>
      <c r="D3" s="5">
        <v>0.286464</v>
      </c>
      <c r="E3" s="1">
        <f>B3+C3+D3</f>
        <v>17.598082999999999</v>
      </c>
      <c r="F3" s="2">
        <f>E3/A3</f>
        <v>0.98705930853450585</v>
      </c>
      <c r="G3" s="1">
        <v>344</v>
      </c>
    </row>
    <row r="4" spans="1:7" x14ac:dyDescent="0.3">
      <c r="A4" s="5">
        <v>16.959900000000001</v>
      </c>
      <c r="B4" s="5">
        <v>2.9893260000000001</v>
      </c>
      <c r="C4" s="5">
        <v>14.222865000000001</v>
      </c>
      <c r="D4" s="5">
        <v>0.285964</v>
      </c>
      <c r="E4" s="1">
        <f t="shared" ref="E4:E7" si="0">B4+C4+D4</f>
        <v>17.498155000000001</v>
      </c>
      <c r="F4" s="2">
        <f t="shared" ref="F4:F8" si="1">E4/A4</f>
        <v>1.0317369206186358</v>
      </c>
      <c r="G4" s="5" t="s">
        <v>8</v>
      </c>
    </row>
    <row r="5" spans="1:7" x14ac:dyDescent="0.3">
      <c r="A5" s="5">
        <v>17.006399999999999</v>
      </c>
      <c r="B5" s="5">
        <v>3.0392920000000001</v>
      </c>
      <c r="C5" s="5">
        <v>14.533535000000001</v>
      </c>
      <c r="D5" s="5">
        <v>0.28669</v>
      </c>
      <c r="E5" s="1">
        <f t="shared" si="0"/>
        <v>17.859517</v>
      </c>
      <c r="F5" s="2">
        <f t="shared" si="1"/>
        <v>1.0501644674945902</v>
      </c>
      <c r="G5" s="5">
        <v>20867</v>
      </c>
    </row>
    <row r="6" spans="1:7" x14ac:dyDescent="0.3">
      <c r="A6" s="5">
        <v>18.403199999999998</v>
      </c>
      <c r="B6" s="5">
        <v>3.7382520000000001</v>
      </c>
      <c r="C6" s="5">
        <v>15.213190000000001</v>
      </c>
      <c r="D6" s="5">
        <v>0.30590800000000001</v>
      </c>
      <c r="E6" s="1">
        <f t="shared" si="0"/>
        <v>19.257349999999999</v>
      </c>
      <c r="F6" s="2">
        <f t="shared" si="1"/>
        <v>1.0464131238045558</v>
      </c>
    </row>
    <row r="7" spans="1:7" x14ac:dyDescent="0.3">
      <c r="A7" s="5">
        <v>17.864799999999999</v>
      </c>
      <c r="B7" s="5">
        <v>3.434069</v>
      </c>
      <c r="C7" s="5">
        <v>17.888437</v>
      </c>
      <c r="D7" s="5">
        <v>0.31194</v>
      </c>
      <c r="E7" s="1">
        <f t="shared" si="0"/>
        <v>21.634446000000001</v>
      </c>
      <c r="F7" s="2">
        <f t="shared" si="1"/>
        <v>1.2110096950427658</v>
      </c>
    </row>
    <row r="8" spans="1:7" x14ac:dyDescent="0.3">
      <c r="A8" s="5">
        <f>AVERAGE(A3:A7)</f>
        <v>17.61262</v>
      </c>
      <c r="E8" s="1">
        <f>AVERAGE(E3:E7)</f>
        <v>18.769510199999999</v>
      </c>
      <c r="F8" s="2">
        <f t="shared" si="1"/>
        <v>1.065685298382637</v>
      </c>
    </row>
    <row r="9" spans="1:7" x14ac:dyDescent="0.3">
      <c r="A9" s="8">
        <f t="shared" ref="A9:F9" si="2">AVERAGE(A3:A7)</f>
        <v>17.61262</v>
      </c>
      <c r="B9" s="8">
        <f t="shared" si="2"/>
        <v>3.2343508000000001</v>
      </c>
      <c r="C9" s="8">
        <f t="shared" si="2"/>
        <v>15.2397662</v>
      </c>
      <c r="D9" s="8">
        <f t="shared" si="2"/>
        <v>0.29539320000000002</v>
      </c>
      <c r="E9" s="8">
        <f t="shared" si="2"/>
        <v>18.769510199999999</v>
      </c>
      <c r="F9" s="8">
        <f t="shared" si="2"/>
        <v>1.0652767030990105</v>
      </c>
      <c r="G9" s="6" t="s">
        <v>9</v>
      </c>
    </row>
    <row r="10" spans="1:7" x14ac:dyDescent="0.3">
      <c r="A10" s="6">
        <f>_xlfn.STDEV.S(A3:A7)/SQRT(COUNT(A3:A7))</f>
        <v>0.27648610887348357</v>
      </c>
      <c r="B10" s="6">
        <f>_xlfn.STDEV.S(B3:B7)/SQRT(COUNT(B3:B7))</f>
        <v>0.15187823819211232</v>
      </c>
      <c r="C10" s="6">
        <f t="shared" ref="C10:F10" si="3">_xlfn.STDEV.S(C3:C7)/SQRT(COUNT(C3:C7))</f>
        <v>0.68400098306299228</v>
      </c>
      <c r="D10" s="6">
        <f t="shared" si="3"/>
        <v>5.606887393197763E-3</v>
      </c>
      <c r="E10" s="6">
        <f t="shared" si="3"/>
        <v>0.7830235680392641</v>
      </c>
      <c r="F10" s="6">
        <f t="shared" si="3"/>
        <v>3.8121645459588037E-2</v>
      </c>
      <c r="G10" s="6" t="s">
        <v>10</v>
      </c>
    </row>
    <row r="11" spans="1:7" x14ac:dyDescent="0.3">
      <c r="A11" s="6">
        <f>_xlfn.T.INV.2T(0.05,COUNT(A3:A7)-1)</f>
        <v>2.7764451051977934</v>
      </c>
      <c r="B11" s="6">
        <f>_xlfn.T.INV.2T(0.05,COUNT(B3:B7)-1)</f>
        <v>2.7764451051977934</v>
      </c>
      <c r="C11" s="6">
        <f t="shared" ref="C11:F11" si="4">_xlfn.T.INV.2T(0.05,COUNT(C3:C7)-1)</f>
        <v>2.7764451051977934</v>
      </c>
      <c r="D11" s="6">
        <f t="shared" si="4"/>
        <v>2.7764451051977934</v>
      </c>
      <c r="E11" s="6">
        <f t="shared" si="4"/>
        <v>2.7764451051977934</v>
      </c>
      <c r="F11" s="6">
        <f t="shared" si="4"/>
        <v>2.7764451051977934</v>
      </c>
      <c r="G11" s="6" t="s">
        <v>11</v>
      </c>
    </row>
    <row r="12" spans="1:7" x14ac:dyDescent="0.3">
      <c r="A12" s="9">
        <f>A10*A11</f>
        <v>0.76764850363696768</v>
      </c>
      <c r="B12" s="9">
        <f>B10*B11</f>
        <v>0.42168159101455482</v>
      </c>
      <c r="C12" s="9">
        <f t="shared" ref="C12:F12" si="5">C10*C11</f>
        <v>1.8990911813757236</v>
      </c>
      <c r="D12" s="9">
        <f t="shared" si="5"/>
        <v>1.5567215058239145E-2</v>
      </c>
      <c r="E12" s="9">
        <f t="shared" si="5"/>
        <v>2.1740219527371263</v>
      </c>
      <c r="F12" s="9">
        <f t="shared" si="5"/>
        <v>0.10584265593835888</v>
      </c>
      <c r="G12" s="6" t="s">
        <v>12</v>
      </c>
    </row>
    <row r="13" spans="1:7" x14ac:dyDescent="0.3">
      <c r="A13" s="6">
        <f>A9+A12</f>
        <v>18.380268503636966</v>
      </c>
      <c r="B13" s="6">
        <f>B9+B12</f>
        <v>3.6560323910145547</v>
      </c>
      <c r="C13" s="6">
        <f t="shared" ref="C13:F13" si="6">C9+C12</f>
        <v>17.138857381375722</v>
      </c>
      <c r="D13" s="6">
        <f t="shared" si="6"/>
        <v>0.31096041505823918</v>
      </c>
      <c r="E13" s="6">
        <f t="shared" si="6"/>
        <v>20.943532152737127</v>
      </c>
      <c r="F13" s="6">
        <f t="shared" si="6"/>
        <v>1.1711193590373694</v>
      </c>
      <c r="G13" s="6" t="s">
        <v>13</v>
      </c>
    </row>
    <row r="14" spans="1:7" x14ac:dyDescent="0.3">
      <c r="A14" s="6">
        <f>A9-A12</f>
        <v>16.844971496363033</v>
      </c>
      <c r="B14" s="6">
        <f>B9-B12</f>
        <v>2.8126692089854455</v>
      </c>
      <c r="C14" s="6">
        <f t="shared" ref="C14:F14" si="7">C9-C12</f>
        <v>13.340675018624276</v>
      </c>
      <c r="D14" s="6">
        <f t="shared" si="7"/>
        <v>0.27982598494176086</v>
      </c>
      <c r="E14" s="6">
        <f t="shared" si="7"/>
        <v>16.595488247262871</v>
      </c>
      <c r="F14" s="6">
        <f t="shared" si="7"/>
        <v>0.95943404716065162</v>
      </c>
      <c r="G14" s="6" t="s">
        <v>14</v>
      </c>
    </row>
  </sheetData>
  <mergeCells count="2">
    <mergeCell ref="A1:A2"/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339F-DF13-4FF4-9B98-8F41B60470B1}">
  <dimension ref="A1:G14"/>
  <sheetViews>
    <sheetView tabSelected="1" workbookViewId="0">
      <selection activeCell="K33" sqref="K33"/>
    </sheetView>
  </sheetViews>
  <sheetFormatPr defaultColWidth="12.58203125" defaultRowHeight="14" x14ac:dyDescent="0.3"/>
  <cols>
    <col min="1" max="16384" width="12.58203125" style="1"/>
  </cols>
  <sheetData>
    <row r="1" spans="1:7" x14ac:dyDescent="0.3">
      <c r="A1" s="7" t="s">
        <v>0</v>
      </c>
      <c r="B1" s="7" t="s">
        <v>1</v>
      </c>
      <c r="C1" s="7"/>
      <c r="D1" s="7"/>
      <c r="E1" s="7"/>
      <c r="F1" s="7"/>
    </row>
    <row r="2" spans="1:7" x14ac:dyDescent="0.3">
      <c r="A2" s="7"/>
      <c r="B2" s="1" t="s">
        <v>2</v>
      </c>
      <c r="C2" s="1" t="s">
        <v>3</v>
      </c>
      <c r="D2" s="1" t="s">
        <v>6</v>
      </c>
      <c r="E2" s="1" t="s">
        <v>4</v>
      </c>
      <c r="F2" s="1" t="s">
        <v>5</v>
      </c>
      <c r="G2" s="1" t="s">
        <v>7</v>
      </c>
    </row>
    <row r="3" spans="1:7" x14ac:dyDescent="0.3">
      <c r="A3" s="5">
        <v>16.6433</v>
      </c>
      <c r="B3" s="5">
        <v>2.5600619999999998</v>
      </c>
      <c r="C3" s="5">
        <v>17.482161000000001</v>
      </c>
      <c r="D3" s="5">
        <v>0.35052499999999998</v>
      </c>
      <c r="E3" s="1">
        <f>B3+C3+D3</f>
        <v>20.392748000000001</v>
      </c>
      <c r="F3" s="2">
        <f>E3/A3</f>
        <v>1.2252827263823882</v>
      </c>
      <c r="G3" s="1">
        <v>4614</v>
      </c>
    </row>
    <row r="4" spans="1:7" x14ac:dyDescent="0.3">
      <c r="A4" s="5">
        <v>16.725300000000001</v>
      </c>
      <c r="B4" s="5">
        <v>3.0723210000000001</v>
      </c>
      <c r="C4" s="5">
        <v>15.103960000000001</v>
      </c>
      <c r="D4" s="5">
        <v>0.35103600000000001</v>
      </c>
      <c r="E4" s="1">
        <f>B4+C4+D4</f>
        <v>18.527317</v>
      </c>
      <c r="F4" s="2">
        <f t="shared" ref="F4:F8" si="0">E4/A4</f>
        <v>1.1077419837013387</v>
      </c>
      <c r="G4" s="5" t="s">
        <v>8</v>
      </c>
    </row>
    <row r="5" spans="1:7" x14ac:dyDescent="0.3">
      <c r="A5" s="5">
        <v>16.6065</v>
      </c>
      <c r="B5" s="5">
        <v>2.582719</v>
      </c>
      <c r="C5" s="5">
        <v>17.113119999999999</v>
      </c>
      <c r="D5" s="5">
        <v>0.34234999999999999</v>
      </c>
      <c r="E5" s="1">
        <f t="shared" ref="E5:E7" si="1">B5+C5+D5</f>
        <v>20.038188999999999</v>
      </c>
      <c r="F5" s="2">
        <f t="shared" si="0"/>
        <v>1.206647336886159</v>
      </c>
      <c r="G5" s="5">
        <v>21141</v>
      </c>
    </row>
    <row r="6" spans="1:7" x14ac:dyDescent="0.3">
      <c r="A6" s="5">
        <v>17.5855</v>
      </c>
      <c r="B6" s="5">
        <v>3.802861</v>
      </c>
      <c r="C6" s="5">
        <v>16.397669</v>
      </c>
      <c r="D6" s="5">
        <v>0.35055399999999998</v>
      </c>
      <c r="E6" s="1">
        <f t="shared" si="1"/>
        <v>20.551083999999999</v>
      </c>
      <c r="F6" s="2">
        <f t="shared" si="0"/>
        <v>1.1686380256461288</v>
      </c>
    </row>
    <row r="7" spans="1:7" x14ac:dyDescent="0.3">
      <c r="A7" s="5">
        <v>17.435700000000001</v>
      </c>
      <c r="B7" s="5">
        <v>2.5508510000000002</v>
      </c>
      <c r="C7" s="5">
        <v>16.666333999999999</v>
      </c>
      <c r="D7" s="5">
        <v>0.35239100000000001</v>
      </c>
      <c r="E7" s="1">
        <f t="shared" si="1"/>
        <v>19.569576000000001</v>
      </c>
      <c r="F7" s="2">
        <f t="shared" si="0"/>
        <v>1.1223854505411313</v>
      </c>
    </row>
    <row r="8" spans="1:7" x14ac:dyDescent="0.3">
      <c r="A8" s="5">
        <f>AVERAGE(A3:A7)</f>
        <v>16.99926</v>
      </c>
      <c r="E8" s="1">
        <f>AVERAGE(E3:E7)</f>
        <v>19.815782800000001</v>
      </c>
      <c r="F8" s="2">
        <f t="shared" si="0"/>
        <v>1.1656850239363361</v>
      </c>
    </row>
    <row r="9" spans="1:7" x14ac:dyDescent="0.3">
      <c r="A9" s="8">
        <f t="shared" ref="A9:F9" si="2">AVERAGE(A3:A7)</f>
        <v>16.99926</v>
      </c>
      <c r="B9" s="8">
        <f t="shared" si="2"/>
        <v>2.9137627999999998</v>
      </c>
      <c r="C9" s="8">
        <f t="shared" si="2"/>
        <v>16.552648800000004</v>
      </c>
      <c r="D9" s="8">
        <f t="shared" si="2"/>
        <v>0.34937120000000005</v>
      </c>
      <c r="E9" s="8">
        <f t="shared" si="2"/>
        <v>19.815782800000001</v>
      </c>
      <c r="F9" s="8">
        <f t="shared" si="2"/>
        <v>1.1661391046314293</v>
      </c>
      <c r="G9" s="6" t="s">
        <v>9</v>
      </c>
    </row>
    <row r="10" spans="1:7" x14ac:dyDescent="0.3">
      <c r="A10" s="6">
        <f>_xlfn.STDEV.S(A3:A7)/SQRT(COUNT(A3:A7))</f>
        <v>0.21097147105710753</v>
      </c>
      <c r="B10" s="6">
        <f>_xlfn.STDEV.S(B3:B7)/SQRT(COUNT(B3:B7))</f>
        <v>0.24310857040104539</v>
      </c>
      <c r="C10" s="6">
        <f t="shared" ref="C10:F10" si="3">_xlfn.STDEV.S(C3:C7)/SQRT(COUNT(C3:C7))</f>
        <v>0.40704810516269435</v>
      </c>
      <c r="D10" s="6">
        <f t="shared" si="3"/>
        <v>1.7877118168205996E-3</v>
      </c>
      <c r="E10" s="6">
        <f t="shared" si="3"/>
        <v>0.36357826672305366</v>
      </c>
      <c r="F10" s="6">
        <f t="shared" si="3"/>
        <v>2.2879833325046769E-2</v>
      </c>
      <c r="G10" s="6" t="s">
        <v>10</v>
      </c>
    </row>
    <row r="11" spans="1:7" x14ac:dyDescent="0.3">
      <c r="A11" s="6">
        <f>_xlfn.T.INV.2T(0.05,COUNT(A3:A7)-1)</f>
        <v>2.7764451051977934</v>
      </c>
      <c r="B11" s="6">
        <f>_xlfn.T.INV.2T(0.05,COUNT(B3:B7)-1)</f>
        <v>2.7764451051977934</v>
      </c>
      <c r="C11" s="6">
        <f t="shared" ref="C11:F11" si="4">_xlfn.T.INV.2T(0.05,COUNT(C3:C7)-1)</f>
        <v>2.7764451051977934</v>
      </c>
      <c r="D11" s="6">
        <f t="shared" si="4"/>
        <v>2.7764451051977934</v>
      </c>
      <c r="E11" s="6">
        <f t="shared" si="4"/>
        <v>2.7764451051977934</v>
      </c>
      <c r="F11" s="6">
        <f t="shared" si="4"/>
        <v>2.7764451051977934</v>
      </c>
      <c r="G11" s="6" t="s">
        <v>11</v>
      </c>
    </row>
    <row r="12" spans="1:7" x14ac:dyDescent="0.3">
      <c r="A12" s="9">
        <f>A10*A11</f>
        <v>0.5857507081528841</v>
      </c>
      <c r="B12" s="9">
        <f>B10*B11</f>
        <v>0.67497760032161558</v>
      </c>
      <c r="C12" s="9">
        <f t="shared" ref="C12:F12" si="5">C10*C11</f>
        <v>1.1301467191589993</v>
      </c>
      <c r="D12" s="9">
        <f t="shared" si="5"/>
        <v>4.9634837233158086E-3</v>
      </c>
      <c r="E12" s="9">
        <f t="shared" si="5"/>
        <v>1.0094550989995201</v>
      </c>
      <c r="F12" s="9">
        <f t="shared" si="5"/>
        <v>6.3524601243067455E-2</v>
      </c>
      <c r="G12" s="6" t="s">
        <v>12</v>
      </c>
    </row>
    <row r="13" spans="1:7" x14ac:dyDescent="0.3">
      <c r="A13" s="6">
        <f>A9+A12</f>
        <v>17.585010708152883</v>
      </c>
      <c r="B13" s="6">
        <f>B9+B12</f>
        <v>3.5887404003216155</v>
      </c>
      <c r="C13" s="6">
        <f t="shared" ref="C13:F13" si="6">C9+C12</f>
        <v>17.682795519159004</v>
      </c>
      <c r="D13" s="6">
        <f t="shared" si="6"/>
        <v>0.35433468372331584</v>
      </c>
      <c r="E13" s="6">
        <f t="shared" si="6"/>
        <v>20.825237898999521</v>
      </c>
      <c r="F13" s="6">
        <f t="shared" si="6"/>
        <v>1.2296637058744968</v>
      </c>
      <c r="G13" s="6" t="s">
        <v>13</v>
      </c>
    </row>
    <row r="14" spans="1:7" x14ac:dyDescent="0.3">
      <c r="A14" s="6">
        <f>A9-A12</f>
        <v>16.413509291847117</v>
      </c>
      <c r="B14" s="6">
        <f>B9-B12</f>
        <v>2.2387851996783841</v>
      </c>
      <c r="C14" s="6">
        <f t="shared" ref="C14:F14" si="7">C9-C12</f>
        <v>15.422502080841005</v>
      </c>
      <c r="D14" s="6">
        <f t="shared" si="7"/>
        <v>0.34440771627668426</v>
      </c>
      <c r="E14" s="6">
        <f t="shared" si="7"/>
        <v>18.80632770100048</v>
      </c>
      <c r="F14" s="6">
        <f t="shared" si="7"/>
        <v>1.1026145033883619</v>
      </c>
      <c r="G14" s="6" t="s">
        <v>14</v>
      </c>
    </row>
  </sheetData>
  <mergeCells count="2">
    <mergeCell ref="A1:A2"/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Linux</vt:lpstr>
      <vt:lpstr>Linux-new</vt:lpstr>
      <vt:lpstr>Web</vt:lpstr>
      <vt:lpstr>Web-new</vt:lpstr>
      <vt:lpstr>Docker-new</vt:lpstr>
      <vt:lpstr>SimOS-new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睿林 吴</cp:lastModifiedBy>
  <dcterms:created xsi:type="dcterms:W3CDTF">2015-06-05T18:19:34Z</dcterms:created>
  <dcterms:modified xsi:type="dcterms:W3CDTF">2025-09-27T12:57:52Z</dcterms:modified>
</cp:coreProperties>
</file>