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ppylamb\Desktop\"/>
    </mc:Choice>
  </mc:AlternateContent>
  <xr:revisionPtr revIDLastSave="0" documentId="13_ncr:40009_{07EF87F0-4350-478F-82C4-EA47EFFB7B0E}" xr6:coauthVersionLast="45" xr6:coauthVersionMax="45" xr10:uidLastSave="{00000000-0000-0000-0000-000000000000}"/>
  <bookViews>
    <workbookView xWindow="-120" yWindow="-120" windowWidth="20730" windowHeight="11160"/>
  </bookViews>
  <sheets>
    <sheet name="raw data" sheetId="1" r:id="rId1"/>
    <sheet name="Waste" sheetId="2" r:id="rId2"/>
    <sheet name="savings" sheetId="3" r:id="rId3"/>
  </sheets>
  <calcPr calcId="191029"/>
</workbook>
</file>

<file path=xl/calcChain.xml><?xml version="1.0" encoding="utf-8"?>
<calcChain xmlns="http://schemas.openxmlformats.org/spreadsheetml/2006/main">
  <c r="D9" i="2" l="1"/>
  <c r="C2" i="2"/>
  <c r="G2" i="2"/>
  <c r="G9" i="2"/>
  <c r="G8" i="2"/>
  <c r="G7" i="2"/>
  <c r="G6" i="2"/>
  <c r="G5" i="2"/>
  <c r="G4" i="2"/>
  <c r="G3" i="2"/>
  <c r="D2" i="2"/>
  <c r="D3" i="2"/>
  <c r="D4" i="2"/>
  <c r="D5" i="2"/>
  <c r="D6" i="2"/>
  <c r="D7" i="2"/>
  <c r="D8" i="2"/>
  <c r="F4" i="2" l="1"/>
  <c r="F5" i="2"/>
  <c r="F6" i="2"/>
  <c r="F7" i="2"/>
  <c r="F8" i="2"/>
  <c r="F2" i="2"/>
  <c r="F3" i="2"/>
  <c r="E3" i="3"/>
  <c r="E2" i="3"/>
  <c r="C3" i="2"/>
  <c r="C4" i="2"/>
  <c r="C5" i="2"/>
  <c r="C6" i="2"/>
  <c r="C7" i="2"/>
  <c r="C8" i="2"/>
  <c r="C2" i="3"/>
  <c r="E4" i="3"/>
  <c r="E5" i="3"/>
  <c r="E6" i="3"/>
  <c r="E7" i="3"/>
  <c r="E8" i="3"/>
  <c r="C3" i="3"/>
  <c r="C4" i="3"/>
  <c r="C5" i="3"/>
  <c r="C6" i="3"/>
  <c r="C7" i="3"/>
  <c r="C8" i="3"/>
  <c r="B8" i="3"/>
  <c r="D8" i="3"/>
  <c r="E8" i="2"/>
  <c r="B8" i="2"/>
</calcChain>
</file>

<file path=xl/sharedStrings.xml><?xml version="1.0" encoding="utf-8"?>
<sst xmlns="http://schemas.openxmlformats.org/spreadsheetml/2006/main" count="121" uniqueCount="97">
  <si>
    <t>Costs, $US Billion</t>
  </si>
  <si>
    <t>Domain</t>
  </si>
  <si>
    <t>Annual Estimates</t>
  </si>
  <si>
    <t>Total Range</t>
  </si>
  <si>
    <t>Failure of Care Delivery</t>
  </si>
  <si>
    <t>5.7-46.6</t>
  </si>
  <si>
    <t>102.4-165.7</t>
  </si>
  <si>
    <t>88.6-111.1</t>
  </si>
  <si>
    <t>Failure of Care Coordination</t>
  </si>
  <si>
    <t>5.9-56.3</t>
  </si>
  <si>
    <t>27.2-78.2</t>
  </si>
  <si>
    <t>21.25-21.93</t>
  </si>
  <si>
    <t>Overtreatment or Low-Value Care</t>
  </si>
  <si>
    <t>14.4-29.1</t>
  </si>
  <si>
    <t>17.2-27.9</t>
  </si>
  <si>
    <t>75.7-101.2</t>
  </si>
  <si>
    <t>Pricing Failure</t>
  </si>
  <si>
    <t>31.4-41.2</t>
  </si>
  <si>
    <t>230.7-240.5</t>
  </si>
  <si>
    <t>Fraud and Abuse</t>
  </si>
  <si>
    <t>58.5-83.9</t>
  </si>
  <si>
    <t>Administrative Complexity</t>
  </si>
  <si>
    <t>Total</t>
  </si>
  <si>
    <t>760-935</t>
  </si>
  <si>
    <t>Savings, $US Billion</t>
  </si>
  <si>
    <t>Estimates</t>
  </si>
  <si>
    <t>47.5 million</t>
  </si>
  <si>
    <t>31.5-58.1</t>
  </si>
  <si>
    <t>44.4-93.3</t>
  </si>
  <si>
    <t>97.9-555.5 million</t>
  </si>
  <si>
    <t>4.0-25.8</t>
  </si>
  <si>
    <t>3.8-7.4</t>
  </si>
  <si>
    <t>8.3-13.1</t>
  </si>
  <si>
    <t>205-410 million</t>
  </si>
  <si>
    <t>29.6-38.2</t>
  </si>
  <si>
    <t>Overtreatment/Low-Value Care</t>
  </si>
  <si>
    <t>8.8-21.9</t>
  </si>
  <si>
    <t>250 million</t>
  </si>
  <si>
    <t>199.7 million</t>
  </si>
  <si>
    <t>12.8-28.6</t>
  </si>
  <si>
    <t>395 million-3.0 billion</t>
  </si>
  <si>
    <t>81.4-91.2</t>
  </si>
  <si>
    <t>2.1- 5.1</t>
  </si>
  <si>
    <t>22.8-30.8</t>
  </si>
  <si>
    <t>Legislative, administrative, and integrity strategies65,66</t>
  </si>
  <si>
    <t>20.6-25.6</t>
  </si>
  <si>
    <t>Not applicable</t>
  </si>
  <si>
    <t>191-282</t>
  </si>
  <si>
    <t>Hospital-acquired conditions and adverse events</t>
  </si>
  <si>
    <t>Clinician-related inefficiency (variability in care, inefficient use of high-cost physicians)</t>
  </si>
  <si>
    <t>Lack of adoption of preventive care practices (obesity, vaccines, diabetes, hypertension)</t>
  </si>
  <si>
    <t>Unnecessary admissions and avoidable complications</t>
  </si>
  <si>
    <t>Readmissions</t>
  </si>
  <si>
    <t>Low-value medication use</t>
  </si>
  <si>
    <t>Low-value screening, testing, or procedures</t>
  </si>
  <si>
    <t>Overuse of end-of-life care</t>
  </si>
  <si>
    <t>Medication pricing failure</t>
  </si>
  <si>
    <t>Payer-based health services pricing failure</t>
  </si>
  <si>
    <t>Laboratory and ambulatory pricing</t>
  </si>
  <si>
    <t>Fraud and abuse in Medicare</t>
  </si>
  <si>
    <t>Billing and coding waste</t>
  </si>
  <si>
    <t>Physician time spent reporting on quality measures</t>
  </si>
  <si>
    <t>Table 2. Cost Estimates byWaste Domain</t>
  </si>
  <si>
    <t>Table 3. Estimates of Savings From Interventions That Address Waste</t>
  </si>
  <si>
    <t>Interventions to address adverse hospital events and hospital-acquired infections</t>
  </si>
  <si>
    <t>Incentives to increase physician efficiency</t>
  </si>
  <si>
    <t>Integration of behavioral and physical health</t>
  </si>
  <si>
    <t>Partnership for patients campaign</t>
  </si>
  <si>
    <t>Standardized pathways in bundled payment models</t>
  </si>
  <si>
    <t>Prevention initiatives to address diabetes, obesity, smoking, and cancer</t>
  </si>
  <si>
    <t>Emergency department-based strategies</t>
  </si>
  <si>
    <t>Care coordination in accountable care organizations</t>
  </si>
  <si>
    <t>Health Information Exchanges</t>
  </si>
  <si>
    <t>Transitional care programs</t>
  </si>
  <si>
    <t>Effective care management for medically complex patients</t>
  </si>
  <si>
    <t>Optimizing medication use</t>
  </si>
  <si>
    <t>Prior authorization procedures</t>
  </si>
  <si>
    <t>Pioneer accountable care organizations strategies to reduce overuse</t>
  </si>
  <si>
    <t>Shared decision-making tactics to reduce unnecessary procedures</t>
  </si>
  <si>
    <t>Expanding hospice access</t>
  </si>
  <si>
    <t>Drug pricing interventions</t>
  </si>
  <si>
    <t>Insurer-based pricing interventions</t>
  </si>
  <si>
    <t>Laboratory and office visit pricing transparency</t>
  </si>
  <si>
    <t>Recovery from convictions and fraud settlements</t>
  </si>
  <si>
    <t>Type of Waste</t>
  </si>
  <si>
    <t>Lower Estimate (US$ Billion)</t>
  </si>
  <si>
    <t>Upper Estimate (US$ Billion)</t>
  </si>
  <si>
    <t>Savings  for Each Type of Waste</t>
  </si>
  <si>
    <t xml:space="preserve">Uncoordinated Care </t>
  </si>
  <si>
    <t>Share of Total Waste (Lower Estimate)</t>
  </si>
  <si>
    <t>Share of Total Waste (Upper Estimate)</t>
  </si>
  <si>
    <t>Share of Total Savings (Lower Estimate)</t>
  </si>
  <si>
    <t>Share of Total Savings (Upper Estimate)</t>
  </si>
  <si>
    <t>Total Waste</t>
  </si>
  <si>
    <t>Total Health Expenditure</t>
  </si>
  <si>
    <t>Share of Total Health Expenditure (Lower Estimate)</t>
  </si>
  <si>
    <t>Share of Total Health Expenditure (Upper 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</si>
</sst>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95E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1" fontId="0" fillId="0" borderId="0" xfId="2" applyNumberFormat="1" applyFont="1" applyAlignment="1">
      <alignment vertical="center"/>
    </xf>
    <xf numFmtId="1" fontId="0" fillId="0" borderId="0" xfId="2" applyNumberFormat="1" applyFont="1"/>
    <xf numFmtId="1" fontId="0" fillId="0" borderId="0" xfId="2" applyNumberFormat="1" applyFont="1" applyAlignment="1">
      <alignment horizontal="right" vertical="top"/>
    </xf>
    <xf numFmtId="0" fontId="16" fillId="0" borderId="0" xfId="0" applyFont="1" applyAlignment="1"/>
    <xf numFmtId="1" fontId="0" fillId="0" borderId="0" xfId="2" applyNumberFormat="1" applyFont="1" applyAlignment="1"/>
    <xf numFmtId="1" fontId="0" fillId="0" borderId="0" xfId="0" applyNumberFormat="1" applyAlignment="1">
      <alignment vertical="center"/>
    </xf>
    <xf numFmtId="1" fontId="0" fillId="0" borderId="0" xfId="0" applyNumberFormat="1" applyAlignment="1"/>
    <xf numFmtId="1" fontId="0" fillId="0" borderId="0" xfId="0" applyNumberFormat="1"/>
    <xf numFmtId="179" fontId="0" fillId="0" borderId="0" xfId="1" applyNumberFormat="1" applyFont="1" applyAlignment="1">
      <alignment vertical="center"/>
    </xf>
    <xf numFmtId="43" fontId="0" fillId="0" borderId="0" xfId="1" applyFont="1" applyAlignment="1">
      <alignment wrapText="1"/>
    </xf>
    <xf numFmtId="3" fontId="18" fillId="0" borderId="0" xfId="0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5"/>
  <sheetViews>
    <sheetView tabSelected="1" topLeftCell="A22" workbookViewId="0">
      <selection activeCell="A28" sqref="A28"/>
    </sheetView>
  </sheetViews>
  <sheetFormatPr defaultRowHeight="15" x14ac:dyDescent="0.25"/>
  <cols>
    <col min="1" max="1" width="65" style="4" bestFit="1" customWidth="1"/>
    <col min="2" max="2" width="20.42578125" bestFit="1" customWidth="1"/>
    <col min="3" max="3" width="11.28515625" bestFit="1" customWidth="1"/>
    <col min="5" max="5" width="38.28515625" customWidth="1"/>
    <col min="6" max="6" width="20.42578125" style="11" bestFit="1" customWidth="1"/>
    <col min="7" max="7" width="11.28515625" bestFit="1" customWidth="1"/>
  </cols>
  <sheetData>
    <row r="1" spans="1:7" ht="30" x14ac:dyDescent="0.25">
      <c r="A1" s="4" t="s">
        <v>62</v>
      </c>
      <c r="E1" s="4" t="s">
        <v>63</v>
      </c>
    </row>
    <row r="2" spans="1:7" x14ac:dyDescent="0.25">
      <c r="B2" t="s">
        <v>0</v>
      </c>
      <c r="E2" s="4"/>
      <c r="F2" s="11" t="s">
        <v>24</v>
      </c>
    </row>
    <row r="3" spans="1:7" x14ac:dyDescent="0.25">
      <c r="A3" s="4" t="s">
        <v>1</v>
      </c>
      <c r="B3" t="s">
        <v>2</v>
      </c>
      <c r="C3" t="s">
        <v>3</v>
      </c>
      <c r="E3" s="4" t="s">
        <v>1</v>
      </c>
      <c r="F3" s="11" t="s">
        <v>25</v>
      </c>
      <c r="G3" t="s">
        <v>3</v>
      </c>
    </row>
    <row r="4" spans="1:7" x14ac:dyDescent="0.25">
      <c r="A4" s="10" t="s">
        <v>4</v>
      </c>
      <c r="E4" s="10" t="s">
        <v>4</v>
      </c>
    </row>
    <row r="5" spans="1:7" x14ac:dyDescent="0.25">
      <c r="A5" s="4" t="s">
        <v>48</v>
      </c>
      <c r="B5" t="s">
        <v>5</v>
      </c>
      <c r="C5" s="2" t="s">
        <v>6</v>
      </c>
      <c r="E5" s="12" t="s">
        <v>64</v>
      </c>
      <c r="F5" s="6">
        <v>5.4</v>
      </c>
      <c r="G5" s="8" t="s">
        <v>28</v>
      </c>
    </row>
    <row r="6" spans="1:7" x14ac:dyDescent="0.25">
      <c r="A6" s="5" t="s">
        <v>49</v>
      </c>
      <c r="B6" s="8">
        <v>8</v>
      </c>
      <c r="C6" s="2"/>
      <c r="E6" s="12"/>
      <c r="F6" s="6"/>
      <c r="G6" s="8"/>
    </row>
    <row r="7" spans="1:7" ht="30" x14ac:dyDescent="0.25">
      <c r="A7" s="5"/>
      <c r="B7" s="8"/>
      <c r="C7" s="2"/>
      <c r="E7" s="4" t="s">
        <v>65</v>
      </c>
      <c r="F7" s="11" t="s">
        <v>26</v>
      </c>
      <c r="G7" s="8"/>
    </row>
    <row r="8" spans="1:7" ht="30" customHeight="1" x14ac:dyDescent="0.25">
      <c r="A8" s="7" t="s">
        <v>50</v>
      </c>
      <c r="B8" s="8" t="s">
        <v>7</v>
      </c>
      <c r="C8" s="2"/>
      <c r="E8" s="5" t="s">
        <v>66</v>
      </c>
      <c r="F8" s="6" t="s">
        <v>27</v>
      </c>
      <c r="G8" s="8"/>
    </row>
    <row r="9" spans="1:7" x14ac:dyDescent="0.25">
      <c r="A9" s="7"/>
      <c r="B9" s="8"/>
      <c r="C9" s="2"/>
      <c r="E9" s="5"/>
      <c r="F9" s="6"/>
      <c r="G9" s="8"/>
    </row>
    <row r="10" spans="1:7" x14ac:dyDescent="0.25">
      <c r="A10" s="10" t="s">
        <v>8</v>
      </c>
      <c r="C10" s="9"/>
      <c r="E10" s="4" t="s">
        <v>67</v>
      </c>
      <c r="F10" s="11">
        <v>3.4</v>
      </c>
      <c r="G10" s="8"/>
    </row>
    <row r="11" spans="1:7" ht="30" x14ac:dyDescent="0.25">
      <c r="A11" s="4" t="s">
        <v>51</v>
      </c>
      <c r="B11" t="s">
        <v>9</v>
      </c>
      <c r="C11" s="2" t="s">
        <v>10</v>
      </c>
      <c r="E11" s="4" t="s">
        <v>68</v>
      </c>
      <c r="F11" s="11" t="s">
        <v>29</v>
      </c>
      <c r="G11" s="8"/>
    </row>
    <row r="12" spans="1:7" ht="30" x14ac:dyDescent="0.25">
      <c r="A12" s="4" t="s">
        <v>52</v>
      </c>
      <c r="B12" t="s">
        <v>11</v>
      </c>
      <c r="C12" s="2"/>
      <c r="E12" s="4" t="s">
        <v>69</v>
      </c>
      <c r="F12" s="11" t="s">
        <v>30</v>
      </c>
      <c r="G12" s="8"/>
    </row>
    <row r="13" spans="1:7" x14ac:dyDescent="0.25">
      <c r="A13" s="10" t="s">
        <v>12</v>
      </c>
      <c r="E13" s="10" t="s">
        <v>8</v>
      </c>
    </row>
    <row r="14" spans="1:7" x14ac:dyDescent="0.25">
      <c r="A14" s="4" t="s">
        <v>53</v>
      </c>
      <c r="B14" t="s">
        <v>13</v>
      </c>
      <c r="C14" s="2" t="s">
        <v>15</v>
      </c>
      <c r="E14" s="4" t="s">
        <v>70</v>
      </c>
      <c r="F14" s="11" t="s">
        <v>31</v>
      </c>
      <c r="G14" s="1" t="s">
        <v>34</v>
      </c>
    </row>
    <row r="15" spans="1:7" ht="30" x14ac:dyDescent="0.25">
      <c r="A15" s="4" t="s">
        <v>54</v>
      </c>
      <c r="B15" t="s">
        <v>14</v>
      </c>
      <c r="C15" s="2"/>
      <c r="E15" s="4" t="s">
        <v>71</v>
      </c>
      <c r="F15" s="11" t="s">
        <v>32</v>
      </c>
      <c r="G15" s="1"/>
    </row>
    <row r="16" spans="1:7" x14ac:dyDescent="0.25">
      <c r="A16" s="4" t="s">
        <v>55</v>
      </c>
      <c r="B16" s="11">
        <v>44.1</v>
      </c>
      <c r="C16" s="2"/>
      <c r="E16" s="4" t="s">
        <v>72</v>
      </c>
      <c r="F16" s="11" t="s">
        <v>33</v>
      </c>
      <c r="G16" s="1"/>
    </row>
    <row r="17" spans="1:7" x14ac:dyDescent="0.25">
      <c r="A17" s="10" t="s">
        <v>16</v>
      </c>
      <c r="E17" s="4" t="s">
        <v>73</v>
      </c>
      <c r="F17" s="11">
        <v>9.1999999999999993</v>
      </c>
      <c r="G17" s="1"/>
    </row>
    <row r="18" spans="1:7" ht="30" x14ac:dyDescent="0.25">
      <c r="A18" s="4" t="s">
        <v>56</v>
      </c>
      <c r="B18" s="11">
        <v>169.7</v>
      </c>
      <c r="C18" s="2" t="s">
        <v>18</v>
      </c>
      <c r="E18" s="4" t="s">
        <v>74</v>
      </c>
      <c r="F18" s="11">
        <v>8</v>
      </c>
      <c r="G18" s="1"/>
    </row>
    <row r="19" spans="1:7" x14ac:dyDescent="0.25">
      <c r="A19" s="4" t="s">
        <v>57</v>
      </c>
      <c r="B19" s="11" t="s">
        <v>17</v>
      </c>
      <c r="C19" s="2"/>
      <c r="E19" s="10" t="s">
        <v>35</v>
      </c>
    </row>
    <row r="20" spans="1:7" x14ac:dyDescent="0.25">
      <c r="A20" s="4" t="s">
        <v>58</v>
      </c>
      <c r="B20" s="11">
        <v>29.7</v>
      </c>
      <c r="C20" s="2"/>
      <c r="E20" s="4" t="s">
        <v>75</v>
      </c>
      <c r="F20" s="11" t="s">
        <v>36</v>
      </c>
      <c r="G20" s="1" t="s">
        <v>39</v>
      </c>
    </row>
    <row r="21" spans="1:7" x14ac:dyDescent="0.25">
      <c r="A21" s="10" t="s">
        <v>19</v>
      </c>
      <c r="B21" s="11"/>
      <c r="E21" s="4" t="s">
        <v>76</v>
      </c>
      <c r="F21" s="11" t="s">
        <v>37</v>
      </c>
      <c r="G21" s="1"/>
    </row>
    <row r="22" spans="1:7" ht="30" x14ac:dyDescent="0.25">
      <c r="A22" s="4" t="s">
        <v>59</v>
      </c>
      <c r="B22" s="11" t="s">
        <v>20</v>
      </c>
      <c r="C22" t="s">
        <v>20</v>
      </c>
      <c r="E22" s="4" t="s">
        <v>77</v>
      </c>
      <c r="F22" s="11" t="s">
        <v>38</v>
      </c>
      <c r="G22" s="1"/>
    </row>
    <row r="23" spans="1:7" ht="30" x14ac:dyDescent="0.25">
      <c r="A23" s="10" t="s">
        <v>21</v>
      </c>
      <c r="E23" s="4" t="s">
        <v>78</v>
      </c>
      <c r="F23" s="11">
        <v>3.2</v>
      </c>
      <c r="G23" s="1"/>
    </row>
    <row r="24" spans="1:7" x14ac:dyDescent="0.25">
      <c r="A24" s="4" t="s">
        <v>60</v>
      </c>
      <c r="B24" s="11">
        <v>248</v>
      </c>
      <c r="C24" s="8">
        <v>265.60000000000002</v>
      </c>
      <c r="E24" s="4" t="s">
        <v>79</v>
      </c>
      <c r="F24" s="11" t="s">
        <v>40</v>
      </c>
      <c r="G24" s="1"/>
    </row>
    <row r="25" spans="1:7" x14ac:dyDescent="0.25">
      <c r="A25" s="4" t="s">
        <v>61</v>
      </c>
      <c r="B25" s="11">
        <v>17.600000000000001</v>
      </c>
      <c r="C25" s="8"/>
      <c r="E25" s="10" t="s">
        <v>16</v>
      </c>
    </row>
    <row r="26" spans="1:7" x14ac:dyDescent="0.25">
      <c r="A26" s="10" t="s">
        <v>22</v>
      </c>
      <c r="C26" t="s">
        <v>23</v>
      </c>
      <c r="E26" s="4" t="s">
        <v>80</v>
      </c>
      <c r="F26" s="11">
        <v>20.3</v>
      </c>
      <c r="G26" s="1" t="s">
        <v>41</v>
      </c>
    </row>
    <row r="27" spans="1:7" x14ac:dyDescent="0.25">
      <c r="E27" s="4" t="s">
        <v>81</v>
      </c>
      <c r="F27" s="11" t="s">
        <v>17</v>
      </c>
      <c r="G27" s="1"/>
    </row>
    <row r="28" spans="1:7" ht="30" x14ac:dyDescent="0.25">
      <c r="A28" s="22"/>
      <c r="E28" s="4" t="s">
        <v>82</v>
      </c>
      <c r="F28" s="11">
        <v>29.7</v>
      </c>
      <c r="G28" s="1"/>
    </row>
    <row r="29" spans="1:7" x14ac:dyDescent="0.25">
      <c r="E29" s="10" t="s">
        <v>19</v>
      </c>
    </row>
    <row r="30" spans="1:7" ht="30" customHeight="1" x14ac:dyDescent="0.25">
      <c r="A30" s="23"/>
      <c r="E30" s="3" t="s">
        <v>83</v>
      </c>
      <c r="F30" s="1" t="s">
        <v>42</v>
      </c>
      <c r="G30" s="1" t="s">
        <v>43</v>
      </c>
    </row>
    <row r="31" spans="1:7" x14ac:dyDescent="0.25">
      <c r="A31" s="23"/>
      <c r="E31" s="3"/>
      <c r="F31" s="1"/>
      <c r="G31" s="1"/>
    </row>
    <row r="32" spans="1:7" ht="30" x14ac:dyDescent="0.25">
      <c r="E32" s="4" t="s">
        <v>44</v>
      </c>
      <c r="F32" s="11" t="s">
        <v>45</v>
      </c>
      <c r="G32" s="1"/>
    </row>
    <row r="33" spans="5:7" x14ac:dyDescent="0.25">
      <c r="E33" s="10" t="s">
        <v>21</v>
      </c>
    </row>
    <row r="34" spans="5:7" x14ac:dyDescent="0.25">
      <c r="E34" s="4" t="s">
        <v>46</v>
      </c>
    </row>
    <row r="35" spans="5:7" x14ac:dyDescent="0.25">
      <c r="E35" s="10" t="s">
        <v>22</v>
      </c>
      <c r="G35" t="s">
        <v>47</v>
      </c>
    </row>
  </sheetData>
  <mergeCells count="20">
    <mergeCell ref="G5:G12"/>
    <mergeCell ref="G14:G18"/>
    <mergeCell ref="G20:G24"/>
    <mergeCell ref="G26:G28"/>
    <mergeCell ref="E30:E31"/>
    <mergeCell ref="F30:F31"/>
    <mergeCell ref="G30:G32"/>
    <mergeCell ref="C11:C12"/>
    <mergeCell ref="C14:C16"/>
    <mergeCell ref="C18:C20"/>
    <mergeCell ref="C24:C25"/>
    <mergeCell ref="E5:E6"/>
    <mergeCell ref="F5:F6"/>
    <mergeCell ref="E8:E9"/>
    <mergeCell ref="F8:F9"/>
    <mergeCell ref="A6:A7"/>
    <mergeCell ref="B6:B7"/>
    <mergeCell ref="A8:A9"/>
    <mergeCell ref="B8:B9"/>
    <mergeCell ref="C5:C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2"/>
  <sheetViews>
    <sheetView topLeftCell="B1" workbookViewId="0">
      <selection activeCell="E14" sqref="E14"/>
    </sheetView>
  </sheetViews>
  <sheetFormatPr defaultRowHeight="15" x14ac:dyDescent="0.25"/>
  <cols>
    <col min="1" max="1" width="31.5703125" bestFit="1" customWidth="1"/>
    <col min="2" max="2" width="26.42578125" bestFit="1" customWidth="1"/>
    <col min="3" max="3" width="35.42578125" bestFit="1" customWidth="1"/>
    <col min="4" max="4" width="35.42578125" customWidth="1"/>
    <col min="5" max="5" width="26.42578125" bestFit="1" customWidth="1"/>
    <col min="6" max="6" width="35.42578125" bestFit="1" customWidth="1"/>
  </cols>
  <sheetData>
    <row r="1" spans="1:7" x14ac:dyDescent="0.25">
      <c r="A1" s="4" t="s">
        <v>84</v>
      </c>
      <c r="B1" t="s">
        <v>85</v>
      </c>
      <c r="C1" s="13" t="s">
        <v>89</v>
      </c>
      <c r="D1" s="13" t="s">
        <v>95</v>
      </c>
      <c r="E1" s="13" t="s">
        <v>86</v>
      </c>
      <c r="F1" s="13" t="s">
        <v>90</v>
      </c>
      <c r="G1" s="13" t="s">
        <v>96</v>
      </c>
    </row>
    <row r="2" spans="1:7" x14ac:dyDescent="0.25">
      <c r="A2" s="10" t="s">
        <v>4</v>
      </c>
      <c r="B2" s="14">
        <v>102.4</v>
      </c>
      <c r="C2" s="14">
        <f>(B2/$B$8)*100</f>
        <v>13.471911590580188</v>
      </c>
      <c r="D2" s="14">
        <f>(B2/$B$9)*100</f>
        <v>2.6806282722513091</v>
      </c>
      <c r="E2" s="15">
        <v>165.7</v>
      </c>
      <c r="F2" s="21">
        <f>(E2/$E$8)*100</f>
        <v>17.72002994332157</v>
      </c>
      <c r="G2" s="14">
        <f>(E2/$B$9)*100</f>
        <v>4.3376963350785331</v>
      </c>
    </row>
    <row r="3" spans="1:7" x14ac:dyDescent="0.25">
      <c r="A3" s="10" t="s">
        <v>88</v>
      </c>
      <c r="B3" s="14">
        <v>27.2</v>
      </c>
      <c r="C3" s="14">
        <f t="shared" ref="C3:C8" si="0">(B3/$B$8)*100</f>
        <v>3.5784765162478616</v>
      </c>
      <c r="D3" s="14">
        <f t="shared" ref="D3:D9" si="1">(B3/$B$9)*100</f>
        <v>0.7120418848167539</v>
      </c>
      <c r="E3" s="15">
        <v>78.2</v>
      </c>
      <c r="F3" s="21">
        <f>(E3/$E$8)*100</f>
        <v>8.3627419527323283</v>
      </c>
      <c r="G3" s="14">
        <f t="shared" ref="G3:G9" si="2">(E3/$B$9)*100</f>
        <v>2.0471204188481673</v>
      </c>
    </row>
    <row r="4" spans="1:7" x14ac:dyDescent="0.25">
      <c r="A4" s="10" t="s">
        <v>12</v>
      </c>
      <c r="B4" s="14">
        <v>75.7</v>
      </c>
      <c r="C4" s="14">
        <f t="shared" si="0"/>
        <v>9.9592158926457053</v>
      </c>
      <c r="D4" s="14">
        <f t="shared" si="1"/>
        <v>1.9816753926701574</v>
      </c>
      <c r="E4" s="15">
        <v>101.2</v>
      </c>
      <c r="F4" s="21">
        <f t="shared" ref="F4:F8" si="3">(E4/$E$8)*100</f>
        <v>10.822371938830074</v>
      </c>
      <c r="G4" s="14">
        <f t="shared" si="2"/>
        <v>2.6492146596858639</v>
      </c>
    </row>
    <row r="5" spans="1:7" x14ac:dyDescent="0.25">
      <c r="A5" s="10" t="s">
        <v>16</v>
      </c>
      <c r="B5" s="14">
        <v>230.7</v>
      </c>
      <c r="C5" s="14">
        <f t="shared" si="0"/>
        <v>30.351269569793445</v>
      </c>
      <c r="D5" s="14">
        <f t="shared" si="1"/>
        <v>6.0392670157068062</v>
      </c>
      <c r="E5" s="15">
        <v>240.5</v>
      </c>
      <c r="F5" s="21">
        <f t="shared" si="3"/>
        <v>25.719174419848144</v>
      </c>
      <c r="G5" s="14">
        <f t="shared" si="2"/>
        <v>6.2958115183246077</v>
      </c>
    </row>
    <row r="6" spans="1:7" x14ac:dyDescent="0.25">
      <c r="A6" s="10" t="s">
        <v>19</v>
      </c>
      <c r="B6" s="15">
        <v>58.5</v>
      </c>
      <c r="C6" s="14">
        <f t="shared" si="0"/>
        <v>7.6963557426654381</v>
      </c>
      <c r="D6" s="14">
        <f t="shared" si="1"/>
        <v>1.5314136125654449</v>
      </c>
      <c r="E6" s="15">
        <v>83.9</v>
      </c>
      <c r="F6" s="21">
        <f t="shared" si="3"/>
        <v>8.9723024275478576</v>
      </c>
      <c r="G6" s="14">
        <f t="shared" si="2"/>
        <v>2.1963350785340316</v>
      </c>
    </row>
    <row r="7" spans="1:7" x14ac:dyDescent="0.25">
      <c r="A7" s="10" t="s">
        <v>21</v>
      </c>
      <c r="B7" s="16">
        <v>265.60000000000002</v>
      </c>
      <c r="C7" s="14">
        <f t="shared" si="0"/>
        <v>34.942770688067363</v>
      </c>
      <c r="D7" s="14">
        <f t="shared" si="1"/>
        <v>6.9528795811518327</v>
      </c>
      <c r="E7" s="16">
        <v>265.60000000000002</v>
      </c>
      <c r="F7" s="21">
        <f t="shared" si="3"/>
        <v>28.403379317720034</v>
      </c>
      <c r="G7" s="14">
        <f t="shared" si="2"/>
        <v>6.9528795811518327</v>
      </c>
    </row>
    <row r="8" spans="1:7" x14ac:dyDescent="0.25">
      <c r="A8" s="10" t="s">
        <v>93</v>
      </c>
      <c r="B8" s="15">
        <f>SUM(B2:B7)</f>
        <v>760.1</v>
      </c>
      <c r="C8" s="14">
        <f t="shared" si="0"/>
        <v>100</v>
      </c>
      <c r="D8" s="14">
        <f t="shared" si="1"/>
        <v>19.897905759162306</v>
      </c>
      <c r="E8" s="15">
        <f>SUM(E2:E7)</f>
        <v>935.09999999999991</v>
      </c>
      <c r="F8" s="21">
        <f t="shared" si="3"/>
        <v>100</v>
      </c>
      <c r="G8" s="14">
        <f t="shared" si="2"/>
        <v>24.479057591623036</v>
      </c>
    </row>
    <row r="9" spans="1:7" x14ac:dyDescent="0.25">
      <c r="A9" s="10" t="s">
        <v>94</v>
      </c>
      <c r="B9" s="24">
        <v>3820</v>
      </c>
      <c r="C9" s="9"/>
      <c r="D9" s="14">
        <f>(B9/$B$9)*100</f>
        <v>100</v>
      </c>
      <c r="E9" s="24">
        <v>3820</v>
      </c>
      <c r="G9" s="14">
        <f t="shared" si="2"/>
        <v>100</v>
      </c>
    </row>
    <row r="10" spans="1:7" x14ac:dyDescent="0.25">
      <c r="A10" s="10"/>
      <c r="D10" s="21"/>
    </row>
    <row r="12" spans="1:7" x14ac:dyDescent="0.25">
      <c r="B12" s="9"/>
      <c r="C12" s="9"/>
      <c r="D12" s="9"/>
    </row>
    <row r="13" spans="1:7" x14ac:dyDescent="0.25">
      <c r="B13" s="9"/>
    </row>
    <row r="16" spans="1:7" x14ac:dyDescent="0.25">
      <c r="B16" s="9"/>
      <c r="C16" s="9"/>
      <c r="D16" s="9"/>
    </row>
    <row r="17" spans="2:4" x14ac:dyDescent="0.25">
      <c r="B17" s="9"/>
      <c r="C17" s="9"/>
      <c r="D17" s="9"/>
    </row>
    <row r="22" spans="2:4" x14ac:dyDescent="0.25">
      <c r="B22" s="9"/>
      <c r="C22" s="9"/>
      <c r="D22" s="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"/>
  <sheetViews>
    <sheetView workbookViewId="0">
      <selection activeCell="B7" sqref="B7"/>
    </sheetView>
  </sheetViews>
  <sheetFormatPr defaultRowHeight="15" x14ac:dyDescent="0.25"/>
  <cols>
    <col min="1" max="1" width="31.5703125" bestFit="1" customWidth="1"/>
    <col min="2" max="2" width="26.42578125" bestFit="1" customWidth="1"/>
    <col min="3" max="3" width="35.42578125" bestFit="1" customWidth="1"/>
    <col min="4" max="4" width="26.42578125" bestFit="1" customWidth="1"/>
    <col min="5" max="5" width="35.42578125" bestFit="1" customWidth="1"/>
  </cols>
  <sheetData>
    <row r="1" spans="1:5" x14ac:dyDescent="0.25">
      <c r="A1" s="13" t="s">
        <v>87</v>
      </c>
      <c r="B1" s="13" t="s">
        <v>85</v>
      </c>
      <c r="C1" s="13" t="s">
        <v>91</v>
      </c>
      <c r="D1" s="13" t="s">
        <v>86</v>
      </c>
      <c r="E1" s="13" t="s">
        <v>92</v>
      </c>
    </row>
    <row r="2" spans="1:5" x14ac:dyDescent="0.25">
      <c r="A2" s="17" t="s">
        <v>4</v>
      </c>
      <c r="B2" s="19">
        <v>44.4</v>
      </c>
      <c r="C2" s="19">
        <f>(B2/$B$8)*100</f>
        <v>23.246073298429319</v>
      </c>
      <c r="D2" s="18">
        <v>93.3</v>
      </c>
      <c r="E2" s="19">
        <f>(D2/$D$8)*100</f>
        <v>33.073378234668553</v>
      </c>
    </row>
    <row r="3" spans="1:5" x14ac:dyDescent="0.25">
      <c r="A3" s="10" t="s">
        <v>88</v>
      </c>
      <c r="B3" s="20">
        <v>29.6</v>
      </c>
      <c r="C3" s="19">
        <f t="shared" ref="C3:E8" si="0">(B3/$B$8)*100</f>
        <v>15.497382198952881</v>
      </c>
      <c r="D3" s="18">
        <v>38.200000000000003</v>
      </c>
      <c r="E3" s="19">
        <f>(D3/$D$8)*100</f>
        <v>13.541297412265155</v>
      </c>
    </row>
    <row r="4" spans="1:5" x14ac:dyDescent="0.25">
      <c r="A4" s="17" t="s">
        <v>12</v>
      </c>
      <c r="B4" s="20">
        <v>12.8</v>
      </c>
      <c r="C4" s="19">
        <f t="shared" si="0"/>
        <v>6.7015706806282731</v>
      </c>
      <c r="D4" s="18">
        <v>28.6</v>
      </c>
      <c r="E4" s="19">
        <f t="shared" ref="E3:E8" si="1">(D4/$D$8)*100</f>
        <v>10.138248847926267</v>
      </c>
    </row>
    <row r="5" spans="1:5" x14ac:dyDescent="0.25">
      <c r="A5" s="17" t="s">
        <v>16</v>
      </c>
      <c r="B5" s="20">
        <v>81.400000000000006</v>
      </c>
      <c r="C5" s="19">
        <f t="shared" si="0"/>
        <v>42.617801047120423</v>
      </c>
      <c r="D5" s="18">
        <v>91.2</v>
      </c>
      <c r="E5" s="19">
        <f t="shared" si="1"/>
        <v>32.32896136121942</v>
      </c>
    </row>
    <row r="6" spans="1:5" x14ac:dyDescent="0.25">
      <c r="A6" s="17" t="s">
        <v>19</v>
      </c>
      <c r="B6" s="20">
        <v>22.8</v>
      </c>
      <c r="C6" s="19">
        <f t="shared" si="0"/>
        <v>11.937172774869111</v>
      </c>
      <c r="D6" s="18">
        <v>30.8</v>
      </c>
      <c r="E6" s="19">
        <f t="shared" si="1"/>
        <v>10.918114143920594</v>
      </c>
    </row>
    <row r="7" spans="1:5" x14ac:dyDescent="0.25">
      <c r="A7" s="17" t="s">
        <v>21</v>
      </c>
      <c r="B7" s="19">
        <v>0</v>
      </c>
      <c r="C7" s="19">
        <f t="shared" si="0"/>
        <v>0</v>
      </c>
      <c r="D7" s="16">
        <v>0</v>
      </c>
      <c r="E7" s="19">
        <f t="shared" si="1"/>
        <v>0</v>
      </c>
    </row>
    <row r="8" spans="1:5" x14ac:dyDescent="0.25">
      <c r="A8" s="17" t="s">
        <v>22</v>
      </c>
      <c r="B8" s="18">
        <f>SUM(B2:B7)</f>
        <v>191</v>
      </c>
      <c r="C8" s="19">
        <f t="shared" si="0"/>
        <v>100</v>
      </c>
      <c r="D8" s="18">
        <f>SUM(D2:D7)</f>
        <v>282.10000000000002</v>
      </c>
      <c r="E8" s="19">
        <f t="shared" si="1"/>
        <v>100</v>
      </c>
    </row>
    <row r="9" spans="1:5" x14ac:dyDescent="0.25">
      <c r="B9" s="9"/>
      <c r="C9" s="9"/>
    </row>
    <row r="12" spans="1:5" x14ac:dyDescent="0.25">
      <c r="B12" s="13"/>
      <c r="C12" s="13"/>
    </row>
    <row r="13" spans="1:5" x14ac:dyDescent="0.25">
      <c r="B13" s="13"/>
      <c r="C13" s="13"/>
    </row>
    <row r="14" spans="1:5" x14ac:dyDescent="0.25">
      <c r="B14" s="13"/>
      <c r="C14" s="13"/>
    </row>
    <row r="18" spans="2:3" x14ac:dyDescent="0.25">
      <c r="B18" s="13"/>
      <c r="C18" s="13"/>
    </row>
    <row r="19" spans="2:3" x14ac:dyDescent="0.25">
      <c r="B19" s="13"/>
      <c r="C19" s="13"/>
    </row>
    <row r="20" spans="2:3" x14ac:dyDescent="0.25">
      <c r="B20" s="13"/>
      <c r="C20" s="13"/>
    </row>
    <row r="21" spans="2:3" x14ac:dyDescent="0.25">
      <c r="B21" s="13"/>
      <c r="C21" s="13"/>
    </row>
    <row r="24" spans="2:3" x14ac:dyDescent="0.25">
      <c r="B24" s="13"/>
      <c r="C24" s="13"/>
    </row>
    <row r="25" spans="2:3" x14ac:dyDescent="0.25">
      <c r="B25" s="13"/>
      <c r="C25" s="13"/>
    </row>
    <row r="28" spans="2:3" x14ac:dyDescent="0.25">
      <c r="B28" s="13"/>
      <c r="C28" s="13"/>
    </row>
    <row r="29" spans="2:3" x14ac:dyDescent="0.25">
      <c r="B29" s="13"/>
      <c r="C2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Waste</vt:lpstr>
      <vt:lpstr>savings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Happylamb</dc:creator>
  <cp:lastModifiedBy>Happylamb</cp:lastModifiedBy>
  <dcterms:created xsi:type="dcterms:W3CDTF">2019-11-24T12:07:57Z</dcterms:created>
  <dcterms:modified xsi:type="dcterms:W3CDTF">2019-12-05T00:21:27Z</dcterms:modified>
</cp:coreProperties>
</file>