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E5" lockStructure="1"/>
  <bookViews>
    <workbookView windowWidth="23040" windowHeight="9347" activeTab="1"/>
  </bookViews>
  <sheets>
    <sheet name="成绩单" sheetId="1" r:id="rId1"/>
    <sheet name="作业加减分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手填：写好专业。班级、请写全，不要简写</t>
        </r>
      </text>
    </commen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
按顺序PK，1、2组互相PK。3、4组互相PK,依次类推</t>
        </r>
      </text>
    </comment>
    <comment ref="C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讲师手动添加，必须是身份证上的名字。</t>
        </r>
      </text>
    </comment>
    <comment ref="D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手填</t>
        </r>
      </text>
    </comment>
    <comment ref="E14" authorId="0">
      <text>
        <r>
          <rPr>
            <sz val="9"/>
            <rFont val="宋体"/>
            <charset val="134"/>
          </rPr>
          <t>WR:手填</t>
        </r>
      </text>
    </comment>
    <comment ref="G14" authorId="0">
      <text>
        <r>
          <rPr>
            <b/>
            <sz val="9"/>
            <color rgb="FF000000"/>
            <rFont val="宋体"/>
            <charset val="134"/>
          </rPr>
          <t>作者:</t>
        </r>
        <r>
          <rPr>
            <sz val="9"/>
            <color rgb="FF000000"/>
            <rFont val="宋体"/>
            <charset val="134"/>
          </rPr>
          <t xml:space="preserve">
手填</t>
        </r>
      </text>
    </comment>
    <comment ref="A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讲师手动添加
按顺序PK，1、2组互相PK。3、4组互相PK,依次类推</t>
        </r>
      </text>
    </comment>
  </commentList>
</comments>
</file>

<file path=xl/sharedStrings.xml><?xml version="1.0" encoding="utf-8"?>
<sst xmlns="http://schemas.openxmlformats.org/spreadsheetml/2006/main" count="145" uniqueCount="99">
  <si>
    <t>全栈 H1902C班  7月度成绩表 讲师：杨岭 班主任：姜涛</t>
  </si>
  <si>
    <t>小组号</t>
  </si>
  <si>
    <t>本门课程重修次数</t>
  </si>
  <si>
    <t>日期(星期)</t>
  </si>
  <si>
    <t>期中考试</t>
  </si>
  <si>
    <t>期末考试</t>
  </si>
  <si>
    <t>升班成绩</t>
  </si>
  <si>
    <t>不及格人数</t>
  </si>
  <si>
    <t>成才人数</t>
  </si>
  <si>
    <t>班级人数</t>
  </si>
  <si>
    <t>请假\旷考</t>
  </si>
  <si>
    <t>休学</t>
  </si>
  <si>
    <t>作弊</t>
  </si>
  <si>
    <t>重修生人数</t>
  </si>
  <si>
    <t>重修生成材人数</t>
  </si>
  <si>
    <t>重修生成材率</t>
  </si>
  <si>
    <t>成材率</t>
  </si>
  <si>
    <t>出勤率</t>
  </si>
  <si>
    <t>姓名</t>
  </si>
  <si>
    <t>理论成绩</t>
  </si>
  <si>
    <t>技能成绩</t>
  </si>
  <si>
    <t>期中实际成绩</t>
  </si>
  <si>
    <t>期末实际成绩</t>
  </si>
  <si>
    <r>
      <rPr>
        <sz val="14"/>
        <rFont val="宋体"/>
        <charset val="134"/>
      </rPr>
      <t>作业加分（</t>
    </r>
    <r>
      <rPr>
        <sz val="14"/>
        <color rgb="FFFF0000"/>
        <rFont val="宋体"/>
        <charset val="134"/>
      </rPr>
      <t>-8至8分</t>
    </r>
    <r>
      <rPr>
        <sz val="14"/>
        <rFont val="宋体"/>
        <charset val="134"/>
      </rPr>
      <t>）</t>
    </r>
  </si>
  <si>
    <t>重修减分</t>
  </si>
  <si>
    <t>月考通关分</t>
  </si>
  <si>
    <t>月度最终成绩</t>
  </si>
  <si>
    <t>第1组</t>
  </si>
  <si>
    <t>于佳鑫</t>
  </si>
  <si>
    <t>梁景琴</t>
  </si>
  <si>
    <t>敖日格勒</t>
  </si>
  <si>
    <t>裴博</t>
  </si>
  <si>
    <t>南定</t>
  </si>
  <si>
    <t>马永民</t>
  </si>
  <si>
    <t xml:space="preserve">张浩 </t>
  </si>
  <si>
    <t>赵金鹏</t>
  </si>
  <si>
    <t>第2组</t>
  </si>
  <si>
    <t>孟庆阳</t>
  </si>
  <si>
    <t>张迁</t>
  </si>
  <si>
    <t>秦志豪</t>
  </si>
  <si>
    <t>陈泽平</t>
  </si>
  <si>
    <t>孟宪雨</t>
  </si>
  <si>
    <t>焦彦豪</t>
  </si>
  <si>
    <t>程文</t>
  </si>
  <si>
    <t>刘伊欣</t>
  </si>
  <si>
    <t>第3组</t>
  </si>
  <si>
    <t>任飞龙</t>
  </si>
  <si>
    <t>乔鹏飞</t>
  </si>
  <si>
    <t>张伟伟</t>
  </si>
  <si>
    <t>何宇飞</t>
  </si>
  <si>
    <t>李吕梁</t>
  </si>
  <si>
    <t>阿鲁斯</t>
  </si>
  <si>
    <t>邵静怡</t>
  </si>
  <si>
    <t>第4组</t>
  </si>
  <si>
    <t>王建</t>
  </si>
  <si>
    <t>梁宣</t>
  </si>
  <si>
    <t>田长寿</t>
  </si>
  <si>
    <t>赵阳</t>
  </si>
  <si>
    <t>李凡</t>
  </si>
  <si>
    <t>吴涵月</t>
  </si>
  <si>
    <t>曹一凡</t>
  </si>
  <si>
    <t>刘超奇</t>
  </si>
  <si>
    <t>第5组</t>
  </si>
  <si>
    <t>苏日娜</t>
  </si>
  <si>
    <t>薛晓燕</t>
  </si>
  <si>
    <t>袁文强</t>
  </si>
  <si>
    <t>楚浩</t>
  </si>
  <si>
    <t>那任满达</t>
  </si>
  <si>
    <t>李永辉</t>
  </si>
  <si>
    <t>郝超鹏</t>
  </si>
  <si>
    <t>李浩</t>
  </si>
  <si>
    <t>第6组</t>
  </si>
  <si>
    <t>祝红旭</t>
  </si>
  <si>
    <t>腊小龙</t>
  </si>
  <si>
    <t>第7组</t>
  </si>
  <si>
    <t>第8组</t>
  </si>
  <si>
    <t>第9组</t>
  </si>
  <si>
    <t>第十组</t>
  </si>
  <si>
    <t>第十一组</t>
  </si>
  <si>
    <t>第十二组</t>
  </si>
  <si>
    <t>全栈方向1902C班级第5教学周期作业加分明细表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</si>
  <si>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</si>
  <si>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</si>
  <si>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</si>
  <si>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</si>
  <si>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</si>
  <si>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</si>
  <si>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</si>
  <si>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</si>
  <si>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</si>
  <si>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</si>
  <si>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</si>
  <si>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</si>
  <si>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</si>
  <si>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</si>
  <si>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</si>
  <si>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</si>
  <si>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</si>
  <si>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总分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</si>
</sst>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m\.d\([$]aaaa\)"/>
    <numFmt numFmtId="178" formatCode="0_ "/>
    <numFmt numFmtId="179" formatCode="0.0%"/>
    <numFmt numFmtId="180" formatCode="0.00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6"/>
      <name val="微软雅黑"/>
      <charset val="134"/>
    </font>
    <font>
      <b/>
      <sz val="14"/>
      <name val="宋体"/>
      <charset val="134"/>
    </font>
    <font>
      <sz val="14"/>
      <name val="宋体"/>
      <charset val="134"/>
    </font>
    <font>
      <sz val="11"/>
      <color indexed="8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4"/>
      <color rgb="FFFF0000"/>
      <name val="宋体"/>
      <charset val="134"/>
    </font>
    <font>
      <sz val="9"/>
      <color rgb="FF000000"/>
      <name val="宋体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2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15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4" borderId="13" applyNumberFormat="0" applyAlignment="0" applyProtection="0">
      <alignment vertical="center"/>
    </xf>
    <xf numFmtId="0" fontId="22" fillId="24" borderId="16" applyNumberFormat="0" applyAlignment="0" applyProtection="0">
      <alignment vertical="center"/>
    </xf>
    <xf numFmtId="0" fontId="12" fillId="22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Border="1" applyProtection="1">
      <alignment vertical="center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 wrapText="1"/>
    </xf>
    <xf numFmtId="177" fontId="4" fillId="3" borderId="3" xfId="0" applyNumberFormat="1" applyFont="1" applyFill="1" applyBorder="1" applyAlignment="1" applyProtection="1">
      <alignment horizontal="center" vertical="center" wrapText="1"/>
    </xf>
    <xf numFmtId="0" fontId="5" fillId="3" borderId="4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center" vertical="center"/>
    </xf>
    <xf numFmtId="176" fontId="5" fillId="3" borderId="5" xfId="0" applyNumberFormat="1" applyFont="1" applyFill="1" applyBorder="1" applyAlignment="1" applyProtection="1">
      <alignment horizontal="center" vertical="center" wrapText="1"/>
    </xf>
    <xf numFmtId="176" fontId="5" fillId="3" borderId="6" xfId="0" applyNumberFormat="1" applyFont="1" applyFill="1" applyBorder="1" applyAlignment="1" applyProtection="1">
      <alignment horizontal="center" vertical="center" wrapText="1"/>
    </xf>
    <xf numFmtId="176" fontId="5" fillId="3" borderId="7" xfId="0" applyNumberFormat="1" applyFont="1" applyFill="1" applyBorder="1" applyAlignment="1" applyProtection="1">
      <alignment horizontal="center" vertical="center" wrapText="1"/>
    </xf>
    <xf numFmtId="49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8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3" borderId="9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center" wrapText="1"/>
    </xf>
    <xf numFmtId="0" fontId="5" fillId="3" borderId="6" xfId="0" applyNumberFormat="1" applyFont="1" applyFill="1" applyBorder="1" applyAlignment="1" applyProtection="1">
      <alignment horizontal="center" vertical="center" wrapText="1"/>
    </xf>
    <xf numFmtId="0" fontId="5" fillId="3" borderId="7" xfId="0" applyNumberFormat="1" applyFont="1" applyFill="1" applyBorder="1" applyAlignment="1" applyProtection="1">
      <alignment horizontal="center" vertical="center" wrapText="1"/>
    </xf>
    <xf numFmtId="179" fontId="5" fillId="3" borderId="5" xfId="11" applyNumberFormat="1" applyFont="1" applyFill="1" applyBorder="1" applyAlignment="1" applyProtection="1">
      <alignment horizontal="center" vertical="center" wrapText="1"/>
    </xf>
    <xf numFmtId="179" fontId="5" fillId="3" borderId="6" xfId="11" applyNumberFormat="1" applyFont="1" applyFill="1" applyBorder="1" applyAlignment="1" applyProtection="1">
      <alignment horizontal="center" vertical="center" wrapText="1"/>
    </xf>
    <xf numFmtId="179" fontId="5" fillId="3" borderId="7" xfId="11" applyNumberFormat="1" applyFont="1" applyFill="1" applyBorder="1" applyAlignment="1" applyProtection="1">
      <alignment horizontal="center" vertical="center" wrapText="1"/>
    </xf>
    <xf numFmtId="179" fontId="5" fillId="3" borderId="5" xfId="11" applyNumberFormat="1" applyFont="1" applyFill="1" applyBorder="1" applyAlignment="1" applyProtection="1">
      <alignment vertical="center" wrapText="1"/>
    </xf>
    <xf numFmtId="179" fontId="5" fillId="3" borderId="5" xfId="0" applyNumberFormat="1" applyFont="1" applyFill="1" applyBorder="1" applyAlignment="1" applyProtection="1">
      <alignment horizontal="center" vertical="center" wrapText="1"/>
    </xf>
    <xf numFmtId="179" fontId="5" fillId="3" borderId="6" xfId="0" applyNumberFormat="1" applyFont="1" applyFill="1" applyBorder="1" applyAlignment="1" applyProtection="1">
      <alignment horizontal="center" vertical="center" wrapText="1"/>
    </xf>
    <xf numFmtId="179" fontId="5" fillId="3" borderId="7" xfId="0" applyNumberFormat="1" applyFont="1" applyFill="1" applyBorder="1" applyAlignment="1" applyProtection="1">
      <alignment horizontal="center" vertical="center" wrapText="1"/>
    </xf>
    <xf numFmtId="9" fontId="5" fillId="3" borderId="5" xfId="11" applyFont="1" applyFill="1" applyBorder="1" applyAlignment="1" applyProtection="1">
      <alignment horizontal="center" vertical="center" wrapText="1"/>
    </xf>
    <xf numFmtId="9" fontId="5" fillId="3" borderId="6" xfId="11" applyFont="1" applyFill="1" applyBorder="1" applyAlignment="1" applyProtection="1">
      <alignment horizontal="center" vertical="center" wrapText="1"/>
    </xf>
    <xf numFmtId="9" fontId="5" fillId="3" borderId="7" xfId="11" applyFont="1" applyFill="1" applyBorder="1" applyAlignment="1" applyProtection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 wrapText="1"/>
    </xf>
    <xf numFmtId="49" fontId="5" fillId="3" borderId="3" xfId="0" applyNumberFormat="1" applyFont="1" applyFill="1" applyBorder="1" applyAlignment="1" applyProtection="1">
      <alignment horizontal="center" vertical="center" wrapText="1"/>
    </xf>
    <xf numFmtId="0" fontId="5" fillId="4" borderId="1" xfId="0" applyFont="1" applyFill="1" applyBorder="1" applyAlignment="1" applyProtection="1">
      <alignment horizontal="center" vertical="center" textRotation="255"/>
      <protection locked="0"/>
    </xf>
    <xf numFmtId="0" fontId="5" fillId="0" borderId="1" xfId="0" applyFont="1" applyFill="1" applyBorder="1" applyAlignment="1" applyProtection="1">
      <alignment horizontal="center" vertical="center" textRotation="255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178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textRotation="255"/>
      <protection locked="0"/>
    </xf>
    <xf numFmtId="0" fontId="5" fillId="6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horizontal="center" vertical="center" textRotation="255"/>
      <protection locked="0"/>
    </xf>
    <xf numFmtId="0" fontId="5" fillId="7" borderId="4" xfId="0" applyFont="1" applyFill="1" applyBorder="1" applyAlignment="1" applyProtection="1">
      <alignment horizontal="center" vertical="center" textRotation="255"/>
      <protection locked="0"/>
    </xf>
    <xf numFmtId="0" fontId="5" fillId="7" borderId="10" xfId="0" applyFont="1" applyFill="1" applyBorder="1" applyAlignment="1" applyProtection="1">
      <alignment horizontal="center" vertical="center" textRotation="255"/>
      <protection locked="0"/>
    </xf>
    <xf numFmtId="0" fontId="5" fillId="7" borderId="1" xfId="0" applyFont="1" applyFill="1" applyBorder="1" applyAlignment="1" applyProtection="1">
      <alignment horizontal="center" vertical="center" textRotation="255"/>
      <protection locked="0"/>
    </xf>
    <xf numFmtId="0" fontId="5" fillId="8" borderId="1" xfId="0" applyFont="1" applyFill="1" applyBorder="1" applyAlignment="1" applyProtection="1">
      <alignment horizontal="center" vertical="center" textRotation="255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textRotation="255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</xf>
    <xf numFmtId="0" fontId="5" fillId="3" borderId="1" xfId="0" applyNumberFormat="1" applyFont="1" applyFill="1" applyBorder="1" applyAlignment="1" applyProtection="1">
      <alignment horizontal="center" vertical="center" wrapText="1"/>
    </xf>
    <xf numFmtId="179" fontId="5" fillId="3" borderId="1" xfId="11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180" fontId="5" fillId="0" borderId="1" xfId="0" applyNumberFormat="1" applyFont="1" applyBorder="1" applyAlignment="1" applyProtection="1">
      <alignment horizontal="center" vertical="center"/>
    </xf>
    <xf numFmtId="0" fontId="7" fillId="6" borderId="1" xfId="0" applyFont="1" applyFill="1" applyBorder="1" applyAlignment="1" applyProtection="1">
      <alignment horizontal="center" vertical="center"/>
      <protection locked="0"/>
    </xf>
    <xf numFmtId="0" fontId="5" fillId="9" borderId="1" xfId="0" applyFont="1" applyFill="1" applyBorder="1" applyAlignment="1" applyProtection="1">
      <alignment horizontal="center" vertical="center" textRotation="255"/>
      <protection locked="0"/>
    </xf>
    <xf numFmtId="0" fontId="5" fillId="10" borderId="1" xfId="0" applyFont="1" applyFill="1" applyBorder="1" applyAlignment="1" applyProtection="1">
      <alignment horizontal="center" vertical="center" textRotation="255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colors>
    <mruColors>
      <color rgb="00B5158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1"/>
  <sheetViews>
    <sheetView zoomScale="85" zoomScaleNormal="85" workbookViewId="0">
      <pane xSplit="3" topLeftCell="D1" activePane="topRight" state="frozen"/>
      <selection/>
      <selection pane="topRight" activeCell="C57" sqref="C15:C57"/>
    </sheetView>
  </sheetViews>
  <sheetFormatPr defaultColWidth="9" defaultRowHeight="27" customHeight="1"/>
  <cols>
    <col min="1" max="1" width="6.37962962962963" style="8" customWidth="1"/>
    <col min="2" max="2" width="7.87962962962963" style="8" customWidth="1"/>
    <col min="3" max="3" width="21.5" style="8" customWidth="1"/>
    <col min="4" max="4" width="14.3796296296296" style="8" customWidth="1"/>
    <col min="5" max="5" width="14.5" style="8" customWidth="1"/>
    <col min="6" max="6" width="18.5" style="9" customWidth="1"/>
    <col min="7" max="8" width="16.5" style="8" customWidth="1"/>
    <col min="9" max="9" width="16.5" style="10" customWidth="1"/>
    <col min="10" max="12" width="16.5" style="8" customWidth="1"/>
    <col min="13" max="13" width="24.3796296296296" style="10" customWidth="1"/>
    <col min="14" max="33" width="9" style="11"/>
    <col min="34" max="16384" width="9" style="8"/>
  </cols>
  <sheetData>
    <row r="1" customHeight="1" spans="1:3">
      <c r="A1" s="12" t="s">
        <v>0</v>
      </c>
      <c r="B1" s="12"/>
      <c r="C1" s="12"/>
    </row>
    <row r="2" customHeight="1" spans="1:13">
      <c r="A2" s="13" t="s">
        <v>1</v>
      </c>
      <c r="B2" s="14" t="s">
        <v>2</v>
      </c>
      <c r="C2" s="13" t="s">
        <v>3</v>
      </c>
      <c r="D2" s="15" t="s">
        <v>4</v>
      </c>
      <c r="E2" s="15"/>
      <c r="F2" s="15"/>
      <c r="G2" s="15" t="s">
        <v>5</v>
      </c>
      <c r="H2" s="15"/>
      <c r="I2" s="15"/>
      <c r="J2" s="15" t="s">
        <v>6</v>
      </c>
      <c r="K2" s="15"/>
      <c r="L2" s="15"/>
      <c r="M2" s="15"/>
    </row>
    <row r="3" customHeight="1" spans="1:13">
      <c r="A3" s="13"/>
      <c r="B3" s="16"/>
      <c r="C3" s="17" t="s">
        <v>7</v>
      </c>
      <c r="D3" s="18">
        <f>D5-D4-D6-D7-D8</f>
        <v>42</v>
      </c>
      <c r="E3" s="19"/>
      <c r="F3" s="20"/>
      <c r="G3" s="18"/>
      <c r="H3" s="18"/>
      <c r="I3" s="18"/>
      <c r="J3" s="18"/>
      <c r="K3" s="18"/>
      <c r="L3" s="18"/>
      <c r="M3" s="54">
        <f>M5-M4-M6-M7-M8</f>
        <v>42</v>
      </c>
    </row>
    <row r="4" customHeight="1" spans="1:13">
      <c r="A4" s="13"/>
      <c r="B4" s="16"/>
      <c r="C4" s="21" t="s">
        <v>8</v>
      </c>
      <c r="D4" s="22">
        <f>COUNTIF(F$15:F$110,"&gt;=79.5")</f>
        <v>0</v>
      </c>
      <c r="E4" s="23"/>
      <c r="F4" s="24"/>
      <c r="G4" s="25"/>
      <c r="H4" s="25"/>
      <c r="I4" s="25"/>
      <c r="J4" s="25"/>
      <c r="K4" s="25"/>
      <c r="L4" s="25"/>
      <c r="M4" s="55">
        <f>COUNTIF(M$15:M$110,"&gt;=79.5")</f>
        <v>0</v>
      </c>
    </row>
    <row r="5" customHeight="1" spans="1:13">
      <c r="A5" s="13"/>
      <c r="B5" s="16"/>
      <c r="C5" s="21" t="s">
        <v>9</v>
      </c>
      <c r="D5" s="25">
        <f>COUNTA($C$15:$C$110)</f>
        <v>42</v>
      </c>
      <c r="E5" s="26"/>
      <c r="F5" s="27"/>
      <c r="G5" s="25"/>
      <c r="H5" s="25"/>
      <c r="I5" s="25"/>
      <c r="J5" s="25"/>
      <c r="K5" s="25"/>
      <c r="L5" s="25"/>
      <c r="M5" s="55">
        <f>COUNTA($C$15:$C$110)</f>
        <v>42</v>
      </c>
    </row>
    <row r="6" customHeight="1" spans="1:13">
      <c r="A6" s="13"/>
      <c r="B6" s="16"/>
      <c r="C6" s="21" t="s">
        <v>10</v>
      </c>
      <c r="D6" s="18">
        <f>COUNTIF(D15:E110,"请假")-COUNTIFS(D15:D110,"请假",E15:E110,"请假")+COUNTIF(D15:E110,"旷考")-COUNTIFS(D15:D110,"旷考",E15:E110,"旷考")</f>
        <v>0</v>
      </c>
      <c r="E6" s="19"/>
      <c r="F6" s="20"/>
      <c r="G6" s="18"/>
      <c r="H6" s="18"/>
      <c r="I6" s="18"/>
      <c r="J6" s="18"/>
      <c r="K6" s="18"/>
      <c r="L6" s="18"/>
      <c r="M6" s="54">
        <f>COUNTIF(G15:G110,"请假")+COUNTIF(G15:G110,"旷考")</f>
        <v>0</v>
      </c>
    </row>
    <row r="7" customHeight="1" spans="1:13">
      <c r="A7" s="13"/>
      <c r="B7" s="16"/>
      <c r="C7" s="21" t="s">
        <v>11</v>
      </c>
      <c r="D7" s="18">
        <f>COUNTIF(D15:E110,"休学")-COUNTIFS(D15:D110,"休学",E15:E110,"休学")</f>
        <v>0</v>
      </c>
      <c r="E7" s="19"/>
      <c r="F7" s="20"/>
      <c r="G7" s="18"/>
      <c r="H7" s="18"/>
      <c r="I7" s="18"/>
      <c r="J7" s="18"/>
      <c r="K7" s="18"/>
      <c r="L7" s="18"/>
      <c r="M7" s="54">
        <f>COUNTIF(G15:G110,"休学")</f>
        <v>0</v>
      </c>
    </row>
    <row r="8" customHeight="1" spans="1:13">
      <c r="A8" s="13"/>
      <c r="B8" s="16"/>
      <c r="C8" s="21" t="s">
        <v>12</v>
      </c>
      <c r="D8" s="18">
        <f>COUNTIF(D15:E110,"作弊")-COUNTIFS(D15:D110,"作弊",E15:E110,"作弊")</f>
        <v>0</v>
      </c>
      <c r="E8" s="19"/>
      <c r="F8" s="20"/>
      <c r="G8" s="18"/>
      <c r="H8" s="18"/>
      <c r="I8" s="18"/>
      <c r="J8" s="18"/>
      <c r="K8" s="18"/>
      <c r="L8" s="18"/>
      <c r="M8" s="54">
        <f>COUNTIF(G15:G110,"作弊")</f>
        <v>0</v>
      </c>
    </row>
    <row r="9" customHeight="1" spans="1:13">
      <c r="A9" s="13"/>
      <c r="B9" s="16"/>
      <c r="C9" s="21" t="s">
        <v>13</v>
      </c>
      <c r="D9" s="18">
        <f>COUNT($B$15:$B$110)</f>
        <v>22</v>
      </c>
      <c r="E9" s="19"/>
      <c r="F9" s="20"/>
      <c r="G9" s="18"/>
      <c r="H9" s="18"/>
      <c r="I9" s="18"/>
      <c r="J9" s="18"/>
      <c r="K9" s="18"/>
      <c r="L9" s="18"/>
      <c r="M9" s="54">
        <f>COUNT($B$15:$B$110)</f>
        <v>22</v>
      </c>
    </row>
    <row r="10" customHeight="1" spans="1:13">
      <c r="A10" s="13"/>
      <c r="B10" s="16"/>
      <c r="C10" s="21" t="s">
        <v>14</v>
      </c>
      <c r="D10" s="18">
        <f>COUNTIFS(B:B,"&gt;0",F:F,"&gt;=80")</f>
        <v>0</v>
      </c>
      <c r="E10" s="19"/>
      <c r="F10" s="20"/>
      <c r="G10" s="18"/>
      <c r="H10" s="18"/>
      <c r="I10" s="18"/>
      <c r="J10" s="18"/>
      <c r="K10" s="18"/>
      <c r="L10" s="18"/>
      <c r="M10" s="54">
        <f>COUNTIFS(B:B,"&gt;0",M:M,"&gt;=80")</f>
        <v>0</v>
      </c>
    </row>
    <row r="11" customHeight="1" spans="1:13">
      <c r="A11" s="13"/>
      <c r="B11" s="16"/>
      <c r="C11" s="21" t="s">
        <v>15</v>
      </c>
      <c r="D11" s="28">
        <f>D10/D9</f>
        <v>0</v>
      </c>
      <c r="E11" s="29"/>
      <c r="F11" s="30"/>
      <c r="G11" s="31"/>
      <c r="H11" s="31"/>
      <c r="I11" s="31"/>
      <c r="J11" s="31"/>
      <c r="K11" s="31"/>
      <c r="L11" s="31"/>
      <c r="M11" s="56">
        <f>M10/M9</f>
        <v>0</v>
      </c>
    </row>
    <row r="12" customHeight="1" spans="1:13">
      <c r="A12" s="13"/>
      <c r="B12" s="16"/>
      <c r="C12" s="21" t="s">
        <v>16</v>
      </c>
      <c r="D12" s="32">
        <f>D4/D5</f>
        <v>0</v>
      </c>
      <c r="E12" s="33"/>
      <c r="F12" s="34"/>
      <c r="G12" s="31"/>
      <c r="H12" s="31"/>
      <c r="I12" s="31"/>
      <c r="J12" s="31"/>
      <c r="K12" s="31"/>
      <c r="L12" s="31"/>
      <c r="M12" s="56">
        <f>M4/M5</f>
        <v>0</v>
      </c>
    </row>
    <row r="13" customHeight="1" spans="1:13">
      <c r="A13" s="13"/>
      <c r="B13" s="16"/>
      <c r="C13" s="21" t="s">
        <v>17</v>
      </c>
      <c r="D13" s="35">
        <f>(D5-D6)/D5</f>
        <v>1</v>
      </c>
      <c r="E13" s="36"/>
      <c r="F13" s="37"/>
      <c r="G13" s="31"/>
      <c r="H13" s="31"/>
      <c r="I13" s="31"/>
      <c r="J13" s="31"/>
      <c r="K13" s="31"/>
      <c r="L13" s="31"/>
      <c r="M13" s="56">
        <f>(M5-M6)/M5</f>
        <v>1</v>
      </c>
    </row>
    <row r="14" customHeight="1" spans="1:13">
      <c r="A14" s="13"/>
      <c r="B14" s="38"/>
      <c r="C14" s="13" t="s">
        <v>18</v>
      </c>
      <c r="D14" s="39" t="s">
        <v>19</v>
      </c>
      <c r="E14" s="39" t="s">
        <v>20</v>
      </c>
      <c r="F14" s="39" t="s">
        <v>21</v>
      </c>
      <c r="G14" s="39" t="s">
        <v>19</v>
      </c>
      <c r="H14" s="39" t="s">
        <v>20</v>
      </c>
      <c r="I14" s="39" t="s">
        <v>22</v>
      </c>
      <c r="J14" s="39" t="s">
        <v>23</v>
      </c>
      <c r="K14" s="39" t="s">
        <v>24</v>
      </c>
      <c r="L14" s="39" t="s">
        <v>25</v>
      </c>
      <c r="M14" s="39" t="s">
        <v>26</v>
      </c>
    </row>
    <row r="15" customHeight="1" spans="1:13">
      <c r="A15" s="40" t="s">
        <v>27</v>
      </c>
      <c r="B15" s="41"/>
      <c r="C15" s="4" t="s">
        <v>28</v>
      </c>
      <c r="D15" s="42"/>
      <c r="E15" s="42"/>
      <c r="F15" s="43" t="e">
        <f t="shared" ref="F15:F53" si="0">AVERAGEA(D15:E15)</f>
        <v>#DIV/0!</v>
      </c>
      <c r="G15" s="44"/>
      <c r="H15" s="44"/>
      <c r="I15" s="57">
        <f t="shared" ref="I15:I55" si="1">G15*0.2+H15*0.8</f>
        <v>0</v>
      </c>
      <c r="J15" s="44"/>
      <c r="K15" s="44">
        <f>IF(B15*5&gt;=15,15,B15*5)</f>
        <v>0</v>
      </c>
      <c r="L15" s="44">
        <f t="shared" ref="L15:L17" si="2">80-J15-K15</f>
        <v>80</v>
      </c>
      <c r="M15" s="58" t="e">
        <f>IF(F15*0.15+I15*0.85&gt;=L15,100,F15*0.15+I15*0.85)</f>
        <v>#DIV/0!</v>
      </c>
    </row>
    <row r="16" customHeight="1" spans="1:13">
      <c r="A16" s="40"/>
      <c r="B16" s="41"/>
      <c r="C16" s="4" t="s">
        <v>29</v>
      </c>
      <c r="D16" s="42"/>
      <c r="E16" s="42"/>
      <c r="F16" s="43" t="e">
        <f t="shared" si="0"/>
        <v>#DIV/0!</v>
      </c>
      <c r="G16" s="44"/>
      <c r="H16" s="44"/>
      <c r="I16" s="57">
        <f t="shared" si="1"/>
        <v>0</v>
      </c>
      <c r="J16" s="44"/>
      <c r="K16" s="44">
        <f t="shared" ref="K16:K79" si="3">IF(B16*5&gt;=15,15,B16*5)</f>
        <v>0</v>
      </c>
      <c r="L16" s="44">
        <f t="shared" si="2"/>
        <v>80</v>
      </c>
      <c r="M16" s="58" t="e">
        <f>IF(F16*0.15+I16*0.85&gt;=L16,100,F16*0.15+I16*0.85)</f>
        <v>#DIV/0!</v>
      </c>
    </row>
    <row r="17" customHeight="1" spans="1:13">
      <c r="A17" s="40"/>
      <c r="B17" s="41"/>
      <c r="C17" s="4" t="s">
        <v>30</v>
      </c>
      <c r="D17" s="42"/>
      <c r="E17" s="42"/>
      <c r="F17" s="43" t="e">
        <f t="shared" si="0"/>
        <v>#DIV/0!</v>
      </c>
      <c r="G17" s="44"/>
      <c r="H17" s="44"/>
      <c r="I17" s="57">
        <f t="shared" si="1"/>
        <v>0</v>
      </c>
      <c r="J17" s="44"/>
      <c r="K17" s="44">
        <f t="shared" si="3"/>
        <v>0</v>
      </c>
      <c r="L17" s="44">
        <f t="shared" si="2"/>
        <v>80</v>
      </c>
      <c r="M17" s="58" t="e">
        <f t="shared" ref="M17:M78" si="4">IF(F17*0.15+I17*0.85&gt;=L17,100,F17*0.15+I17*0.85)</f>
        <v>#DIV/0!</v>
      </c>
    </row>
    <row r="18" customHeight="1" spans="1:13">
      <c r="A18" s="40"/>
      <c r="B18" s="41"/>
      <c r="C18" s="4" t="s">
        <v>31</v>
      </c>
      <c r="D18" s="42"/>
      <c r="E18" s="42"/>
      <c r="F18" s="43" t="e">
        <f t="shared" si="0"/>
        <v>#DIV/0!</v>
      </c>
      <c r="G18" s="44"/>
      <c r="H18" s="44"/>
      <c r="I18" s="57">
        <f t="shared" si="1"/>
        <v>0</v>
      </c>
      <c r="J18" s="44"/>
      <c r="K18" s="44">
        <f t="shared" si="3"/>
        <v>0</v>
      </c>
      <c r="L18" s="44">
        <f t="shared" ref="L18:L79" si="5">80-J18-K18</f>
        <v>80</v>
      </c>
      <c r="M18" s="58" t="e">
        <f t="shared" si="4"/>
        <v>#DIV/0!</v>
      </c>
    </row>
    <row r="19" customHeight="1" spans="1:13">
      <c r="A19" s="40"/>
      <c r="B19" s="41"/>
      <c r="C19" s="4" t="s">
        <v>32</v>
      </c>
      <c r="D19" s="42"/>
      <c r="E19" s="42"/>
      <c r="F19" s="43" t="e">
        <f t="shared" si="0"/>
        <v>#DIV/0!</v>
      </c>
      <c r="G19" s="44"/>
      <c r="H19" s="44"/>
      <c r="I19" s="57">
        <f t="shared" si="1"/>
        <v>0</v>
      </c>
      <c r="J19" s="44"/>
      <c r="K19" s="44">
        <f t="shared" si="3"/>
        <v>0</v>
      </c>
      <c r="L19" s="44">
        <f t="shared" si="5"/>
        <v>80</v>
      </c>
      <c r="M19" s="58" t="e">
        <f t="shared" si="4"/>
        <v>#DIV/0!</v>
      </c>
    </row>
    <row r="20" customHeight="1" spans="1:13">
      <c r="A20" s="40"/>
      <c r="B20" s="41"/>
      <c r="C20" s="4" t="s">
        <v>33</v>
      </c>
      <c r="D20" s="42"/>
      <c r="E20" s="42"/>
      <c r="F20" s="43" t="e">
        <f t="shared" si="0"/>
        <v>#DIV/0!</v>
      </c>
      <c r="G20" s="44"/>
      <c r="H20" s="44"/>
      <c r="I20" s="57">
        <f t="shared" si="1"/>
        <v>0</v>
      </c>
      <c r="J20" s="44"/>
      <c r="K20" s="44">
        <f t="shared" si="3"/>
        <v>0</v>
      </c>
      <c r="L20" s="44">
        <f t="shared" si="5"/>
        <v>80</v>
      </c>
      <c r="M20" s="58" t="e">
        <f t="shared" si="4"/>
        <v>#DIV/0!</v>
      </c>
    </row>
    <row r="21" customHeight="1" spans="1:13">
      <c r="A21" s="40"/>
      <c r="B21" s="41"/>
      <c r="C21" s="4" t="s">
        <v>34</v>
      </c>
      <c r="D21" s="42"/>
      <c r="E21" s="42"/>
      <c r="F21" s="43" t="e">
        <f t="shared" si="0"/>
        <v>#DIV/0!</v>
      </c>
      <c r="G21" s="44"/>
      <c r="H21" s="44"/>
      <c r="I21" s="57">
        <f t="shared" si="1"/>
        <v>0</v>
      </c>
      <c r="J21" s="44"/>
      <c r="K21" s="44">
        <f t="shared" si="3"/>
        <v>0</v>
      </c>
      <c r="L21" s="44">
        <f t="shared" si="5"/>
        <v>80</v>
      </c>
      <c r="M21" s="58" t="e">
        <f t="shared" si="4"/>
        <v>#DIV/0!</v>
      </c>
    </row>
    <row r="22" customHeight="1" spans="1:13">
      <c r="A22" s="40"/>
      <c r="B22" s="41"/>
      <c r="C22" s="4" t="s">
        <v>35</v>
      </c>
      <c r="D22" s="42"/>
      <c r="E22" s="42"/>
      <c r="F22" s="43" t="e">
        <f t="shared" si="0"/>
        <v>#DIV/0!</v>
      </c>
      <c r="G22" s="44"/>
      <c r="H22" s="44"/>
      <c r="I22" s="57">
        <f t="shared" si="1"/>
        <v>0</v>
      </c>
      <c r="J22" s="44"/>
      <c r="K22" s="44">
        <f t="shared" si="3"/>
        <v>0</v>
      </c>
      <c r="L22" s="44">
        <f t="shared" si="5"/>
        <v>80</v>
      </c>
      <c r="M22" s="58" t="e">
        <f t="shared" si="4"/>
        <v>#DIV/0!</v>
      </c>
    </row>
    <row r="23" customHeight="1" spans="1:13">
      <c r="A23" s="40" t="s">
        <v>36</v>
      </c>
      <c r="B23" s="41"/>
      <c r="C23" s="4" t="s">
        <v>37</v>
      </c>
      <c r="D23" s="42"/>
      <c r="E23" s="42"/>
      <c r="F23" s="43" t="e">
        <f t="shared" si="0"/>
        <v>#DIV/0!</v>
      </c>
      <c r="G23" s="44"/>
      <c r="H23" s="44"/>
      <c r="I23" s="57">
        <f t="shared" si="1"/>
        <v>0</v>
      </c>
      <c r="J23" s="44"/>
      <c r="K23" s="44">
        <f t="shared" si="3"/>
        <v>0</v>
      </c>
      <c r="L23" s="44">
        <f t="shared" si="5"/>
        <v>80</v>
      </c>
      <c r="M23" s="58" t="e">
        <f t="shared" si="4"/>
        <v>#DIV/0!</v>
      </c>
    </row>
    <row r="24" customHeight="1" spans="1:13">
      <c r="A24" s="40"/>
      <c r="B24" s="41"/>
      <c r="C24" s="4" t="s">
        <v>38</v>
      </c>
      <c r="D24" s="42"/>
      <c r="E24" s="42"/>
      <c r="F24" s="43" t="e">
        <f t="shared" si="0"/>
        <v>#DIV/0!</v>
      </c>
      <c r="G24" s="44"/>
      <c r="H24" s="44"/>
      <c r="I24" s="57">
        <f t="shared" si="1"/>
        <v>0</v>
      </c>
      <c r="J24" s="44"/>
      <c r="K24" s="44">
        <f t="shared" si="3"/>
        <v>0</v>
      </c>
      <c r="L24" s="44">
        <f t="shared" si="5"/>
        <v>80</v>
      </c>
      <c r="M24" s="58" t="e">
        <f t="shared" si="4"/>
        <v>#DIV/0!</v>
      </c>
    </row>
    <row r="25" customHeight="1" spans="1:13">
      <c r="A25" s="40"/>
      <c r="B25" s="41"/>
      <c r="C25" s="4" t="s">
        <v>39</v>
      </c>
      <c r="D25" s="42"/>
      <c r="E25" s="42"/>
      <c r="F25" s="43" t="e">
        <f t="shared" si="0"/>
        <v>#DIV/0!</v>
      </c>
      <c r="G25" s="44"/>
      <c r="H25" s="44"/>
      <c r="I25" s="57">
        <f t="shared" si="1"/>
        <v>0</v>
      </c>
      <c r="J25" s="44"/>
      <c r="K25" s="44">
        <f t="shared" si="3"/>
        <v>0</v>
      </c>
      <c r="L25" s="44">
        <f t="shared" si="5"/>
        <v>80</v>
      </c>
      <c r="M25" s="58" t="e">
        <f t="shared" si="4"/>
        <v>#DIV/0!</v>
      </c>
    </row>
    <row r="26" customHeight="1" spans="1:13">
      <c r="A26" s="40"/>
      <c r="B26" s="41"/>
      <c r="C26" s="4" t="s">
        <v>40</v>
      </c>
      <c r="D26" s="42"/>
      <c r="E26" s="42"/>
      <c r="F26" s="43" t="e">
        <f t="shared" si="0"/>
        <v>#DIV/0!</v>
      </c>
      <c r="G26" s="44"/>
      <c r="H26" s="44"/>
      <c r="I26" s="57">
        <f t="shared" si="1"/>
        <v>0</v>
      </c>
      <c r="J26" s="44"/>
      <c r="K26" s="44">
        <f t="shared" si="3"/>
        <v>0</v>
      </c>
      <c r="L26" s="44">
        <f t="shared" si="5"/>
        <v>80</v>
      </c>
      <c r="M26" s="58" t="e">
        <f t="shared" si="4"/>
        <v>#DIV/0!</v>
      </c>
    </row>
    <row r="27" customHeight="1" spans="1:13">
      <c r="A27" s="40"/>
      <c r="B27" s="41"/>
      <c r="C27" s="4" t="s">
        <v>41</v>
      </c>
      <c r="D27" s="42"/>
      <c r="E27" s="42"/>
      <c r="F27" s="43" t="e">
        <f t="shared" si="0"/>
        <v>#DIV/0!</v>
      </c>
      <c r="G27" s="44"/>
      <c r="H27" s="44"/>
      <c r="I27" s="57">
        <f t="shared" si="1"/>
        <v>0</v>
      </c>
      <c r="J27" s="44"/>
      <c r="K27" s="44">
        <f t="shared" si="3"/>
        <v>0</v>
      </c>
      <c r="L27" s="44">
        <f t="shared" si="5"/>
        <v>80</v>
      </c>
      <c r="M27" s="58" t="e">
        <f t="shared" si="4"/>
        <v>#DIV/0!</v>
      </c>
    </row>
    <row r="28" customHeight="1" spans="1:13">
      <c r="A28" s="40"/>
      <c r="B28" s="41"/>
      <c r="C28" s="4" t="s">
        <v>42</v>
      </c>
      <c r="D28" s="42"/>
      <c r="E28" s="42"/>
      <c r="F28" s="43" t="e">
        <f t="shared" si="0"/>
        <v>#DIV/0!</v>
      </c>
      <c r="G28" s="44"/>
      <c r="H28" s="44"/>
      <c r="I28" s="57">
        <f t="shared" si="1"/>
        <v>0</v>
      </c>
      <c r="J28" s="44"/>
      <c r="K28" s="44">
        <f t="shared" si="3"/>
        <v>0</v>
      </c>
      <c r="L28" s="44">
        <f t="shared" si="5"/>
        <v>80</v>
      </c>
      <c r="M28" s="58" t="e">
        <f t="shared" si="4"/>
        <v>#DIV/0!</v>
      </c>
    </row>
    <row r="29" customHeight="1" spans="1:13">
      <c r="A29" s="40"/>
      <c r="B29" s="41"/>
      <c r="C29" s="4" t="s">
        <v>43</v>
      </c>
      <c r="D29" s="42"/>
      <c r="E29" s="42"/>
      <c r="F29" s="43" t="e">
        <f t="shared" si="0"/>
        <v>#DIV/0!</v>
      </c>
      <c r="G29" s="44"/>
      <c r="H29" s="44"/>
      <c r="I29" s="57">
        <f t="shared" si="1"/>
        <v>0</v>
      </c>
      <c r="J29" s="44"/>
      <c r="K29" s="44">
        <f t="shared" si="3"/>
        <v>0</v>
      </c>
      <c r="L29" s="44">
        <f t="shared" si="5"/>
        <v>80</v>
      </c>
      <c r="M29" s="58" t="e">
        <f t="shared" si="4"/>
        <v>#DIV/0!</v>
      </c>
    </row>
    <row r="30" customHeight="1" spans="1:13">
      <c r="A30" s="40"/>
      <c r="B30" s="41"/>
      <c r="C30" s="4" t="s">
        <v>44</v>
      </c>
      <c r="D30" s="42"/>
      <c r="E30" s="42"/>
      <c r="F30" s="43" t="e">
        <f t="shared" si="0"/>
        <v>#DIV/0!</v>
      </c>
      <c r="G30" s="44"/>
      <c r="H30" s="44"/>
      <c r="I30" s="57">
        <f t="shared" si="1"/>
        <v>0</v>
      </c>
      <c r="J30" s="44"/>
      <c r="K30" s="44">
        <f t="shared" si="3"/>
        <v>0</v>
      </c>
      <c r="L30" s="44">
        <f t="shared" si="5"/>
        <v>80</v>
      </c>
      <c r="M30" s="58" t="e">
        <f t="shared" si="4"/>
        <v>#DIV/0!</v>
      </c>
    </row>
    <row r="31" customHeight="1" spans="1:13">
      <c r="A31" s="45" t="s">
        <v>45</v>
      </c>
      <c r="B31" s="41"/>
      <c r="C31" s="4" t="s">
        <v>46</v>
      </c>
      <c r="D31" s="42"/>
      <c r="E31" s="42"/>
      <c r="F31" s="43" t="e">
        <f t="shared" si="0"/>
        <v>#DIV/0!</v>
      </c>
      <c r="G31" s="44"/>
      <c r="H31" s="44"/>
      <c r="I31" s="57">
        <f t="shared" si="1"/>
        <v>0</v>
      </c>
      <c r="J31" s="44"/>
      <c r="K31" s="44">
        <f t="shared" si="3"/>
        <v>0</v>
      </c>
      <c r="L31" s="44">
        <f t="shared" si="5"/>
        <v>80</v>
      </c>
      <c r="M31" s="58" t="e">
        <f t="shared" si="4"/>
        <v>#DIV/0!</v>
      </c>
    </row>
    <row r="32" customHeight="1" spans="1:13">
      <c r="A32" s="45"/>
      <c r="B32" s="41"/>
      <c r="C32" s="4" t="s">
        <v>47</v>
      </c>
      <c r="D32" s="42"/>
      <c r="E32" s="42"/>
      <c r="F32" s="43" t="e">
        <f t="shared" si="0"/>
        <v>#DIV/0!</v>
      </c>
      <c r="G32" s="44"/>
      <c r="H32" s="44"/>
      <c r="I32" s="57">
        <f t="shared" si="1"/>
        <v>0</v>
      </c>
      <c r="J32" s="44"/>
      <c r="K32" s="44">
        <f t="shared" si="3"/>
        <v>0</v>
      </c>
      <c r="L32" s="44">
        <f t="shared" si="5"/>
        <v>80</v>
      </c>
      <c r="M32" s="58" t="e">
        <f t="shared" si="4"/>
        <v>#DIV/0!</v>
      </c>
    </row>
    <row r="33" customHeight="1" spans="1:13">
      <c r="A33" s="45"/>
      <c r="B33" s="41"/>
      <c r="C33" s="4" t="s">
        <v>48</v>
      </c>
      <c r="D33" s="42"/>
      <c r="E33" s="42"/>
      <c r="F33" s="43" t="e">
        <f t="shared" si="0"/>
        <v>#DIV/0!</v>
      </c>
      <c r="G33" s="44"/>
      <c r="H33" s="44"/>
      <c r="I33" s="57">
        <f t="shared" si="1"/>
        <v>0</v>
      </c>
      <c r="J33" s="44"/>
      <c r="K33" s="44">
        <f t="shared" si="3"/>
        <v>0</v>
      </c>
      <c r="L33" s="44">
        <f t="shared" si="5"/>
        <v>80</v>
      </c>
      <c r="M33" s="58" t="e">
        <f t="shared" si="4"/>
        <v>#DIV/0!</v>
      </c>
    </row>
    <row r="34" customHeight="1" spans="1:13">
      <c r="A34" s="45"/>
      <c r="B34" s="41"/>
      <c r="C34" s="4" t="s">
        <v>49</v>
      </c>
      <c r="D34" s="42"/>
      <c r="E34" s="42"/>
      <c r="F34" s="43" t="e">
        <f t="shared" si="0"/>
        <v>#DIV/0!</v>
      </c>
      <c r="G34" s="44"/>
      <c r="H34" s="44"/>
      <c r="I34" s="57">
        <f t="shared" si="1"/>
        <v>0</v>
      </c>
      <c r="J34" s="44"/>
      <c r="K34" s="44">
        <f t="shared" si="3"/>
        <v>0</v>
      </c>
      <c r="L34" s="44">
        <f t="shared" si="5"/>
        <v>80</v>
      </c>
      <c r="M34" s="58" t="e">
        <f t="shared" si="4"/>
        <v>#DIV/0!</v>
      </c>
    </row>
    <row r="35" customHeight="1" spans="1:13">
      <c r="A35" s="45"/>
      <c r="B35" s="41">
        <v>1</v>
      </c>
      <c r="C35" s="4" t="s">
        <v>50</v>
      </c>
      <c r="D35" s="42"/>
      <c r="E35" s="42"/>
      <c r="F35" s="43" t="e">
        <f t="shared" si="0"/>
        <v>#DIV/0!</v>
      </c>
      <c r="G35" s="44"/>
      <c r="H35" s="44"/>
      <c r="I35" s="57">
        <f t="shared" si="1"/>
        <v>0</v>
      </c>
      <c r="J35" s="44"/>
      <c r="K35" s="44">
        <f t="shared" si="3"/>
        <v>5</v>
      </c>
      <c r="L35" s="44">
        <f t="shared" si="5"/>
        <v>75</v>
      </c>
      <c r="M35" s="58" t="e">
        <f t="shared" si="4"/>
        <v>#DIV/0!</v>
      </c>
    </row>
    <row r="36" customHeight="1" spans="1:13">
      <c r="A36" s="45"/>
      <c r="B36" s="41"/>
      <c r="C36" s="46"/>
      <c r="D36" s="42"/>
      <c r="E36" s="42"/>
      <c r="F36" s="43" t="e">
        <f t="shared" si="0"/>
        <v>#DIV/0!</v>
      </c>
      <c r="G36" s="44"/>
      <c r="H36" s="44"/>
      <c r="I36" s="57">
        <f t="shared" si="1"/>
        <v>0</v>
      </c>
      <c r="J36" s="44"/>
      <c r="K36" s="44">
        <f t="shared" si="3"/>
        <v>0</v>
      </c>
      <c r="L36" s="44">
        <f t="shared" si="5"/>
        <v>80</v>
      </c>
      <c r="M36" s="58" t="e">
        <f t="shared" si="4"/>
        <v>#DIV/0!</v>
      </c>
    </row>
    <row r="37" customHeight="1" spans="1:13">
      <c r="A37" s="45"/>
      <c r="B37" s="41">
        <v>2</v>
      </c>
      <c r="C37" s="4" t="s">
        <v>51</v>
      </c>
      <c r="D37" s="42"/>
      <c r="E37" s="42"/>
      <c r="F37" s="43" t="e">
        <f t="shared" si="0"/>
        <v>#DIV/0!</v>
      </c>
      <c r="G37" s="44"/>
      <c r="H37" s="44"/>
      <c r="I37" s="57">
        <f t="shared" si="1"/>
        <v>0</v>
      </c>
      <c r="J37" s="44"/>
      <c r="K37" s="44">
        <f t="shared" si="3"/>
        <v>10</v>
      </c>
      <c r="L37" s="44">
        <f t="shared" si="5"/>
        <v>70</v>
      </c>
      <c r="M37" s="58" t="e">
        <f t="shared" si="4"/>
        <v>#DIV/0!</v>
      </c>
    </row>
    <row r="38" customHeight="1" spans="1:13">
      <c r="A38" s="45"/>
      <c r="B38" s="41">
        <v>2</v>
      </c>
      <c r="C38" s="4" t="s">
        <v>52</v>
      </c>
      <c r="D38" s="42"/>
      <c r="E38" s="42"/>
      <c r="F38" s="43" t="e">
        <f t="shared" si="0"/>
        <v>#DIV/0!</v>
      </c>
      <c r="G38" s="44"/>
      <c r="H38" s="44"/>
      <c r="I38" s="57">
        <f t="shared" si="1"/>
        <v>0</v>
      </c>
      <c r="J38" s="44"/>
      <c r="K38" s="44">
        <f t="shared" si="3"/>
        <v>10</v>
      </c>
      <c r="L38" s="44">
        <f t="shared" si="5"/>
        <v>70</v>
      </c>
      <c r="M38" s="58" t="e">
        <f t="shared" si="4"/>
        <v>#DIV/0!</v>
      </c>
    </row>
    <row r="39" customHeight="1" spans="1:13">
      <c r="A39" s="45" t="s">
        <v>53</v>
      </c>
      <c r="B39" s="41">
        <v>2</v>
      </c>
      <c r="C39" s="4" t="s">
        <v>54</v>
      </c>
      <c r="D39" s="42"/>
      <c r="E39" s="42"/>
      <c r="F39" s="43" t="e">
        <f t="shared" si="0"/>
        <v>#DIV/0!</v>
      </c>
      <c r="G39" s="44"/>
      <c r="H39" s="44"/>
      <c r="I39" s="57">
        <f t="shared" si="1"/>
        <v>0</v>
      </c>
      <c r="J39" s="44"/>
      <c r="K39" s="44">
        <f t="shared" si="3"/>
        <v>10</v>
      </c>
      <c r="L39" s="44">
        <f t="shared" si="5"/>
        <v>70</v>
      </c>
      <c r="M39" s="58" t="e">
        <f t="shared" si="4"/>
        <v>#DIV/0!</v>
      </c>
    </row>
    <row r="40" customHeight="1" spans="1:13">
      <c r="A40" s="45"/>
      <c r="B40" s="41">
        <v>2</v>
      </c>
      <c r="C40" s="4" t="s">
        <v>55</v>
      </c>
      <c r="D40" s="42"/>
      <c r="E40" s="42"/>
      <c r="F40" s="43" t="e">
        <f t="shared" si="0"/>
        <v>#DIV/0!</v>
      </c>
      <c r="G40" s="44"/>
      <c r="H40" s="44"/>
      <c r="I40" s="57">
        <f t="shared" si="1"/>
        <v>0</v>
      </c>
      <c r="J40" s="44"/>
      <c r="K40" s="44">
        <f t="shared" si="3"/>
        <v>10</v>
      </c>
      <c r="L40" s="44">
        <f t="shared" si="5"/>
        <v>70</v>
      </c>
      <c r="M40" s="58" t="e">
        <f t="shared" si="4"/>
        <v>#DIV/0!</v>
      </c>
    </row>
    <row r="41" customHeight="1" spans="1:13">
      <c r="A41" s="45"/>
      <c r="B41" s="41">
        <v>1</v>
      </c>
      <c r="C41" s="4" t="s">
        <v>56</v>
      </c>
      <c r="D41" s="42"/>
      <c r="E41" s="42"/>
      <c r="F41" s="43" t="e">
        <f t="shared" si="0"/>
        <v>#DIV/0!</v>
      </c>
      <c r="G41" s="44"/>
      <c r="H41" s="44"/>
      <c r="I41" s="57">
        <f t="shared" si="1"/>
        <v>0</v>
      </c>
      <c r="J41" s="44"/>
      <c r="K41" s="44">
        <f t="shared" si="3"/>
        <v>5</v>
      </c>
      <c r="L41" s="44">
        <f t="shared" si="5"/>
        <v>75</v>
      </c>
      <c r="M41" s="58" t="e">
        <f t="shared" si="4"/>
        <v>#DIV/0!</v>
      </c>
    </row>
    <row r="42" customHeight="1" spans="1:13">
      <c r="A42" s="45"/>
      <c r="B42" s="41">
        <v>1</v>
      </c>
      <c r="C42" s="4" t="s">
        <v>57</v>
      </c>
      <c r="D42" s="42"/>
      <c r="E42" s="42"/>
      <c r="F42" s="43" t="e">
        <f t="shared" si="0"/>
        <v>#DIV/0!</v>
      </c>
      <c r="G42" s="44"/>
      <c r="H42" s="44"/>
      <c r="I42" s="57">
        <f t="shared" si="1"/>
        <v>0</v>
      </c>
      <c r="J42" s="44"/>
      <c r="K42" s="44">
        <f t="shared" si="3"/>
        <v>5</v>
      </c>
      <c r="L42" s="44">
        <f t="shared" si="5"/>
        <v>75</v>
      </c>
      <c r="M42" s="58" t="e">
        <f t="shared" si="4"/>
        <v>#DIV/0!</v>
      </c>
    </row>
    <row r="43" customHeight="1" spans="1:13">
      <c r="A43" s="45"/>
      <c r="B43" s="41">
        <v>1</v>
      </c>
      <c r="C43" s="4" t="s">
        <v>58</v>
      </c>
      <c r="D43" s="42"/>
      <c r="E43" s="42"/>
      <c r="F43" s="43" t="e">
        <f t="shared" si="0"/>
        <v>#DIV/0!</v>
      </c>
      <c r="G43" s="44"/>
      <c r="H43" s="44"/>
      <c r="I43" s="57">
        <f t="shared" si="1"/>
        <v>0</v>
      </c>
      <c r="J43" s="44"/>
      <c r="K43" s="44">
        <f t="shared" si="3"/>
        <v>5</v>
      </c>
      <c r="L43" s="44">
        <f t="shared" si="5"/>
        <v>75</v>
      </c>
      <c r="M43" s="58" t="e">
        <f t="shared" si="4"/>
        <v>#DIV/0!</v>
      </c>
    </row>
    <row r="44" customHeight="1" spans="1:13">
      <c r="A44" s="45"/>
      <c r="B44" s="41">
        <v>1</v>
      </c>
      <c r="C44" s="4" t="s">
        <v>59</v>
      </c>
      <c r="D44" s="42"/>
      <c r="E44" s="42"/>
      <c r="F44" s="43" t="e">
        <f t="shared" si="0"/>
        <v>#DIV/0!</v>
      </c>
      <c r="G44" s="44"/>
      <c r="H44" s="44"/>
      <c r="I44" s="57">
        <f t="shared" si="1"/>
        <v>0</v>
      </c>
      <c r="J44" s="44"/>
      <c r="K44" s="44">
        <f t="shared" si="3"/>
        <v>5</v>
      </c>
      <c r="L44" s="44">
        <f t="shared" si="5"/>
        <v>75</v>
      </c>
      <c r="M44" s="58" t="e">
        <f t="shared" si="4"/>
        <v>#DIV/0!</v>
      </c>
    </row>
    <row r="45" customHeight="1" spans="1:13">
      <c r="A45" s="45"/>
      <c r="B45" s="41">
        <v>1</v>
      </c>
      <c r="C45" s="4" t="s">
        <v>60</v>
      </c>
      <c r="D45" s="42"/>
      <c r="E45" s="42"/>
      <c r="F45" s="43" t="e">
        <f t="shared" si="0"/>
        <v>#DIV/0!</v>
      </c>
      <c r="G45" s="44"/>
      <c r="H45" s="44"/>
      <c r="I45" s="57">
        <f t="shared" si="1"/>
        <v>0</v>
      </c>
      <c r="J45" s="44"/>
      <c r="K45" s="44">
        <f t="shared" si="3"/>
        <v>5</v>
      </c>
      <c r="L45" s="44">
        <f t="shared" si="5"/>
        <v>75</v>
      </c>
      <c r="M45" s="58" t="e">
        <f t="shared" si="4"/>
        <v>#DIV/0!</v>
      </c>
    </row>
    <row r="46" customHeight="1" spans="1:13">
      <c r="A46" s="45"/>
      <c r="B46" s="41">
        <v>1</v>
      </c>
      <c r="C46" s="4" t="s">
        <v>61</v>
      </c>
      <c r="D46" s="42"/>
      <c r="E46" s="42"/>
      <c r="F46" s="43" t="e">
        <f t="shared" si="0"/>
        <v>#DIV/0!</v>
      </c>
      <c r="G46" s="44"/>
      <c r="H46" s="44"/>
      <c r="I46" s="57">
        <f t="shared" si="1"/>
        <v>0</v>
      </c>
      <c r="J46" s="44"/>
      <c r="K46" s="44">
        <f t="shared" si="3"/>
        <v>5</v>
      </c>
      <c r="L46" s="44">
        <f t="shared" si="5"/>
        <v>75</v>
      </c>
      <c r="M46" s="58" t="e">
        <f t="shared" si="4"/>
        <v>#DIV/0!</v>
      </c>
    </row>
    <row r="47" customHeight="1" spans="1:13">
      <c r="A47" s="47" t="s">
        <v>62</v>
      </c>
      <c r="B47" s="41">
        <v>1</v>
      </c>
      <c r="C47" s="4" t="s">
        <v>63</v>
      </c>
      <c r="D47" s="42"/>
      <c r="E47" s="42"/>
      <c r="F47" s="43" t="e">
        <f t="shared" si="0"/>
        <v>#DIV/0!</v>
      </c>
      <c r="G47" s="44"/>
      <c r="H47" s="44"/>
      <c r="I47" s="57">
        <f t="shared" si="1"/>
        <v>0</v>
      </c>
      <c r="J47" s="44"/>
      <c r="K47" s="44">
        <f t="shared" si="3"/>
        <v>5</v>
      </c>
      <c r="L47" s="44">
        <f t="shared" si="5"/>
        <v>75</v>
      </c>
      <c r="M47" s="58" t="e">
        <f t="shared" si="4"/>
        <v>#DIV/0!</v>
      </c>
    </row>
    <row r="48" customHeight="1" spans="1:13">
      <c r="A48" s="48"/>
      <c r="B48" s="41">
        <v>1</v>
      </c>
      <c r="C48" s="4" t="s">
        <v>64</v>
      </c>
      <c r="D48" s="42"/>
      <c r="E48" s="42"/>
      <c r="F48" s="43" t="e">
        <f t="shared" si="0"/>
        <v>#DIV/0!</v>
      </c>
      <c r="G48" s="44"/>
      <c r="H48" s="44"/>
      <c r="I48" s="57">
        <f t="shared" si="1"/>
        <v>0</v>
      </c>
      <c r="J48" s="44"/>
      <c r="K48" s="44">
        <f t="shared" si="3"/>
        <v>5</v>
      </c>
      <c r="L48" s="44">
        <f t="shared" si="5"/>
        <v>75</v>
      </c>
      <c r="M48" s="58" t="e">
        <f t="shared" si="4"/>
        <v>#DIV/0!</v>
      </c>
    </row>
    <row r="49" customHeight="1" spans="1:13">
      <c r="A49" s="48"/>
      <c r="B49" s="41">
        <v>1</v>
      </c>
      <c r="C49" s="4" t="s">
        <v>65</v>
      </c>
      <c r="D49" s="42"/>
      <c r="E49" s="42"/>
      <c r="F49" s="43" t="e">
        <f t="shared" si="0"/>
        <v>#DIV/0!</v>
      </c>
      <c r="G49" s="44"/>
      <c r="H49" s="44"/>
      <c r="I49" s="57">
        <f t="shared" si="1"/>
        <v>0</v>
      </c>
      <c r="J49" s="44"/>
      <c r="K49" s="44">
        <f t="shared" si="3"/>
        <v>5</v>
      </c>
      <c r="L49" s="44">
        <f t="shared" si="5"/>
        <v>75</v>
      </c>
      <c r="M49" s="58" t="e">
        <f t="shared" si="4"/>
        <v>#DIV/0!</v>
      </c>
    </row>
    <row r="50" customHeight="1" spans="1:13">
      <c r="A50" s="48"/>
      <c r="B50" s="41">
        <v>1</v>
      </c>
      <c r="C50" s="4" t="s">
        <v>66</v>
      </c>
      <c r="D50" s="42"/>
      <c r="E50" s="42"/>
      <c r="F50" s="43" t="e">
        <f t="shared" si="0"/>
        <v>#DIV/0!</v>
      </c>
      <c r="G50" s="44"/>
      <c r="H50" s="44"/>
      <c r="I50" s="57">
        <f t="shared" si="1"/>
        <v>0</v>
      </c>
      <c r="J50" s="44"/>
      <c r="K50" s="44">
        <f t="shared" si="3"/>
        <v>5</v>
      </c>
      <c r="L50" s="44">
        <f t="shared" si="5"/>
        <v>75</v>
      </c>
      <c r="M50" s="58" t="e">
        <f t="shared" si="4"/>
        <v>#DIV/0!</v>
      </c>
    </row>
    <row r="51" customHeight="1" spans="1:13">
      <c r="A51" s="48"/>
      <c r="B51" s="41">
        <v>1</v>
      </c>
      <c r="C51" s="4" t="s">
        <v>67</v>
      </c>
      <c r="D51" s="42"/>
      <c r="E51" s="42"/>
      <c r="F51" s="43" t="e">
        <f t="shared" si="0"/>
        <v>#DIV/0!</v>
      </c>
      <c r="G51" s="44"/>
      <c r="H51" s="44"/>
      <c r="I51" s="57">
        <f t="shared" si="1"/>
        <v>0</v>
      </c>
      <c r="J51" s="44"/>
      <c r="K51" s="44">
        <f t="shared" si="3"/>
        <v>5</v>
      </c>
      <c r="L51" s="44">
        <f t="shared" si="5"/>
        <v>75</v>
      </c>
      <c r="M51" s="58" t="e">
        <f t="shared" si="4"/>
        <v>#DIV/0!</v>
      </c>
    </row>
    <row r="52" customHeight="1" spans="1:13">
      <c r="A52" s="48"/>
      <c r="B52" s="41">
        <v>1</v>
      </c>
      <c r="C52" s="4" t="s">
        <v>68</v>
      </c>
      <c r="D52" s="42"/>
      <c r="E52" s="42"/>
      <c r="F52" s="43" t="e">
        <f t="shared" si="0"/>
        <v>#DIV/0!</v>
      </c>
      <c r="G52" s="44"/>
      <c r="H52" s="44"/>
      <c r="I52" s="57">
        <f t="shared" si="1"/>
        <v>0</v>
      </c>
      <c r="J52" s="44"/>
      <c r="K52" s="44">
        <f t="shared" si="3"/>
        <v>5</v>
      </c>
      <c r="L52" s="44">
        <f t="shared" si="5"/>
        <v>75</v>
      </c>
      <c r="M52" s="58" t="e">
        <f t="shared" si="4"/>
        <v>#DIV/0!</v>
      </c>
    </row>
    <row r="53" customHeight="1" spans="1:13">
      <c r="A53" s="48"/>
      <c r="B53" s="41">
        <v>1</v>
      </c>
      <c r="C53" s="4" t="s">
        <v>69</v>
      </c>
      <c r="D53" s="42"/>
      <c r="E53" s="42"/>
      <c r="F53" s="43" t="e">
        <f t="shared" si="0"/>
        <v>#DIV/0!</v>
      </c>
      <c r="G53" s="44"/>
      <c r="H53" s="44"/>
      <c r="I53" s="57">
        <f t="shared" si="1"/>
        <v>0</v>
      </c>
      <c r="J53" s="44"/>
      <c r="K53" s="44">
        <f t="shared" si="3"/>
        <v>5</v>
      </c>
      <c r="L53" s="44">
        <f t="shared" si="5"/>
        <v>75</v>
      </c>
      <c r="M53" s="58" t="e">
        <f t="shared" si="4"/>
        <v>#DIV/0!</v>
      </c>
    </row>
    <row r="54" customHeight="1" spans="1:13">
      <c r="A54" s="49"/>
      <c r="B54" s="41">
        <v>1</v>
      </c>
      <c r="C54" s="4" t="s">
        <v>70</v>
      </c>
      <c r="D54" s="42"/>
      <c r="E54" s="42"/>
      <c r="F54" s="43" t="e">
        <f t="shared" ref="F54:F79" si="6">AVERAGEA(D54:E54)</f>
        <v>#DIV/0!</v>
      </c>
      <c r="G54" s="44"/>
      <c r="H54" s="44"/>
      <c r="I54" s="57">
        <f t="shared" si="1"/>
        <v>0</v>
      </c>
      <c r="J54" s="44"/>
      <c r="K54" s="44">
        <f>IF(B111*5&gt;=15,15,B111*5)</f>
        <v>0</v>
      </c>
      <c r="L54" s="44">
        <f t="shared" si="5"/>
        <v>80</v>
      </c>
      <c r="M54" s="58" t="e">
        <f t="shared" si="4"/>
        <v>#DIV/0!</v>
      </c>
    </row>
    <row r="55" customHeight="1" spans="1:13">
      <c r="A55" s="50" t="s">
        <v>71</v>
      </c>
      <c r="B55" s="41">
        <v>1</v>
      </c>
      <c r="C55" s="4" t="s">
        <v>72</v>
      </c>
      <c r="D55" s="42"/>
      <c r="E55" s="42"/>
      <c r="F55" s="43" t="e">
        <f t="shared" si="6"/>
        <v>#DIV/0!</v>
      </c>
      <c r="G55" s="44"/>
      <c r="H55" s="44"/>
      <c r="I55" s="57">
        <f t="shared" si="1"/>
        <v>0</v>
      </c>
      <c r="J55" s="44"/>
      <c r="K55" s="44">
        <f t="shared" si="3"/>
        <v>5</v>
      </c>
      <c r="L55" s="44">
        <f t="shared" si="5"/>
        <v>75</v>
      </c>
      <c r="M55" s="58" t="e">
        <f t="shared" si="4"/>
        <v>#DIV/0!</v>
      </c>
    </row>
    <row r="56" customHeight="1" spans="1:13">
      <c r="A56" s="50"/>
      <c r="B56" s="41">
        <v>1</v>
      </c>
      <c r="C56" s="4" t="s">
        <v>73</v>
      </c>
      <c r="D56" s="42"/>
      <c r="E56" s="42"/>
      <c r="F56" s="43" t="e">
        <f t="shared" si="6"/>
        <v>#DIV/0!</v>
      </c>
      <c r="G56" s="44"/>
      <c r="H56" s="44"/>
      <c r="I56" s="57">
        <f t="shared" ref="I56:I79" si="7">G56*0.2+H56*0.8</f>
        <v>0</v>
      </c>
      <c r="J56" s="44"/>
      <c r="K56" s="44">
        <f t="shared" si="3"/>
        <v>5</v>
      </c>
      <c r="L56" s="44">
        <f t="shared" si="5"/>
        <v>75</v>
      </c>
      <c r="M56" s="58" t="e">
        <f t="shared" si="4"/>
        <v>#DIV/0!</v>
      </c>
    </row>
    <row r="57" customHeight="1" spans="1:13">
      <c r="A57" s="50"/>
      <c r="B57" s="41">
        <v>1</v>
      </c>
      <c r="C57" s="4" t="s">
        <v>50</v>
      </c>
      <c r="D57" s="42"/>
      <c r="E57" s="42"/>
      <c r="F57" s="43" t="e">
        <f t="shared" si="6"/>
        <v>#DIV/0!</v>
      </c>
      <c r="G57" s="44"/>
      <c r="H57" s="44"/>
      <c r="I57" s="57">
        <f t="shared" si="7"/>
        <v>0</v>
      </c>
      <c r="J57" s="44"/>
      <c r="K57" s="44">
        <f t="shared" si="3"/>
        <v>5</v>
      </c>
      <c r="L57" s="44">
        <f t="shared" si="5"/>
        <v>75</v>
      </c>
      <c r="M57" s="58" t="e">
        <f t="shared" si="4"/>
        <v>#DIV/0!</v>
      </c>
    </row>
    <row r="58" customHeight="1" spans="1:13">
      <c r="A58" s="50"/>
      <c r="B58" s="41"/>
      <c r="C58" s="46"/>
      <c r="D58" s="42"/>
      <c r="E58" s="42"/>
      <c r="F58" s="43" t="e">
        <f t="shared" si="6"/>
        <v>#DIV/0!</v>
      </c>
      <c r="G58" s="44"/>
      <c r="H58" s="44"/>
      <c r="I58" s="57">
        <f t="shared" si="7"/>
        <v>0</v>
      </c>
      <c r="J58" s="44"/>
      <c r="K58" s="44">
        <f t="shared" si="3"/>
        <v>0</v>
      </c>
      <c r="L58" s="44">
        <f t="shared" si="5"/>
        <v>80</v>
      </c>
      <c r="M58" s="58" t="e">
        <f t="shared" si="4"/>
        <v>#DIV/0!</v>
      </c>
    </row>
    <row r="59" customHeight="1" spans="1:13">
      <c r="A59" s="50"/>
      <c r="B59" s="41"/>
      <c r="C59" s="46"/>
      <c r="D59" s="42"/>
      <c r="E59" s="42"/>
      <c r="F59" s="43" t="e">
        <f t="shared" si="6"/>
        <v>#DIV/0!</v>
      </c>
      <c r="G59" s="44"/>
      <c r="H59" s="44"/>
      <c r="I59" s="57">
        <f t="shared" si="7"/>
        <v>0</v>
      </c>
      <c r="J59" s="44"/>
      <c r="K59" s="44">
        <f t="shared" si="3"/>
        <v>0</v>
      </c>
      <c r="L59" s="44">
        <f t="shared" si="5"/>
        <v>80</v>
      </c>
      <c r="M59" s="58" t="e">
        <f t="shared" si="4"/>
        <v>#DIV/0!</v>
      </c>
    </row>
    <row r="60" customHeight="1" spans="1:13">
      <c r="A60" s="50"/>
      <c r="B60" s="41"/>
      <c r="C60" s="46"/>
      <c r="D60" s="42"/>
      <c r="E60" s="42"/>
      <c r="F60" s="43" t="e">
        <f t="shared" si="6"/>
        <v>#DIV/0!</v>
      </c>
      <c r="G60" s="44"/>
      <c r="H60" s="44"/>
      <c r="I60" s="57">
        <f t="shared" si="7"/>
        <v>0</v>
      </c>
      <c r="J60" s="44"/>
      <c r="K60" s="44">
        <f t="shared" si="3"/>
        <v>0</v>
      </c>
      <c r="L60" s="44">
        <f t="shared" si="5"/>
        <v>80</v>
      </c>
      <c r="M60" s="58" t="e">
        <f t="shared" si="4"/>
        <v>#DIV/0!</v>
      </c>
    </row>
    <row r="61" customHeight="1" spans="1:13">
      <c r="A61" s="50"/>
      <c r="B61" s="41"/>
      <c r="C61" s="46"/>
      <c r="D61" s="42"/>
      <c r="E61" s="42"/>
      <c r="F61" s="43" t="e">
        <f t="shared" si="6"/>
        <v>#DIV/0!</v>
      </c>
      <c r="G61" s="44"/>
      <c r="H61" s="44"/>
      <c r="I61" s="57">
        <f t="shared" si="7"/>
        <v>0</v>
      </c>
      <c r="J61" s="44"/>
      <c r="K61" s="44">
        <f t="shared" si="3"/>
        <v>0</v>
      </c>
      <c r="L61" s="44">
        <f t="shared" si="5"/>
        <v>80</v>
      </c>
      <c r="M61" s="58" t="e">
        <f t="shared" si="4"/>
        <v>#DIV/0!</v>
      </c>
    </row>
    <row r="62" customHeight="1" spans="1:13">
      <c r="A62" s="50"/>
      <c r="B62" s="41"/>
      <c r="C62" s="46"/>
      <c r="D62" s="42"/>
      <c r="E62" s="42"/>
      <c r="F62" s="43" t="e">
        <f t="shared" si="6"/>
        <v>#DIV/0!</v>
      </c>
      <c r="G62" s="44"/>
      <c r="H62" s="44"/>
      <c r="I62" s="57">
        <f t="shared" si="7"/>
        <v>0</v>
      </c>
      <c r="J62" s="44"/>
      <c r="K62" s="44">
        <f t="shared" si="3"/>
        <v>0</v>
      </c>
      <c r="L62" s="44">
        <f t="shared" si="5"/>
        <v>80</v>
      </c>
      <c r="M62" s="58" t="e">
        <f t="shared" si="4"/>
        <v>#DIV/0!</v>
      </c>
    </row>
    <row r="63" customHeight="1" spans="1:13">
      <c r="A63" s="51" t="s">
        <v>74</v>
      </c>
      <c r="B63" s="41"/>
      <c r="C63" s="52"/>
      <c r="D63" s="42"/>
      <c r="E63" s="42"/>
      <c r="F63" s="43" t="e">
        <f t="shared" si="6"/>
        <v>#DIV/0!</v>
      </c>
      <c r="G63" s="44"/>
      <c r="H63" s="44"/>
      <c r="I63" s="57">
        <f t="shared" si="7"/>
        <v>0</v>
      </c>
      <c r="J63" s="44"/>
      <c r="K63" s="44">
        <f t="shared" si="3"/>
        <v>0</v>
      </c>
      <c r="L63" s="44">
        <f t="shared" si="5"/>
        <v>80</v>
      </c>
      <c r="M63" s="58" t="e">
        <f t="shared" si="4"/>
        <v>#DIV/0!</v>
      </c>
    </row>
    <row r="64" customHeight="1" spans="1:13">
      <c r="A64" s="51"/>
      <c r="B64" s="53"/>
      <c r="C64" s="46"/>
      <c r="D64" s="44"/>
      <c r="E64" s="44"/>
      <c r="F64" s="43" t="e">
        <f t="shared" si="6"/>
        <v>#DIV/0!</v>
      </c>
      <c r="G64" s="44"/>
      <c r="H64" s="44"/>
      <c r="I64" s="57">
        <f t="shared" si="7"/>
        <v>0</v>
      </c>
      <c r="J64" s="44"/>
      <c r="K64" s="44">
        <f t="shared" si="3"/>
        <v>0</v>
      </c>
      <c r="L64" s="44">
        <f t="shared" si="5"/>
        <v>80</v>
      </c>
      <c r="M64" s="58" t="e">
        <f t="shared" si="4"/>
        <v>#DIV/0!</v>
      </c>
    </row>
    <row r="65" customHeight="1" spans="1:13">
      <c r="A65" s="51"/>
      <c r="B65" s="53"/>
      <c r="C65" s="46"/>
      <c r="D65" s="44"/>
      <c r="E65" s="44"/>
      <c r="F65" s="43" t="e">
        <f t="shared" si="6"/>
        <v>#DIV/0!</v>
      </c>
      <c r="G65" s="44"/>
      <c r="H65" s="44"/>
      <c r="I65" s="57">
        <f t="shared" si="7"/>
        <v>0</v>
      </c>
      <c r="J65" s="44"/>
      <c r="K65" s="44">
        <f t="shared" si="3"/>
        <v>0</v>
      </c>
      <c r="L65" s="44">
        <f t="shared" si="5"/>
        <v>80</v>
      </c>
      <c r="M65" s="58" t="e">
        <f t="shared" si="4"/>
        <v>#DIV/0!</v>
      </c>
    </row>
    <row r="66" customHeight="1" spans="1:13">
      <c r="A66" s="51"/>
      <c r="B66" s="53"/>
      <c r="C66" s="46"/>
      <c r="D66" s="44"/>
      <c r="E66" s="44"/>
      <c r="F66" s="43" t="e">
        <f t="shared" si="6"/>
        <v>#DIV/0!</v>
      </c>
      <c r="G66" s="44"/>
      <c r="H66" s="44"/>
      <c r="I66" s="57">
        <f t="shared" si="7"/>
        <v>0</v>
      </c>
      <c r="J66" s="44"/>
      <c r="K66" s="44">
        <f t="shared" si="3"/>
        <v>0</v>
      </c>
      <c r="L66" s="44">
        <f t="shared" si="5"/>
        <v>80</v>
      </c>
      <c r="M66" s="58" t="e">
        <f t="shared" si="4"/>
        <v>#DIV/0!</v>
      </c>
    </row>
    <row r="67" customHeight="1" spans="1:13">
      <c r="A67" s="51"/>
      <c r="B67" s="53"/>
      <c r="C67" s="46"/>
      <c r="D67" s="44"/>
      <c r="E67" s="44"/>
      <c r="F67" s="43" t="e">
        <f t="shared" si="6"/>
        <v>#DIV/0!</v>
      </c>
      <c r="G67" s="44"/>
      <c r="H67" s="44"/>
      <c r="I67" s="57">
        <f t="shared" si="7"/>
        <v>0</v>
      </c>
      <c r="J67" s="44"/>
      <c r="K67" s="44">
        <f t="shared" si="3"/>
        <v>0</v>
      </c>
      <c r="L67" s="44">
        <f t="shared" si="5"/>
        <v>80</v>
      </c>
      <c r="M67" s="58" t="e">
        <f t="shared" si="4"/>
        <v>#DIV/0!</v>
      </c>
    </row>
    <row r="68" customHeight="1" spans="1:13">
      <c r="A68" s="51"/>
      <c r="B68" s="53"/>
      <c r="C68" s="46"/>
      <c r="D68" s="44"/>
      <c r="E68" s="44"/>
      <c r="F68" s="43" t="e">
        <f t="shared" si="6"/>
        <v>#DIV/0!</v>
      </c>
      <c r="G68" s="44"/>
      <c r="H68" s="44"/>
      <c r="I68" s="57">
        <f t="shared" si="7"/>
        <v>0</v>
      </c>
      <c r="J68" s="44"/>
      <c r="K68" s="44">
        <f t="shared" si="3"/>
        <v>0</v>
      </c>
      <c r="L68" s="44">
        <f t="shared" si="5"/>
        <v>80</v>
      </c>
      <c r="M68" s="58" t="e">
        <f t="shared" si="4"/>
        <v>#DIV/0!</v>
      </c>
    </row>
    <row r="69" customHeight="1" spans="1:13">
      <c r="A69" s="51"/>
      <c r="B69" s="53"/>
      <c r="C69" s="46"/>
      <c r="D69" s="44"/>
      <c r="E69" s="44"/>
      <c r="F69" s="43" t="e">
        <f t="shared" si="6"/>
        <v>#DIV/0!</v>
      </c>
      <c r="G69" s="44"/>
      <c r="H69" s="44"/>
      <c r="I69" s="57">
        <f t="shared" si="7"/>
        <v>0</v>
      </c>
      <c r="J69" s="44"/>
      <c r="K69" s="44">
        <f t="shared" si="3"/>
        <v>0</v>
      </c>
      <c r="L69" s="44">
        <f t="shared" si="5"/>
        <v>80</v>
      </c>
      <c r="M69" s="58" t="e">
        <f t="shared" si="4"/>
        <v>#DIV/0!</v>
      </c>
    </row>
    <row r="70" customHeight="1" spans="1:13">
      <c r="A70" s="51"/>
      <c r="B70" s="53"/>
      <c r="C70" s="46"/>
      <c r="D70" s="44"/>
      <c r="E70" s="44"/>
      <c r="F70" s="43" t="e">
        <f t="shared" si="6"/>
        <v>#DIV/0!</v>
      </c>
      <c r="G70" s="44"/>
      <c r="H70" s="44"/>
      <c r="I70" s="57">
        <f t="shared" si="7"/>
        <v>0</v>
      </c>
      <c r="J70" s="44"/>
      <c r="K70" s="44">
        <f t="shared" si="3"/>
        <v>0</v>
      </c>
      <c r="L70" s="44">
        <f t="shared" si="5"/>
        <v>80</v>
      </c>
      <c r="M70" s="58" t="e">
        <f t="shared" si="4"/>
        <v>#DIV/0!</v>
      </c>
    </row>
    <row r="71" customHeight="1" spans="1:13">
      <c r="A71" s="51" t="s">
        <v>75</v>
      </c>
      <c r="B71" s="53"/>
      <c r="C71" s="52"/>
      <c r="D71" s="44"/>
      <c r="E71" s="44"/>
      <c r="F71" s="43" t="e">
        <f t="shared" si="6"/>
        <v>#DIV/0!</v>
      </c>
      <c r="G71" s="44"/>
      <c r="H71" s="44"/>
      <c r="I71" s="57">
        <f t="shared" si="7"/>
        <v>0</v>
      </c>
      <c r="J71" s="44"/>
      <c r="K71" s="44">
        <f t="shared" si="3"/>
        <v>0</v>
      </c>
      <c r="L71" s="44">
        <f t="shared" si="5"/>
        <v>80</v>
      </c>
      <c r="M71" s="58" t="e">
        <f t="shared" si="4"/>
        <v>#DIV/0!</v>
      </c>
    </row>
    <row r="72" customHeight="1" spans="1:13">
      <c r="A72" s="51"/>
      <c r="B72" s="53"/>
      <c r="C72" s="46"/>
      <c r="D72" s="44"/>
      <c r="E72" s="44"/>
      <c r="F72" s="43" t="e">
        <f t="shared" si="6"/>
        <v>#DIV/0!</v>
      </c>
      <c r="G72" s="44"/>
      <c r="H72" s="44"/>
      <c r="I72" s="57">
        <f t="shared" si="7"/>
        <v>0</v>
      </c>
      <c r="J72" s="44"/>
      <c r="K72" s="44">
        <f t="shared" si="3"/>
        <v>0</v>
      </c>
      <c r="L72" s="44">
        <f t="shared" si="5"/>
        <v>80</v>
      </c>
      <c r="M72" s="58" t="e">
        <f t="shared" si="4"/>
        <v>#DIV/0!</v>
      </c>
    </row>
    <row r="73" customHeight="1" spans="1:13">
      <c r="A73" s="51"/>
      <c r="B73" s="53"/>
      <c r="C73" s="46"/>
      <c r="D73" s="44"/>
      <c r="E73" s="44"/>
      <c r="F73" s="43" t="e">
        <f t="shared" si="6"/>
        <v>#DIV/0!</v>
      </c>
      <c r="G73" s="44"/>
      <c r="H73" s="44"/>
      <c r="I73" s="57">
        <f t="shared" si="7"/>
        <v>0</v>
      </c>
      <c r="J73" s="44"/>
      <c r="K73" s="44">
        <f t="shared" si="3"/>
        <v>0</v>
      </c>
      <c r="L73" s="44">
        <f t="shared" si="5"/>
        <v>80</v>
      </c>
      <c r="M73" s="58" t="e">
        <f t="shared" si="4"/>
        <v>#DIV/0!</v>
      </c>
    </row>
    <row r="74" customHeight="1" spans="1:13">
      <c r="A74" s="51"/>
      <c r="B74" s="53"/>
      <c r="C74" s="46"/>
      <c r="D74" s="44"/>
      <c r="E74" s="44"/>
      <c r="F74" s="43" t="e">
        <f t="shared" si="6"/>
        <v>#DIV/0!</v>
      </c>
      <c r="G74" s="44"/>
      <c r="H74" s="44"/>
      <c r="I74" s="57">
        <f t="shared" si="7"/>
        <v>0</v>
      </c>
      <c r="J74" s="44"/>
      <c r="K74" s="44">
        <f t="shared" si="3"/>
        <v>0</v>
      </c>
      <c r="L74" s="44">
        <f t="shared" si="5"/>
        <v>80</v>
      </c>
      <c r="M74" s="58" t="e">
        <f t="shared" si="4"/>
        <v>#DIV/0!</v>
      </c>
    </row>
    <row r="75" customHeight="1" spans="1:13">
      <c r="A75" s="51"/>
      <c r="B75" s="53"/>
      <c r="C75" s="59"/>
      <c r="D75" s="44"/>
      <c r="E75" s="44"/>
      <c r="F75" s="43" t="e">
        <f t="shared" si="6"/>
        <v>#DIV/0!</v>
      </c>
      <c r="G75" s="44"/>
      <c r="H75" s="44"/>
      <c r="I75" s="57">
        <f t="shared" si="7"/>
        <v>0</v>
      </c>
      <c r="J75" s="44">
        <f>作业加减分!S57</f>
        <v>0</v>
      </c>
      <c r="K75" s="44">
        <f t="shared" si="3"/>
        <v>0</v>
      </c>
      <c r="L75" s="44">
        <f t="shared" si="5"/>
        <v>80</v>
      </c>
      <c r="M75" s="58" t="e">
        <f t="shared" si="4"/>
        <v>#DIV/0!</v>
      </c>
    </row>
    <row r="76" customHeight="1" spans="1:13">
      <c r="A76" s="51"/>
      <c r="B76" s="53"/>
      <c r="C76" s="46"/>
      <c r="D76" s="44"/>
      <c r="E76" s="44"/>
      <c r="F76" s="43" t="e">
        <f t="shared" si="6"/>
        <v>#DIV/0!</v>
      </c>
      <c r="G76" s="44"/>
      <c r="H76" s="44"/>
      <c r="I76" s="57">
        <f t="shared" si="7"/>
        <v>0</v>
      </c>
      <c r="J76" s="44">
        <f>作业加减分!S58</f>
        <v>0</v>
      </c>
      <c r="K76" s="44">
        <f t="shared" si="3"/>
        <v>0</v>
      </c>
      <c r="L76" s="44">
        <f t="shared" si="5"/>
        <v>80</v>
      </c>
      <c r="M76" s="58" t="e">
        <f t="shared" si="4"/>
        <v>#DIV/0!</v>
      </c>
    </row>
    <row r="77" customHeight="1" spans="1:13">
      <c r="A77" s="51"/>
      <c r="B77" s="53"/>
      <c r="C77" s="46"/>
      <c r="D77" s="44"/>
      <c r="E77" s="44"/>
      <c r="F77" s="43" t="e">
        <f t="shared" si="6"/>
        <v>#DIV/0!</v>
      </c>
      <c r="G77" s="44"/>
      <c r="H77" s="44"/>
      <c r="I77" s="57">
        <f t="shared" si="7"/>
        <v>0</v>
      </c>
      <c r="J77" s="44">
        <f>作业加减分!S59</f>
        <v>0</v>
      </c>
      <c r="K77" s="44">
        <f t="shared" si="3"/>
        <v>0</v>
      </c>
      <c r="L77" s="44">
        <f t="shared" si="5"/>
        <v>80</v>
      </c>
      <c r="M77" s="58" t="e">
        <f t="shared" si="4"/>
        <v>#DIV/0!</v>
      </c>
    </row>
    <row r="78" customHeight="1" spans="1:13">
      <c r="A78" s="51"/>
      <c r="B78" s="53"/>
      <c r="C78" s="46"/>
      <c r="D78" s="44"/>
      <c r="E78" s="44"/>
      <c r="F78" s="43" t="e">
        <f t="shared" si="6"/>
        <v>#DIV/0!</v>
      </c>
      <c r="G78" s="44"/>
      <c r="H78" s="44"/>
      <c r="I78" s="57">
        <f t="shared" si="7"/>
        <v>0</v>
      </c>
      <c r="J78" s="44">
        <f>作业加减分!S60</f>
        <v>0</v>
      </c>
      <c r="K78" s="44">
        <f t="shared" si="3"/>
        <v>0</v>
      </c>
      <c r="L78" s="44">
        <f t="shared" si="5"/>
        <v>80</v>
      </c>
      <c r="M78" s="58" t="e">
        <f t="shared" si="4"/>
        <v>#DIV/0!</v>
      </c>
    </row>
    <row r="79" customHeight="1" spans="1:13">
      <c r="A79" s="60" t="s">
        <v>76</v>
      </c>
      <c r="B79" s="53"/>
      <c r="C79" s="52"/>
      <c r="D79" s="44"/>
      <c r="E79" s="44"/>
      <c r="F79" s="43" t="e">
        <f t="shared" si="6"/>
        <v>#DIV/0!</v>
      </c>
      <c r="G79" s="44"/>
      <c r="H79" s="44"/>
      <c r="I79" s="57">
        <f t="shared" si="7"/>
        <v>0</v>
      </c>
      <c r="J79" s="44">
        <f>作业加减分!S61</f>
        <v>0</v>
      </c>
      <c r="K79" s="44">
        <f t="shared" si="3"/>
        <v>0</v>
      </c>
      <c r="L79" s="44">
        <f t="shared" si="5"/>
        <v>80</v>
      </c>
      <c r="M79" s="58" t="e">
        <f t="shared" ref="M79:M110" si="8">IF(F79*0.15+I79*0.85&gt;=L79,100,F79*0.15+I79*0.85)</f>
        <v>#DIV/0!</v>
      </c>
    </row>
    <row r="80" customHeight="1" spans="1:13">
      <c r="A80" s="60"/>
      <c r="B80" s="53"/>
      <c r="C80" s="46"/>
      <c r="D80" s="44"/>
      <c r="E80" s="44"/>
      <c r="F80" s="43" t="e">
        <f t="shared" ref="F80:F110" si="9">AVERAGEA(D80:E80)</f>
        <v>#DIV/0!</v>
      </c>
      <c r="G80" s="44"/>
      <c r="H80" s="44"/>
      <c r="I80" s="57">
        <f t="shared" ref="I80:I110" si="10">G80*0.2+H80*0.8</f>
        <v>0</v>
      </c>
      <c r="J80" s="44">
        <f>作业加减分!S62</f>
        <v>0</v>
      </c>
      <c r="K80" s="44">
        <f t="shared" ref="K80:K110" si="11">IF(B80*5&gt;=15,15,B80*5)</f>
        <v>0</v>
      </c>
      <c r="L80" s="44">
        <f t="shared" ref="L80:L110" si="12">80-J80-K80</f>
        <v>80</v>
      </c>
      <c r="M80" s="58" t="e">
        <f t="shared" si="8"/>
        <v>#DIV/0!</v>
      </c>
    </row>
    <row r="81" customHeight="1" spans="1:13">
      <c r="A81" s="60"/>
      <c r="B81" s="53"/>
      <c r="C81" s="46"/>
      <c r="D81" s="44"/>
      <c r="E81" s="44"/>
      <c r="F81" s="43" t="e">
        <f t="shared" si="9"/>
        <v>#DIV/0!</v>
      </c>
      <c r="G81" s="44"/>
      <c r="H81" s="44"/>
      <c r="I81" s="57">
        <f t="shared" si="10"/>
        <v>0</v>
      </c>
      <c r="J81" s="44">
        <f>作业加减分!S63</f>
        <v>0</v>
      </c>
      <c r="K81" s="44">
        <f t="shared" si="11"/>
        <v>0</v>
      </c>
      <c r="L81" s="44">
        <f t="shared" si="12"/>
        <v>80</v>
      </c>
      <c r="M81" s="58" t="e">
        <f t="shared" si="8"/>
        <v>#DIV/0!</v>
      </c>
    </row>
    <row r="82" customHeight="1" spans="1:13">
      <c r="A82" s="60"/>
      <c r="B82" s="53"/>
      <c r="C82" s="46"/>
      <c r="D82" s="44"/>
      <c r="E82" s="44"/>
      <c r="F82" s="43" t="e">
        <f t="shared" si="9"/>
        <v>#DIV/0!</v>
      </c>
      <c r="G82" s="44"/>
      <c r="H82" s="44"/>
      <c r="I82" s="57">
        <f t="shared" si="10"/>
        <v>0</v>
      </c>
      <c r="J82" s="44">
        <f>作业加减分!S64</f>
        <v>0</v>
      </c>
      <c r="K82" s="44">
        <f t="shared" si="11"/>
        <v>0</v>
      </c>
      <c r="L82" s="44">
        <f t="shared" si="12"/>
        <v>80</v>
      </c>
      <c r="M82" s="58" t="e">
        <f t="shared" si="8"/>
        <v>#DIV/0!</v>
      </c>
    </row>
    <row r="83" customHeight="1" spans="1:13">
      <c r="A83" s="60"/>
      <c r="B83" s="53"/>
      <c r="C83" s="46"/>
      <c r="D83" s="44"/>
      <c r="E83" s="44"/>
      <c r="F83" s="43" t="e">
        <f t="shared" si="9"/>
        <v>#DIV/0!</v>
      </c>
      <c r="G83" s="44"/>
      <c r="H83" s="44"/>
      <c r="I83" s="57">
        <f t="shared" si="10"/>
        <v>0</v>
      </c>
      <c r="J83" s="44">
        <f>作业加减分!S65</f>
        <v>0</v>
      </c>
      <c r="K83" s="44">
        <f t="shared" si="11"/>
        <v>0</v>
      </c>
      <c r="L83" s="44">
        <f t="shared" si="12"/>
        <v>80</v>
      </c>
      <c r="M83" s="58" t="e">
        <f t="shared" si="8"/>
        <v>#DIV/0!</v>
      </c>
    </row>
    <row r="84" customHeight="1" spans="1:13">
      <c r="A84" s="60"/>
      <c r="B84" s="53"/>
      <c r="C84" s="46"/>
      <c r="D84" s="44"/>
      <c r="E84" s="44"/>
      <c r="F84" s="43" t="e">
        <f t="shared" si="9"/>
        <v>#DIV/0!</v>
      </c>
      <c r="G84" s="44"/>
      <c r="H84" s="44"/>
      <c r="I84" s="57">
        <f t="shared" si="10"/>
        <v>0</v>
      </c>
      <c r="J84" s="44">
        <f>作业加减分!S66</f>
        <v>0</v>
      </c>
      <c r="K84" s="44">
        <f t="shared" si="11"/>
        <v>0</v>
      </c>
      <c r="L84" s="44">
        <f t="shared" si="12"/>
        <v>80</v>
      </c>
      <c r="M84" s="58" t="e">
        <f t="shared" si="8"/>
        <v>#DIV/0!</v>
      </c>
    </row>
    <row r="85" customHeight="1" spans="1:13">
      <c r="A85" s="60"/>
      <c r="B85" s="53"/>
      <c r="C85" s="46"/>
      <c r="D85" s="44"/>
      <c r="E85" s="44"/>
      <c r="F85" s="43" t="e">
        <f t="shared" si="9"/>
        <v>#DIV/0!</v>
      </c>
      <c r="G85" s="44"/>
      <c r="H85" s="44"/>
      <c r="I85" s="57">
        <f t="shared" si="10"/>
        <v>0</v>
      </c>
      <c r="J85" s="44">
        <f>作业加减分!S67</f>
        <v>0</v>
      </c>
      <c r="K85" s="44">
        <f t="shared" si="11"/>
        <v>0</v>
      </c>
      <c r="L85" s="44">
        <f t="shared" si="12"/>
        <v>80</v>
      </c>
      <c r="M85" s="58" t="e">
        <f t="shared" si="8"/>
        <v>#DIV/0!</v>
      </c>
    </row>
    <row r="86" customHeight="1" spans="1:13">
      <c r="A86" s="60"/>
      <c r="B86" s="53"/>
      <c r="C86" s="46"/>
      <c r="D86" s="44"/>
      <c r="E86" s="44"/>
      <c r="F86" s="43" t="e">
        <f t="shared" si="9"/>
        <v>#DIV/0!</v>
      </c>
      <c r="G86" s="44"/>
      <c r="H86" s="44"/>
      <c r="I86" s="57">
        <f t="shared" si="10"/>
        <v>0</v>
      </c>
      <c r="J86" s="44">
        <f>作业加减分!S68</f>
        <v>0</v>
      </c>
      <c r="K86" s="44">
        <f t="shared" si="11"/>
        <v>0</v>
      </c>
      <c r="L86" s="44">
        <f t="shared" si="12"/>
        <v>80</v>
      </c>
      <c r="M86" s="58" t="e">
        <f t="shared" si="8"/>
        <v>#DIV/0!</v>
      </c>
    </row>
    <row r="87" customHeight="1" spans="1:13">
      <c r="A87" s="60" t="s">
        <v>77</v>
      </c>
      <c r="B87" s="53"/>
      <c r="C87" s="52"/>
      <c r="D87" s="44"/>
      <c r="E87" s="44"/>
      <c r="F87" s="43" t="e">
        <f t="shared" si="9"/>
        <v>#DIV/0!</v>
      </c>
      <c r="G87" s="44"/>
      <c r="H87" s="44"/>
      <c r="I87" s="57">
        <f t="shared" si="10"/>
        <v>0</v>
      </c>
      <c r="J87" s="44">
        <f>作业加减分!S69</f>
        <v>0</v>
      </c>
      <c r="K87" s="44">
        <f t="shared" si="11"/>
        <v>0</v>
      </c>
      <c r="L87" s="44">
        <f t="shared" si="12"/>
        <v>80</v>
      </c>
      <c r="M87" s="58" t="e">
        <f t="shared" si="8"/>
        <v>#DIV/0!</v>
      </c>
    </row>
    <row r="88" customHeight="1" spans="1:13">
      <c r="A88" s="60"/>
      <c r="B88" s="53"/>
      <c r="C88" s="46"/>
      <c r="D88" s="44"/>
      <c r="E88" s="44"/>
      <c r="F88" s="43" t="e">
        <f t="shared" si="9"/>
        <v>#DIV/0!</v>
      </c>
      <c r="G88" s="44"/>
      <c r="H88" s="44"/>
      <c r="I88" s="57">
        <f t="shared" si="10"/>
        <v>0</v>
      </c>
      <c r="J88" s="44">
        <f>作业加减分!S70</f>
        <v>0</v>
      </c>
      <c r="K88" s="44">
        <f t="shared" si="11"/>
        <v>0</v>
      </c>
      <c r="L88" s="44">
        <f t="shared" si="12"/>
        <v>80</v>
      </c>
      <c r="M88" s="58" t="e">
        <f t="shared" si="8"/>
        <v>#DIV/0!</v>
      </c>
    </row>
    <row r="89" customHeight="1" spans="1:13">
      <c r="A89" s="60"/>
      <c r="B89" s="53"/>
      <c r="C89" s="46"/>
      <c r="D89" s="44"/>
      <c r="E89" s="44"/>
      <c r="F89" s="43" t="e">
        <f t="shared" si="9"/>
        <v>#DIV/0!</v>
      </c>
      <c r="G89" s="44"/>
      <c r="H89" s="44"/>
      <c r="I89" s="57">
        <f t="shared" si="10"/>
        <v>0</v>
      </c>
      <c r="J89" s="44">
        <f>作业加减分!S71</f>
        <v>0</v>
      </c>
      <c r="K89" s="44">
        <f t="shared" si="11"/>
        <v>0</v>
      </c>
      <c r="L89" s="44">
        <f t="shared" si="12"/>
        <v>80</v>
      </c>
      <c r="M89" s="58" t="e">
        <f t="shared" si="8"/>
        <v>#DIV/0!</v>
      </c>
    </row>
    <row r="90" customHeight="1" spans="1:13">
      <c r="A90" s="60"/>
      <c r="B90" s="53"/>
      <c r="C90" s="46"/>
      <c r="D90" s="44"/>
      <c r="E90" s="44"/>
      <c r="F90" s="43" t="e">
        <f t="shared" si="9"/>
        <v>#DIV/0!</v>
      </c>
      <c r="G90" s="44"/>
      <c r="H90" s="44"/>
      <c r="I90" s="57">
        <f t="shared" si="10"/>
        <v>0</v>
      </c>
      <c r="J90" s="44">
        <f>作业加减分!S72</f>
        <v>0</v>
      </c>
      <c r="K90" s="44">
        <f t="shared" si="11"/>
        <v>0</v>
      </c>
      <c r="L90" s="44">
        <f t="shared" si="12"/>
        <v>80</v>
      </c>
      <c r="M90" s="58" t="e">
        <f t="shared" si="8"/>
        <v>#DIV/0!</v>
      </c>
    </row>
    <row r="91" customHeight="1" spans="1:13">
      <c r="A91" s="60"/>
      <c r="B91" s="53"/>
      <c r="C91" s="46"/>
      <c r="D91" s="44"/>
      <c r="E91" s="44"/>
      <c r="F91" s="43" t="e">
        <f t="shared" si="9"/>
        <v>#DIV/0!</v>
      </c>
      <c r="G91" s="44"/>
      <c r="H91" s="44"/>
      <c r="I91" s="57">
        <f t="shared" si="10"/>
        <v>0</v>
      </c>
      <c r="J91" s="44">
        <f>作业加减分!S73</f>
        <v>0</v>
      </c>
      <c r="K91" s="44">
        <f t="shared" si="11"/>
        <v>0</v>
      </c>
      <c r="L91" s="44">
        <f t="shared" si="12"/>
        <v>80</v>
      </c>
      <c r="M91" s="58" t="e">
        <f t="shared" si="8"/>
        <v>#DIV/0!</v>
      </c>
    </row>
    <row r="92" customHeight="1" spans="1:13">
      <c r="A92" s="60"/>
      <c r="B92" s="53"/>
      <c r="C92" s="46"/>
      <c r="D92" s="44"/>
      <c r="E92" s="44"/>
      <c r="F92" s="43" t="e">
        <f t="shared" si="9"/>
        <v>#DIV/0!</v>
      </c>
      <c r="G92" s="44"/>
      <c r="H92" s="44"/>
      <c r="I92" s="57">
        <f t="shared" si="10"/>
        <v>0</v>
      </c>
      <c r="J92" s="44">
        <f>作业加减分!S74</f>
        <v>0</v>
      </c>
      <c r="K92" s="44">
        <f t="shared" si="11"/>
        <v>0</v>
      </c>
      <c r="L92" s="44">
        <f t="shared" si="12"/>
        <v>80</v>
      </c>
      <c r="M92" s="58" t="e">
        <f t="shared" si="8"/>
        <v>#DIV/0!</v>
      </c>
    </row>
    <row r="93" customHeight="1" spans="1:13">
      <c r="A93" s="60"/>
      <c r="B93" s="53"/>
      <c r="C93" s="46"/>
      <c r="D93" s="44"/>
      <c r="E93" s="44"/>
      <c r="F93" s="43" t="e">
        <f t="shared" si="9"/>
        <v>#DIV/0!</v>
      </c>
      <c r="G93" s="44"/>
      <c r="H93" s="44"/>
      <c r="I93" s="57">
        <f t="shared" si="10"/>
        <v>0</v>
      </c>
      <c r="J93" s="44">
        <f>作业加减分!S75</f>
        <v>0</v>
      </c>
      <c r="K93" s="44">
        <f t="shared" si="11"/>
        <v>0</v>
      </c>
      <c r="L93" s="44">
        <f t="shared" si="12"/>
        <v>80</v>
      </c>
      <c r="M93" s="58" t="e">
        <f t="shared" si="8"/>
        <v>#DIV/0!</v>
      </c>
    </row>
    <row r="94" customHeight="1" spans="1:13">
      <c r="A94" s="60"/>
      <c r="B94" s="53"/>
      <c r="C94" s="46"/>
      <c r="D94" s="44"/>
      <c r="E94" s="44"/>
      <c r="F94" s="43" t="e">
        <f t="shared" si="9"/>
        <v>#DIV/0!</v>
      </c>
      <c r="G94" s="44"/>
      <c r="H94" s="44"/>
      <c r="I94" s="57">
        <f t="shared" si="10"/>
        <v>0</v>
      </c>
      <c r="J94" s="44">
        <f>作业加减分!S76</f>
        <v>0</v>
      </c>
      <c r="K94" s="44">
        <f t="shared" si="11"/>
        <v>0</v>
      </c>
      <c r="L94" s="44">
        <f t="shared" si="12"/>
        <v>80</v>
      </c>
      <c r="M94" s="58" t="e">
        <f t="shared" si="8"/>
        <v>#DIV/0!</v>
      </c>
    </row>
    <row r="95" customHeight="1" spans="1:13">
      <c r="A95" s="61" t="s">
        <v>78</v>
      </c>
      <c r="B95" s="53"/>
      <c r="C95" s="52"/>
      <c r="D95" s="44"/>
      <c r="E95" s="44"/>
      <c r="F95" s="43" t="e">
        <f t="shared" si="9"/>
        <v>#DIV/0!</v>
      </c>
      <c r="G95" s="44"/>
      <c r="H95" s="44"/>
      <c r="I95" s="57">
        <f t="shared" si="10"/>
        <v>0</v>
      </c>
      <c r="J95" s="44">
        <f>作业加减分!S77</f>
        <v>0</v>
      </c>
      <c r="K95" s="44">
        <f t="shared" si="11"/>
        <v>0</v>
      </c>
      <c r="L95" s="44">
        <f t="shared" si="12"/>
        <v>80</v>
      </c>
      <c r="M95" s="58" t="e">
        <f t="shared" si="8"/>
        <v>#DIV/0!</v>
      </c>
    </row>
    <row r="96" customHeight="1" spans="1:13">
      <c r="A96" s="61"/>
      <c r="B96" s="53"/>
      <c r="C96" s="46"/>
      <c r="D96" s="44"/>
      <c r="E96" s="44"/>
      <c r="F96" s="43" t="e">
        <f t="shared" si="9"/>
        <v>#DIV/0!</v>
      </c>
      <c r="G96" s="44"/>
      <c r="H96" s="44"/>
      <c r="I96" s="57">
        <f t="shared" si="10"/>
        <v>0</v>
      </c>
      <c r="J96" s="44">
        <f>作业加减分!S78</f>
        <v>0</v>
      </c>
      <c r="K96" s="44">
        <f t="shared" si="11"/>
        <v>0</v>
      </c>
      <c r="L96" s="44">
        <f t="shared" si="12"/>
        <v>80</v>
      </c>
      <c r="M96" s="58" t="e">
        <f t="shared" si="8"/>
        <v>#DIV/0!</v>
      </c>
    </row>
    <row r="97" customHeight="1" spans="1:13">
      <c r="A97" s="61"/>
      <c r="B97" s="53"/>
      <c r="C97" s="46"/>
      <c r="D97" s="44"/>
      <c r="E97" s="44"/>
      <c r="F97" s="43" t="e">
        <f t="shared" si="9"/>
        <v>#DIV/0!</v>
      </c>
      <c r="G97" s="44"/>
      <c r="H97" s="44"/>
      <c r="I97" s="57">
        <f t="shared" si="10"/>
        <v>0</v>
      </c>
      <c r="J97" s="44">
        <f>作业加减分!S79</f>
        <v>0</v>
      </c>
      <c r="K97" s="44">
        <f t="shared" si="11"/>
        <v>0</v>
      </c>
      <c r="L97" s="44">
        <f t="shared" si="12"/>
        <v>80</v>
      </c>
      <c r="M97" s="58" t="e">
        <f t="shared" si="8"/>
        <v>#DIV/0!</v>
      </c>
    </row>
    <row r="98" customHeight="1" spans="1:13">
      <c r="A98" s="61"/>
      <c r="B98" s="53"/>
      <c r="C98" s="46"/>
      <c r="D98" s="44"/>
      <c r="E98" s="44"/>
      <c r="F98" s="43" t="e">
        <f t="shared" si="9"/>
        <v>#DIV/0!</v>
      </c>
      <c r="G98" s="44"/>
      <c r="H98" s="44"/>
      <c r="I98" s="57">
        <f t="shared" si="10"/>
        <v>0</v>
      </c>
      <c r="J98" s="44">
        <f>作业加减分!S80</f>
        <v>0</v>
      </c>
      <c r="K98" s="44">
        <f t="shared" si="11"/>
        <v>0</v>
      </c>
      <c r="L98" s="44">
        <f t="shared" si="12"/>
        <v>80</v>
      </c>
      <c r="M98" s="58" t="e">
        <f t="shared" si="8"/>
        <v>#DIV/0!</v>
      </c>
    </row>
    <row r="99" customHeight="1" spans="1:13">
      <c r="A99" s="61"/>
      <c r="B99" s="53"/>
      <c r="C99" s="46"/>
      <c r="D99" s="44"/>
      <c r="E99" s="44"/>
      <c r="F99" s="43" t="e">
        <f t="shared" si="9"/>
        <v>#DIV/0!</v>
      </c>
      <c r="G99" s="44"/>
      <c r="H99" s="44"/>
      <c r="I99" s="57">
        <f t="shared" si="10"/>
        <v>0</v>
      </c>
      <c r="J99" s="44">
        <f>作业加减分!S81</f>
        <v>0</v>
      </c>
      <c r="K99" s="44">
        <f t="shared" si="11"/>
        <v>0</v>
      </c>
      <c r="L99" s="44">
        <f t="shared" si="12"/>
        <v>80</v>
      </c>
      <c r="M99" s="58" t="e">
        <f t="shared" si="8"/>
        <v>#DIV/0!</v>
      </c>
    </row>
    <row r="100" customHeight="1" spans="1:13">
      <c r="A100" s="61"/>
      <c r="B100" s="53"/>
      <c r="C100" s="46"/>
      <c r="D100" s="44"/>
      <c r="E100" s="44"/>
      <c r="F100" s="43" t="e">
        <f t="shared" si="9"/>
        <v>#DIV/0!</v>
      </c>
      <c r="G100" s="44"/>
      <c r="H100" s="44"/>
      <c r="I100" s="57">
        <f t="shared" si="10"/>
        <v>0</v>
      </c>
      <c r="J100" s="44">
        <f>作业加减分!S82</f>
        <v>0</v>
      </c>
      <c r="K100" s="44">
        <f t="shared" si="11"/>
        <v>0</v>
      </c>
      <c r="L100" s="44">
        <f t="shared" si="12"/>
        <v>80</v>
      </c>
      <c r="M100" s="58" t="e">
        <f t="shared" si="8"/>
        <v>#DIV/0!</v>
      </c>
    </row>
    <row r="101" customHeight="1" spans="1:13">
      <c r="A101" s="61"/>
      <c r="B101" s="53"/>
      <c r="C101" s="46"/>
      <c r="D101" s="44"/>
      <c r="E101" s="44"/>
      <c r="F101" s="43" t="e">
        <f t="shared" si="9"/>
        <v>#DIV/0!</v>
      </c>
      <c r="G101" s="44"/>
      <c r="H101" s="44"/>
      <c r="I101" s="57">
        <f t="shared" si="10"/>
        <v>0</v>
      </c>
      <c r="J101" s="44">
        <f>作业加减分!S83</f>
        <v>0</v>
      </c>
      <c r="K101" s="44">
        <f t="shared" si="11"/>
        <v>0</v>
      </c>
      <c r="L101" s="44">
        <f t="shared" si="12"/>
        <v>80</v>
      </c>
      <c r="M101" s="58" t="e">
        <f t="shared" si="8"/>
        <v>#DIV/0!</v>
      </c>
    </row>
    <row r="102" customHeight="1" spans="1:13">
      <c r="A102" s="61"/>
      <c r="B102" s="53"/>
      <c r="C102" s="46"/>
      <c r="D102" s="44"/>
      <c r="E102" s="44"/>
      <c r="F102" s="43" t="e">
        <f t="shared" si="9"/>
        <v>#DIV/0!</v>
      </c>
      <c r="G102" s="44"/>
      <c r="H102" s="44"/>
      <c r="I102" s="57">
        <f t="shared" si="10"/>
        <v>0</v>
      </c>
      <c r="J102" s="44">
        <f>作业加减分!S84</f>
        <v>0</v>
      </c>
      <c r="K102" s="44">
        <f t="shared" si="11"/>
        <v>0</v>
      </c>
      <c r="L102" s="44">
        <f t="shared" si="12"/>
        <v>80</v>
      </c>
      <c r="M102" s="58" t="e">
        <f t="shared" si="8"/>
        <v>#DIV/0!</v>
      </c>
    </row>
    <row r="103" customHeight="1" spans="1:13">
      <c r="A103" s="61" t="s">
        <v>79</v>
      </c>
      <c r="B103" s="53"/>
      <c r="C103" s="52"/>
      <c r="D103" s="44"/>
      <c r="E103" s="44"/>
      <c r="F103" s="43" t="e">
        <f t="shared" si="9"/>
        <v>#DIV/0!</v>
      </c>
      <c r="G103" s="44"/>
      <c r="H103" s="44"/>
      <c r="I103" s="57">
        <f t="shared" si="10"/>
        <v>0</v>
      </c>
      <c r="J103" s="44">
        <f>作业加减分!S85</f>
        <v>0</v>
      </c>
      <c r="K103" s="44">
        <f t="shared" si="11"/>
        <v>0</v>
      </c>
      <c r="L103" s="44">
        <f t="shared" si="12"/>
        <v>80</v>
      </c>
      <c r="M103" s="58" t="e">
        <f t="shared" si="8"/>
        <v>#DIV/0!</v>
      </c>
    </row>
    <row r="104" customHeight="1" spans="1:13">
      <c r="A104" s="61"/>
      <c r="B104" s="53"/>
      <c r="C104" s="46"/>
      <c r="D104" s="44"/>
      <c r="E104" s="44"/>
      <c r="F104" s="43" t="e">
        <f t="shared" si="9"/>
        <v>#DIV/0!</v>
      </c>
      <c r="G104" s="44"/>
      <c r="H104" s="44"/>
      <c r="I104" s="57">
        <f t="shared" si="10"/>
        <v>0</v>
      </c>
      <c r="J104" s="44">
        <f>作业加减分!S86</f>
        <v>0</v>
      </c>
      <c r="K104" s="44">
        <f t="shared" si="11"/>
        <v>0</v>
      </c>
      <c r="L104" s="44">
        <f t="shared" si="12"/>
        <v>80</v>
      </c>
      <c r="M104" s="58" t="e">
        <f t="shared" si="8"/>
        <v>#DIV/0!</v>
      </c>
    </row>
    <row r="105" customHeight="1" spans="1:13">
      <c r="A105" s="61"/>
      <c r="B105" s="53"/>
      <c r="C105" s="46"/>
      <c r="D105" s="44"/>
      <c r="E105" s="44"/>
      <c r="F105" s="43" t="e">
        <f t="shared" si="9"/>
        <v>#DIV/0!</v>
      </c>
      <c r="G105" s="44"/>
      <c r="H105" s="44"/>
      <c r="I105" s="57">
        <f t="shared" si="10"/>
        <v>0</v>
      </c>
      <c r="J105" s="44">
        <f>作业加减分!S87</f>
        <v>0</v>
      </c>
      <c r="K105" s="44">
        <f t="shared" si="11"/>
        <v>0</v>
      </c>
      <c r="L105" s="44">
        <f t="shared" si="12"/>
        <v>80</v>
      </c>
      <c r="M105" s="58" t="e">
        <f t="shared" si="8"/>
        <v>#DIV/0!</v>
      </c>
    </row>
    <row r="106" customHeight="1" spans="1:13">
      <c r="A106" s="61"/>
      <c r="B106" s="53"/>
      <c r="C106" s="46"/>
      <c r="D106" s="44"/>
      <c r="E106" s="44"/>
      <c r="F106" s="43" t="e">
        <f t="shared" si="9"/>
        <v>#DIV/0!</v>
      </c>
      <c r="G106" s="44"/>
      <c r="H106" s="44"/>
      <c r="I106" s="57">
        <f t="shared" si="10"/>
        <v>0</v>
      </c>
      <c r="J106" s="44">
        <f>作业加减分!S88</f>
        <v>0</v>
      </c>
      <c r="K106" s="44">
        <f t="shared" si="11"/>
        <v>0</v>
      </c>
      <c r="L106" s="44">
        <f t="shared" si="12"/>
        <v>80</v>
      </c>
      <c r="M106" s="58" t="e">
        <f t="shared" si="8"/>
        <v>#DIV/0!</v>
      </c>
    </row>
    <row r="107" customHeight="1" spans="1:13">
      <c r="A107" s="61"/>
      <c r="B107" s="53"/>
      <c r="C107" s="46"/>
      <c r="D107" s="44"/>
      <c r="E107" s="44"/>
      <c r="F107" s="43" t="e">
        <f t="shared" si="9"/>
        <v>#DIV/0!</v>
      </c>
      <c r="G107" s="44"/>
      <c r="H107" s="44"/>
      <c r="I107" s="57">
        <f t="shared" si="10"/>
        <v>0</v>
      </c>
      <c r="J107" s="44">
        <f>作业加减分!S89</f>
        <v>0</v>
      </c>
      <c r="K107" s="44">
        <f t="shared" si="11"/>
        <v>0</v>
      </c>
      <c r="L107" s="44">
        <f t="shared" si="12"/>
        <v>80</v>
      </c>
      <c r="M107" s="58" t="e">
        <f t="shared" si="8"/>
        <v>#DIV/0!</v>
      </c>
    </row>
    <row r="108" customHeight="1" spans="1:13">
      <c r="A108" s="61"/>
      <c r="B108" s="53"/>
      <c r="C108" s="46"/>
      <c r="D108" s="44"/>
      <c r="E108" s="44"/>
      <c r="F108" s="43" t="e">
        <f t="shared" si="9"/>
        <v>#DIV/0!</v>
      </c>
      <c r="G108" s="44"/>
      <c r="H108" s="44"/>
      <c r="I108" s="57">
        <f t="shared" si="10"/>
        <v>0</v>
      </c>
      <c r="J108" s="44">
        <f>作业加减分!S90</f>
        <v>0</v>
      </c>
      <c r="K108" s="44">
        <f t="shared" si="11"/>
        <v>0</v>
      </c>
      <c r="L108" s="44">
        <f t="shared" si="12"/>
        <v>80</v>
      </c>
      <c r="M108" s="58" t="e">
        <f t="shared" si="8"/>
        <v>#DIV/0!</v>
      </c>
    </row>
    <row r="109" customHeight="1" spans="1:13">
      <c r="A109" s="61"/>
      <c r="B109" s="53"/>
      <c r="C109" s="46"/>
      <c r="D109" s="44"/>
      <c r="E109" s="44"/>
      <c r="F109" s="43" t="e">
        <f t="shared" si="9"/>
        <v>#DIV/0!</v>
      </c>
      <c r="G109" s="44"/>
      <c r="H109" s="44"/>
      <c r="I109" s="57">
        <f t="shared" si="10"/>
        <v>0</v>
      </c>
      <c r="J109" s="44">
        <f>作业加减分!S91</f>
        <v>0</v>
      </c>
      <c r="K109" s="44">
        <f t="shared" si="11"/>
        <v>0</v>
      </c>
      <c r="L109" s="44">
        <f t="shared" si="12"/>
        <v>80</v>
      </c>
      <c r="M109" s="58" t="e">
        <f t="shared" si="8"/>
        <v>#DIV/0!</v>
      </c>
    </row>
    <row r="110" customHeight="1" spans="1:13">
      <c r="A110" s="61"/>
      <c r="B110" s="53"/>
      <c r="C110" s="46"/>
      <c r="D110" s="44"/>
      <c r="E110" s="44"/>
      <c r="F110" s="43" t="e">
        <f t="shared" si="9"/>
        <v>#DIV/0!</v>
      </c>
      <c r="G110" s="44"/>
      <c r="H110" s="44"/>
      <c r="I110" s="57">
        <f t="shared" si="10"/>
        <v>0</v>
      </c>
      <c r="J110" s="44">
        <f>作业加减分!S92</f>
        <v>0</v>
      </c>
      <c r="K110" s="44">
        <f t="shared" si="11"/>
        <v>0</v>
      </c>
      <c r="L110" s="44">
        <f t="shared" si="12"/>
        <v>80</v>
      </c>
      <c r="M110" s="58" t="e">
        <f t="shared" si="8"/>
        <v>#DIV/0!</v>
      </c>
    </row>
    <row r="111" customHeight="1" spans="2:3">
      <c r="B111" s="41"/>
      <c r="C111" s="46"/>
    </row>
  </sheetData>
  <sheetProtection password="CEEF" sheet="1" selectLockedCells="1" objects="1"/>
  <mergeCells count="18">
    <mergeCell ref="A1:C1"/>
    <mergeCell ref="D2:F2"/>
    <mergeCell ref="G2:I2"/>
    <mergeCell ref="J2:M2"/>
    <mergeCell ref="A2:A14"/>
    <mergeCell ref="A15:A22"/>
    <mergeCell ref="A23:A30"/>
    <mergeCell ref="A31:A38"/>
    <mergeCell ref="A39:A46"/>
    <mergeCell ref="A47:A54"/>
    <mergeCell ref="A55:A62"/>
    <mergeCell ref="A63:A70"/>
    <mergeCell ref="A71:A78"/>
    <mergeCell ref="A79:A86"/>
    <mergeCell ref="A87:A94"/>
    <mergeCell ref="A95:A102"/>
    <mergeCell ref="A103:A110"/>
    <mergeCell ref="B2:B14"/>
  </mergeCells>
  <conditionalFormatting sqref="F15:F110">
    <cfRule type="cellIs" dxfId="0" priority="1" operator="lessThan">
      <formula>79.5</formula>
    </cfRule>
  </conditionalFormatting>
  <conditionalFormatting sqref="M15:M110">
    <cfRule type="cellIs" dxfId="0" priority="7" operator="lessThan">
      <formula>79.5</formula>
    </cfRule>
  </conditionalFormatting>
  <conditionalFormatting sqref="D15:E110 G15:I110">
    <cfRule type="cellIs" dxfId="1" priority="11" operator="lessThan">
      <formula>80</formula>
    </cfRule>
  </conditionalFormatting>
  <dataValidations count="1">
    <dataValidation type="whole" operator="between" allowBlank="1" showInputMessage="1" showErrorMessage="1" errorTitle="对不起！" error="此列只能输入数值" sqref="B111 B15:B40 B41:B57 B58:B110">
      <formula1>1</formula1>
      <formula2>50</formula2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4"/>
  <sheetViews>
    <sheetView tabSelected="1" workbookViewId="0">
      <selection activeCell="B4" sqref="A1:S44"/>
    </sheetView>
  </sheetViews>
  <sheetFormatPr defaultColWidth="9" defaultRowHeight="14.4"/>
  <cols>
    <col min="1" max="1" width="8.62962962962963" customWidth="1"/>
  </cols>
  <sheetData>
    <row r="1" ht="20.1" customHeight="1" spans="1:19">
      <c r="A1" s="2" t="s">
        <v>80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" customFormat="1" spans="1:19">
      <c r="A2" s="3" t="s">
        <v>18</v>
      </c>
      <c r="B2" s="3" t="s">
        <v>81</v>
      </c>
      <c r="C2" s="3" t="s">
        <v>82</v>
      </c>
      <c r="D2" s="3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</row>
    <row r="3" ht="22.2" spans="1:19">
      <c r="A3" s="4" t="s">
        <v>28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>
        <f t="shared" ref="S3:S9" si="0">IF(B3+C3+D3+E3+F3+G3+H3+I3+J3+K3+L3+M3+N3+O3+P3+Q3+R3&gt;=8,8,(B3+C3+D3+E3+F3+G3+H3+I3+J3+K3+L3+M3+N3+O3+P3+Q3+R3))</f>
        <v>5</v>
      </c>
    </row>
    <row r="4" ht="22.2" spans="1:19">
      <c r="A4" s="4" t="s">
        <v>29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>
        <f t="shared" si="0"/>
        <v>5</v>
      </c>
    </row>
    <row r="5" ht="22.2" spans="1:19">
      <c r="A5" s="4" t="s">
        <v>30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>
        <f t="shared" si="0"/>
        <v>5</v>
      </c>
    </row>
    <row r="6" ht="22.2" spans="1:19">
      <c r="A6" s="4" t="s">
        <v>31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>
        <f t="shared" si="0"/>
        <v>5</v>
      </c>
    </row>
    <row r="7" ht="22.2" spans="1:19">
      <c r="A7" s="4" t="s">
        <v>32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f t="shared" si="0"/>
        <v>5</v>
      </c>
    </row>
    <row r="8" ht="22.2" spans="1:19">
      <c r="A8" s="4" t="s">
        <v>33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>
        <f t="shared" si="0"/>
        <v>5</v>
      </c>
    </row>
    <row r="9" ht="22.2" spans="1:19">
      <c r="A9" s="4" t="s">
        <v>34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>
        <f t="shared" si="0"/>
        <v>5</v>
      </c>
    </row>
    <row r="10" ht="22.2" spans="1:19">
      <c r="A10" s="4" t="s">
        <v>35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f t="shared" ref="S10:S24" si="1">IF(B10+C10+D10+E10+F10+G10+H10+I10+J10+K10+L10+M10+N10+O10+P10+Q10+R10&gt;=8,8,(B10+C10+D10+E10+F10+G10+H10+I10+J10+K10+L10+M10+N10+O10+P10+Q10+R10))</f>
        <v>5</v>
      </c>
    </row>
    <row r="11" ht="22.2" spans="1:19">
      <c r="A11" s="4" t="s">
        <v>37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>
        <f t="shared" si="1"/>
        <v>5</v>
      </c>
    </row>
    <row r="12" ht="22.2" spans="1:19">
      <c r="A12" s="4" t="s">
        <v>38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>
        <f t="shared" si="1"/>
        <v>5</v>
      </c>
    </row>
    <row r="13" ht="22.2" spans="1:19">
      <c r="A13" s="4" t="s">
        <v>39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>
        <f t="shared" si="1"/>
        <v>5</v>
      </c>
    </row>
    <row r="14" ht="22.2" spans="1:19">
      <c r="A14" s="4" t="s">
        <v>40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f t="shared" si="1"/>
        <v>5</v>
      </c>
    </row>
    <row r="15" ht="22.2" spans="1:19">
      <c r="A15" s="4" t="s">
        <v>41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>
        <f t="shared" si="1"/>
        <v>5</v>
      </c>
    </row>
    <row r="16" ht="22.2" spans="1:19">
      <c r="A16" s="4" t="s">
        <v>42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>
        <f t="shared" si="1"/>
        <v>5</v>
      </c>
    </row>
    <row r="17" ht="22.2" spans="1:19">
      <c r="A17" s="4" t="s">
        <v>43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>
        <f t="shared" si="1"/>
        <v>5</v>
      </c>
    </row>
    <row r="18" ht="22.2" spans="1:19">
      <c r="A18" s="4" t="s">
        <v>44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>
        <f t="shared" si="1"/>
        <v>5</v>
      </c>
    </row>
    <row r="19" ht="22.2" spans="1:19">
      <c r="A19" s="4" t="s">
        <v>46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 t="shared" si="1"/>
        <v>5</v>
      </c>
    </row>
    <row r="20" ht="22.2" spans="1:19">
      <c r="A20" s="4" t="s">
        <v>47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>
        <f t="shared" si="1"/>
        <v>5</v>
      </c>
    </row>
    <row r="21" ht="22.2" spans="1:19">
      <c r="A21" s="4" t="s">
        <v>48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1"/>
        <v>5</v>
      </c>
    </row>
    <row r="22" ht="22.2" spans="1:19">
      <c r="A22" s="4" t="s">
        <v>49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f t="shared" si="1"/>
        <v>5</v>
      </c>
    </row>
    <row r="23" ht="22.2" spans="1:19">
      <c r="A23" s="4" t="s">
        <v>50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1"/>
        <v>5</v>
      </c>
    </row>
    <row r="24" ht="22.2" spans="1:19">
      <c r="A24" s="4" t="s">
        <v>51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>
        <f t="shared" ref="S24:S52" si="2">IF(B24+C24+D24+E24+F24+G24+H24+I24+J24+K24+L24+M24+N24+O24+P24+Q24+R24&gt;=8,8,(B24+C24+D24+E24+F24+G24+H24+I24+J24+K24+L24+M24+N24+O24+P24+Q24+R24))</f>
        <v>5</v>
      </c>
    </row>
    <row r="25" ht="22.2" spans="1:19">
      <c r="A25" s="4" t="s">
        <v>52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2"/>
        <v>5</v>
      </c>
    </row>
    <row r="26" ht="22.2" spans="1:19">
      <c r="A26" s="4" t="s">
        <v>54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>
        <f t="shared" si="2"/>
        <v>5</v>
      </c>
    </row>
    <row r="27" ht="22.2" spans="1:19">
      <c r="A27" s="4" t="s">
        <v>55</v>
      </c>
      <c r="B27" s="5">
        <v>1</v>
      </c>
      <c r="C27" s="5">
        <v>1</v>
      </c>
      <c r="D27" s="5">
        <v>1</v>
      </c>
      <c r="E27" s="5">
        <v>1</v>
      </c>
      <c r="F27" s="5">
        <v>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2"/>
        <v>5</v>
      </c>
    </row>
    <row r="28" ht="22.2" spans="1:19">
      <c r="A28" s="4" t="s">
        <v>56</v>
      </c>
      <c r="B28" s="5">
        <v>1</v>
      </c>
      <c r="C28" s="5">
        <v>1</v>
      </c>
      <c r="D28" s="5">
        <v>1</v>
      </c>
      <c r="E28" s="5">
        <v>1</v>
      </c>
      <c r="F28" s="5">
        <v>1</v>
      </c>
      <c r="G28" s="5"/>
      <c r="H28" s="5"/>
      <c r="I28" s="7"/>
      <c r="J28" s="7"/>
      <c r="K28" s="7"/>
      <c r="L28" s="5"/>
      <c r="M28" s="5"/>
      <c r="N28" s="5"/>
      <c r="O28" s="5"/>
      <c r="P28" s="5"/>
      <c r="Q28" s="5"/>
      <c r="R28" s="5"/>
      <c r="S28" s="5">
        <f t="shared" si="2"/>
        <v>5</v>
      </c>
    </row>
    <row r="29" ht="22.2" spans="1:19">
      <c r="A29" s="4" t="s">
        <v>57</v>
      </c>
      <c r="B29" s="5">
        <v>1</v>
      </c>
      <c r="C29" s="5">
        <v>1</v>
      </c>
      <c r="D29" s="5">
        <v>1</v>
      </c>
      <c r="E29" s="5">
        <v>1</v>
      </c>
      <c r="F29" s="5">
        <v>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2"/>
        <v>5</v>
      </c>
    </row>
    <row r="30" ht="22.2" spans="1:19">
      <c r="A30" s="4" t="s">
        <v>58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>
        <f t="shared" si="2"/>
        <v>5</v>
      </c>
    </row>
    <row r="31" ht="22.2" spans="1:19">
      <c r="A31" s="4" t="s">
        <v>59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2"/>
        <v>5</v>
      </c>
    </row>
    <row r="32" ht="22.2" spans="1:19">
      <c r="A32" s="4" t="s">
        <v>60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>
        <f t="shared" si="2"/>
        <v>5</v>
      </c>
    </row>
    <row r="33" ht="22.2" spans="1:19">
      <c r="A33" s="4" t="s">
        <v>61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2"/>
        <v>5</v>
      </c>
    </row>
    <row r="34" ht="22.2" spans="1:19">
      <c r="A34" s="4" t="s">
        <v>63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>
        <f t="shared" si="2"/>
        <v>5</v>
      </c>
    </row>
    <row r="35" ht="22.2" spans="1:19">
      <c r="A35" s="4" t="s">
        <v>64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2"/>
        <v>5</v>
      </c>
    </row>
    <row r="36" ht="22.2" spans="1:19">
      <c r="A36" s="4" t="s">
        <v>65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>
        <f t="shared" si="2"/>
        <v>5</v>
      </c>
    </row>
    <row r="37" ht="22.2" spans="1:19">
      <c r="A37" s="4" t="s">
        <v>66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2"/>
        <v>5</v>
      </c>
    </row>
    <row r="38" ht="22.2" spans="1:19">
      <c r="A38" s="4" t="s">
        <v>67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>
        <f t="shared" si="2"/>
        <v>5</v>
      </c>
    </row>
    <row r="39" ht="22.2" spans="1:19">
      <c r="A39" s="4" t="s">
        <v>68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f t="shared" si="2"/>
        <v>5</v>
      </c>
    </row>
    <row r="40" ht="22.2" spans="1:19">
      <c r="A40" s="4" t="s">
        <v>69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>
        <f t="shared" si="2"/>
        <v>5</v>
      </c>
    </row>
    <row r="41" ht="22.2" spans="1:19">
      <c r="A41" s="4" t="s">
        <v>70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>
        <f t="shared" si="2"/>
        <v>5</v>
      </c>
    </row>
    <row r="42" ht="22.2" spans="1:19">
      <c r="A42" s="4" t="s">
        <v>72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>
        <f t="shared" si="2"/>
        <v>5</v>
      </c>
    </row>
    <row r="43" ht="22.2" spans="1:19">
      <c r="A43" s="4" t="s">
        <v>73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f t="shared" si="2"/>
        <v>5</v>
      </c>
    </row>
    <row r="44" ht="22.2" spans="1:19">
      <c r="A44" s="4" t="s">
        <v>50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>
        <f t="shared" si="2"/>
        <v>5</v>
      </c>
    </row>
    <row r="45" spans="1:19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19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1:19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1:1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</sheetData>
  <mergeCells count="1">
    <mergeCell ref="A1:S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cols>
    <col min="1" max="1" width="8.62962962962963" customWidth="1"/>
  </cols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成绩单</vt:lpstr>
      <vt:lpstr>作业加减分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禁止使用本电脑</dc:creator>
  <cp:lastModifiedBy>仰望°</cp:lastModifiedBy>
  <dcterms:created xsi:type="dcterms:W3CDTF">2006-09-13T11:21:00Z</dcterms:created>
  <dcterms:modified xsi:type="dcterms:W3CDTF">2019-08-28T06:36:46Z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