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workbookProtection lockStructure="1"/>
  <bookViews>
    <workbookView xWindow="0" yWindow="0" windowWidth="20385" windowHeight="8985"/>
  </bookViews>
  <sheets>
    <sheet name="Sheet1" sheetId="1" r:id="rId1"/>
    <sheet name="Sheet2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S102" i="2"/>
  <c r="A102"/>
  <c r="S101"/>
  <c r="A101"/>
  <c r="S100"/>
  <c r="A100"/>
  <c r="S99"/>
  <c r="A99"/>
  <c r="S98"/>
  <c r="A98"/>
  <c r="S97"/>
  <c r="A97"/>
  <c r="S96"/>
  <c r="A96"/>
  <c r="S95"/>
  <c r="A95"/>
  <c r="S94"/>
  <c r="A94"/>
  <c r="S93"/>
  <c r="A93"/>
  <c r="S92"/>
  <c r="A92"/>
  <c r="S91"/>
  <c r="A91"/>
  <c r="S90"/>
  <c r="A90"/>
  <c r="S89"/>
  <c r="A89"/>
  <c r="S88"/>
  <c r="A88"/>
  <c r="S87"/>
  <c r="A87"/>
  <c r="S86"/>
  <c r="A86"/>
  <c r="S85"/>
  <c r="A85"/>
  <c r="S84"/>
  <c r="A84"/>
  <c r="S83"/>
  <c r="A83"/>
  <c r="S82"/>
  <c r="A82"/>
  <c r="S81"/>
  <c r="A81"/>
  <c r="S80"/>
  <c r="A80"/>
  <c r="S79"/>
  <c r="A79"/>
  <c r="S78"/>
  <c r="A78"/>
  <c r="S77"/>
  <c r="A77"/>
  <c r="S76"/>
  <c r="A76"/>
  <c r="S75"/>
  <c r="A75"/>
  <c r="S74"/>
  <c r="A74"/>
  <c r="S73"/>
  <c r="A73"/>
  <c r="S72"/>
  <c r="A72"/>
  <c r="S71"/>
  <c r="A71"/>
  <c r="S70"/>
  <c r="A70"/>
  <c r="S69"/>
  <c r="A69"/>
  <c r="S68"/>
  <c r="A68"/>
  <c r="S67"/>
  <c r="A67"/>
  <c r="S66"/>
  <c r="A66"/>
  <c r="S65"/>
  <c r="A65"/>
  <c r="S64"/>
  <c r="A64"/>
  <c r="S63"/>
  <c r="A63"/>
  <c r="S62"/>
  <c r="A62"/>
  <c r="S61"/>
  <c r="A61"/>
  <c r="S60"/>
  <c r="A60"/>
  <c r="S59"/>
  <c r="A59"/>
  <c r="S58"/>
  <c r="A58"/>
  <c r="S57"/>
  <c r="A57"/>
  <c r="S56"/>
  <c r="A56"/>
  <c r="S55"/>
  <c r="A55"/>
  <c r="S54"/>
  <c r="A54"/>
  <c r="S53"/>
  <c r="A53"/>
  <c r="S52"/>
  <c r="A52"/>
  <c r="S51"/>
  <c r="A51"/>
  <c r="S50"/>
  <c r="A50"/>
  <c r="S49"/>
  <c r="A49"/>
  <c r="S48"/>
  <c r="A48"/>
  <c r="S47"/>
  <c r="A47"/>
  <c r="S46"/>
  <c r="A46"/>
  <c r="S45"/>
  <c r="A45"/>
  <c r="S44"/>
  <c r="A44"/>
  <c r="S43"/>
  <c r="A43"/>
  <c r="S42"/>
  <c r="A42"/>
  <c r="S41"/>
  <c r="A41"/>
  <c r="S40"/>
  <c r="A40"/>
  <c r="S39"/>
  <c r="A39"/>
  <c r="S38"/>
  <c r="A38"/>
  <c r="S37"/>
  <c r="A37"/>
  <c r="S36"/>
  <c r="A36"/>
  <c r="S35"/>
  <c r="A35"/>
  <c r="S34"/>
  <c r="A34"/>
  <c r="S33"/>
  <c r="A33"/>
  <c r="S32"/>
  <c r="A32"/>
  <c r="S31"/>
  <c r="A31"/>
  <c r="S30"/>
  <c r="A30"/>
  <c r="S29"/>
  <c r="A29"/>
  <c r="S28"/>
  <c r="A28"/>
  <c r="S27"/>
  <c r="A27"/>
  <c r="S26"/>
  <c r="A26"/>
  <c r="S25"/>
  <c r="A25"/>
  <c r="S24"/>
  <c r="A24"/>
  <c r="S23"/>
  <c r="A23"/>
  <c r="S22"/>
  <c r="A22"/>
  <c r="S21"/>
  <c r="A21"/>
  <c r="S20"/>
  <c r="A20"/>
  <c r="S19"/>
  <c r="A19"/>
  <c r="S18"/>
  <c r="A18"/>
  <c r="S17"/>
  <c r="A17"/>
  <c r="S16"/>
  <c r="A16"/>
  <c r="S15"/>
  <c r="A15"/>
  <c r="S14"/>
  <c r="A14"/>
  <c r="S13"/>
  <c r="A13"/>
  <c r="S12"/>
  <c r="A12"/>
  <c r="S11"/>
  <c r="A11"/>
  <c r="S10"/>
  <c r="A10"/>
  <c r="S9"/>
  <c r="A9"/>
  <c r="S8"/>
  <c r="A8"/>
  <c r="S7"/>
  <c r="A7"/>
  <c r="S6"/>
  <c r="A6"/>
  <c r="S5"/>
  <c r="A5"/>
  <c r="S4"/>
  <c r="A4"/>
  <c r="S3"/>
  <c r="A3"/>
  <c r="K110" i="1"/>
  <c r="M110"/>
  <c r="N110"/>
  <c r="L110"/>
  <c r="I110"/>
  <c r="F110"/>
  <c r="K109"/>
  <c r="M109"/>
  <c r="N109"/>
  <c r="L109"/>
  <c r="I109"/>
  <c r="F109"/>
  <c r="K108"/>
  <c r="M108"/>
  <c r="N108"/>
  <c r="L108"/>
  <c r="I108"/>
  <c r="F108"/>
  <c r="K107"/>
  <c r="M107"/>
  <c r="N107"/>
  <c r="L107"/>
  <c r="I107"/>
  <c r="F107"/>
  <c r="K106"/>
  <c r="M106"/>
  <c r="N106"/>
  <c r="L106"/>
  <c r="I106"/>
  <c r="F106"/>
  <c r="K105"/>
  <c r="M105"/>
  <c r="N105"/>
  <c r="L105"/>
  <c r="I105"/>
  <c r="F105"/>
  <c r="K104"/>
  <c r="M104"/>
  <c r="N104"/>
  <c r="L104"/>
  <c r="I104"/>
  <c r="F104"/>
  <c r="K103"/>
  <c r="M103"/>
  <c r="N103"/>
  <c r="L103"/>
  <c r="I103"/>
  <c r="F103"/>
  <c r="K102"/>
  <c r="M102"/>
  <c r="N102"/>
  <c r="L102"/>
  <c r="I102"/>
  <c r="F102"/>
  <c r="K101"/>
  <c r="M101"/>
  <c r="N101"/>
  <c r="L101"/>
  <c r="I101"/>
  <c r="F101"/>
  <c r="K100"/>
  <c r="M100"/>
  <c r="N100"/>
  <c r="L100"/>
  <c r="I100"/>
  <c r="F100"/>
  <c r="K99"/>
  <c r="M99"/>
  <c r="N99"/>
  <c r="L99"/>
  <c r="I99"/>
  <c r="F99"/>
  <c r="K98"/>
  <c r="M98"/>
  <c r="N98"/>
  <c r="L98"/>
  <c r="I98"/>
  <c r="F98"/>
  <c r="K97"/>
  <c r="M97"/>
  <c r="N97"/>
  <c r="L97"/>
  <c r="I97"/>
  <c r="F97"/>
  <c r="K96"/>
  <c r="M96"/>
  <c r="N96"/>
  <c r="L96"/>
  <c r="I96"/>
  <c r="F96"/>
  <c r="K95"/>
  <c r="M95"/>
  <c r="N95"/>
  <c r="L95"/>
  <c r="I95"/>
  <c r="F95"/>
  <c r="K94"/>
  <c r="M94"/>
  <c r="N94"/>
  <c r="L94"/>
  <c r="I94"/>
  <c r="F94"/>
  <c r="K93"/>
  <c r="M93"/>
  <c r="N93"/>
  <c r="L93"/>
  <c r="I93"/>
  <c r="F93"/>
  <c r="K92"/>
  <c r="M92"/>
  <c r="N92"/>
  <c r="L92"/>
  <c r="I92"/>
  <c r="F92"/>
  <c r="K91"/>
  <c r="M91"/>
  <c r="N91"/>
  <c r="L91"/>
  <c r="I91"/>
  <c r="F91"/>
  <c r="K90"/>
  <c r="M90"/>
  <c r="N90"/>
  <c r="L90"/>
  <c r="I90"/>
  <c r="F90"/>
  <c r="K89"/>
  <c r="M89"/>
  <c r="N89"/>
  <c r="L89"/>
  <c r="I89"/>
  <c r="F89"/>
  <c r="K88"/>
  <c r="M88"/>
  <c r="N88"/>
  <c r="L88"/>
  <c r="I88"/>
  <c r="F88"/>
  <c r="K87"/>
  <c r="M87"/>
  <c r="N87"/>
  <c r="L87"/>
  <c r="I87"/>
  <c r="F87"/>
  <c r="K86"/>
  <c r="M86"/>
  <c r="N86"/>
  <c r="L86"/>
  <c r="I86"/>
  <c r="F86"/>
  <c r="K85"/>
  <c r="M85"/>
  <c r="N85"/>
  <c r="L85"/>
  <c r="I85"/>
  <c r="F85"/>
  <c r="K84"/>
  <c r="M84"/>
  <c r="N84"/>
  <c r="L84"/>
  <c r="I84"/>
  <c r="F84"/>
  <c r="K83"/>
  <c r="M83"/>
  <c r="N83"/>
  <c r="L83"/>
  <c r="I83"/>
  <c r="F83"/>
  <c r="K82"/>
  <c r="M82"/>
  <c r="N82"/>
  <c r="L82"/>
  <c r="I82"/>
  <c r="F82"/>
  <c r="K81"/>
  <c r="M81"/>
  <c r="N81"/>
  <c r="L81"/>
  <c r="I81"/>
  <c r="F81"/>
  <c r="K80"/>
  <c r="M80"/>
  <c r="N80"/>
  <c r="L80"/>
  <c r="I80"/>
  <c r="F80"/>
  <c r="K79"/>
  <c r="M79"/>
  <c r="N79"/>
  <c r="L79"/>
  <c r="I79"/>
  <c r="F79"/>
  <c r="K78"/>
  <c r="M78"/>
  <c r="N78"/>
  <c r="L78"/>
  <c r="I78"/>
  <c r="F78"/>
  <c r="K77"/>
  <c r="M77"/>
  <c r="N77"/>
  <c r="L77"/>
  <c r="I77"/>
  <c r="F77"/>
  <c r="K76"/>
  <c r="M76"/>
  <c r="N76"/>
  <c r="L76"/>
  <c r="I76"/>
  <c r="F76"/>
  <c r="K75"/>
  <c r="M75"/>
  <c r="N75"/>
  <c r="L75"/>
  <c r="I75"/>
  <c r="F75"/>
  <c r="K74"/>
  <c r="M74"/>
  <c r="N74"/>
  <c r="L74"/>
  <c r="I74"/>
  <c r="F74"/>
  <c r="K73"/>
  <c r="M73"/>
  <c r="N73"/>
  <c r="L73"/>
  <c r="I73"/>
  <c r="F73"/>
  <c r="K72"/>
  <c r="M72"/>
  <c r="N72"/>
  <c r="L72"/>
  <c r="I72"/>
  <c r="F72"/>
  <c r="K71"/>
  <c r="M71"/>
  <c r="N71"/>
  <c r="L71"/>
  <c r="I71"/>
  <c r="F71"/>
  <c r="K70"/>
  <c r="M70"/>
  <c r="N70"/>
  <c r="L70"/>
  <c r="I70"/>
  <c r="F70"/>
  <c r="K69"/>
  <c r="M69"/>
  <c r="N69"/>
  <c r="L69"/>
  <c r="I69"/>
  <c r="F69"/>
  <c r="K68"/>
  <c r="M68"/>
  <c r="N68"/>
  <c r="L68"/>
  <c r="I68"/>
  <c r="F68"/>
  <c r="K67"/>
  <c r="M67"/>
  <c r="N67"/>
  <c r="L67"/>
  <c r="I67"/>
  <c r="F67"/>
  <c r="K66"/>
  <c r="M66"/>
  <c r="N66"/>
  <c r="L66"/>
  <c r="I66"/>
  <c r="F66"/>
  <c r="K65"/>
  <c r="M65"/>
  <c r="N65"/>
  <c r="L65"/>
  <c r="I65"/>
  <c r="F65"/>
  <c r="K64"/>
  <c r="M64"/>
  <c r="N64"/>
  <c r="L64"/>
  <c r="I64"/>
  <c r="F64"/>
  <c r="K63"/>
  <c r="M63"/>
  <c r="N63"/>
  <c r="L63"/>
  <c r="I63"/>
  <c r="F63"/>
  <c r="K62"/>
  <c r="M62"/>
  <c r="N62"/>
  <c r="L62"/>
  <c r="I62"/>
  <c r="F62"/>
  <c r="K61"/>
  <c r="M61"/>
  <c r="N61"/>
  <c r="L61"/>
  <c r="I61"/>
  <c r="F61"/>
  <c r="K60"/>
  <c r="M60"/>
  <c r="N60"/>
  <c r="L60"/>
  <c r="I60"/>
  <c r="F60"/>
  <c r="K59"/>
  <c r="M59"/>
  <c r="N59"/>
  <c r="L59"/>
  <c r="I59"/>
  <c r="F59"/>
  <c r="K58"/>
  <c r="M58"/>
  <c r="N58"/>
  <c r="L58"/>
  <c r="I58"/>
  <c r="F58"/>
  <c r="K57"/>
  <c r="M57"/>
  <c r="N57"/>
  <c r="L57"/>
  <c r="I57"/>
  <c r="F57"/>
  <c r="K56"/>
  <c r="M56"/>
  <c r="N56"/>
  <c r="L56"/>
  <c r="I56"/>
  <c r="F56"/>
  <c r="K55"/>
  <c r="M55"/>
  <c r="N55"/>
  <c r="L55"/>
  <c r="I55"/>
  <c r="F55"/>
  <c r="K54"/>
  <c r="M54"/>
  <c r="N54"/>
  <c r="L54"/>
  <c r="I54"/>
  <c r="F54"/>
  <c r="K53"/>
  <c r="M53"/>
  <c r="N53"/>
  <c r="L53"/>
  <c r="I53"/>
  <c r="F53"/>
  <c r="K52"/>
  <c r="M52"/>
  <c r="N52"/>
  <c r="L52"/>
  <c r="I52"/>
  <c r="F52"/>
  <c r="L51"/>
  <c r="K51"/>
  <c r="M51"/>
  <c r="N51"/>
  <c r="I51"/>
  <c r="F51"/>
  <c r="K50"/>
  <c r="M50"/>
  <c r="N50"/>
  <c r="L50"/>
  <c r="I50"/>
  <c r="F50"/>
  <c r="K49"/>
  <c r="M49"/>
  <c r="N49"/>
  <c r="L49"/>
  <c r="I49"/>
  <c r="F49"/>
  <c r="K48"/>
  <c r="M48"/>
  <c r="N48"/>
  <c r="L48"/>
  <c r="I48"/>
  <c r="F48"/>
  <c r="K47"/>
  <c r="M47"/>
  <c r="N47"/>
  <c r="L47"/>
  <c r="I47"/>
  <c r="F47"/>
  <c r="K46"/>
  <c r="M46"/>
  <c r="N46"/>
  <c r="L46"/>
  <c r="I46"/>
  <c r="F46"/>
  <c r="K45"/>
  <c r="M45"/>
  <c r="N45"/>
  <c r="L45"/>
  <c r="I45"/>
  <c r="F45"/>
  <c r="K44"/>
  <c r="M44"/>
  <c r="N44"/>
  <c r="L44"/>
  <c r="I44"/>
  <c r="F44"/>
  <c r="K43"/>
  <c r="M43"/>
  <c r="N43"/>
  <c r="L43"/>
  <c r="I43"/>
  <c r="F43"/>
  <c r="K42"/>
  <c r="M42"/>
  <c r="N42"/>
  <c r="L42"/>
  <c r="I42"/>
  <c r="F42"/>
  <c r="K41"/>
  <c r="M41"/>
  <c r="N41"/>
  <c r="L41"/>
  <c r="I41"/>
  <c r="F41"/>
  <c r="K40"/>
  <c r="M40"/>
  <c r="N40"/>
  <c r="L40"/>
  <c r="I40"/>
  <c r="F40"/>
  <c r="K39"/>
  <c r="M39"/>
  <c r="N39"/>
  <c r="L39"/>
  <c r="I39"/>
  <c r="F39"/>
  <c r="K38"/>
  <c r="M38"/>
  <c r="N38"/>
  <c r="L38"/>
  <c r="I38"/>
  <c r="F38"/>
  <c r="K37"/>
  <c r="M37"/>
  <c r="N37"/>
  <c r="L37"/>
  <c r="I37"/>
  <c r="F37"/>
  <c r="L36"/>
  <c r="K36"/>
  <c r="M36"/>
  <c r="N36"/>
  <c r="I36"/>
  <c r="F36"/>
  <c r="K35"/>
  <c r="M35"/>
  <c r="N35"/>
  <c r="L35"/>
  <c r="I35"/>
  <c r="F35"/>
  <c r="K34"/>
  <c r="M34"/>
  <c r="N34"/>
  <c r="L34"/>
  <c r="I34"/>
  <c r="F34"/>
  <c r="K33"/>
  <c r="M33"/>
  <c r="N33"/>
  <c r="L33"/>
  <c r="I33"/>
  <c r="F33"/>
  <c r="K32"/>
  <c r="M32"/>
  <c r="N32"/>
  <c r="L32"/>
  <c r="I32"/>
  <c r="F32"/>
  <c r="K31"/>
  <c r="M31"/>
  <c r="N31"/>
  <c r="L31"/>
  <c r="I31"/>
  <c r="F31"/>
  <c r="K30"/>
  <c r="M30"/>
  <c r="N30"/>
  <c r="L30"/>
  <c r="I30"/>
  <c r="F30"/>
  <c r="K29"/>
  <c r="M29"/>
  <c r="N29"/>
  <c r="L29"/>
  <c r="I29"/>
  <c r="F29"/>
  <c r="K28"/>
  <c r="M28"/>
  <c r="N28"/>
  <c r="L28"/>
  <c r="I28"/>
  <c r="F28"/>
  <c r="K27"/>
  <c r="M27"/>
  <c r="N27"/>
  <c r="L27"/>
  <c r="I27"/>
  <c r="F27"/>
  <c r="K26"/>
  <c r="M26"/>
  <c r="N26"/>
  <c r="L26"/>
  <c r="I26"/>
  <c r="F26"/>
  <c r="K25"/>
  <c r="M25"/>
  <c r="N25"/>
  <c r="L25"/>
  <c r="I25"/>
  <c r="F25"/>
  <c r="K24"/>
  <c r="M24"/>
  <c r="N24"/>
  <c r="L24"/>
  <c r="I24"/>
  <c r="F24"/>
  <c r="K23"/>
  <c r="M23"/>
  <c r="N23"/>
  <c r="L23"/>
  <c r="I23"/>
  <c r="F23"/>
  <c r="K22"/>
  <c r="M22"/>
  <c r="N22"/>
  <c r="L22"/>
  <c r="I22"/>
  <c r="F22"/>
  <c r="K21"/>
  <c r="M21"/>
  <c r="N21"/>
  <c r="L21"/>
  <c r="I21"/>
  <c r="F21"/>
  <c r="K20"/>
  <c r="M20"/>
  <c r="N20"/>
  <c r="L20"/>
  <c r="I20"/>
  <c r="F20"/>
  <c r="K19"/>
  <c r="M19"/>
  <c r="N19"/>
  <c r="L19"/>
  <c r="I19"/>
  <c r="F19"/>
  <c r="K18"/>
  <c r="M18"/>
  <c r="N18"/>
  <c r="L18"/>
  <c r="I18"/>
  <c r="F18"/>
  <c r="K17"/>
  <c r="M17"/>
  <c r="N17"/>
  <c r="L17"/>
  <c r="I17"/>
  <c r="F17"/>
  <c r="K16"/>
  <c r="M16"/>
  <c r="N16"/>
  <c r="L16"/>
  <c r="I16"/>
  <c r="F16"/>
  <c r="K15"/>
  <c r="M15"/>
  <c r="N15"/>
  <c r="L15"/>
  <c r="I15"/>
  <c r="F15"/>
  <c r="N5"/>
  <c r="N13"/>
  <c r="D5"/>
  <c r="D13"/>
  <c r="N4"/>
  <c r="N12"/>
  <c r="D12"/>
  <c r="N10"/>
  <c r="N9"/>
  <c r="N11"/>
  <c r="D10"/>
  <c r="D9"/>
  <c r="D11"/>
  <c r="N8"/>
  <c r="D8"/>
  <c r="N7"/>
  <c r="D7"/>
  <c r="N6"/>
  <c r="D6"/>
  <c r="D4"/>
  <c r="N3"/>
  <c r="D3"/>
</calcChain>
</file>

<file path=xl/comments1.xml><?xml version="1.0" encoding="utf-8"?>
<comments xmlns="http://schemas.openxmlformats.org/spreadsheetml/2006/main">
  <authors>
    <author>作者</author>
    <author>xiechunchai</author>
  </authors>
  <commentList>
    <comment ref="A1" authorId="0">
      <text>
        <r>
          <rPr>
            <sz val="9"/>
            <color indexed="81"/>
            <rFont val="宋体"/>
            <charset val="134"/>
          </rPr>
          <t>作者:
手填：写好专业。班级、请写全，不要简写</t>
        </r>
      </text>
    </comment>
    <comment ref="A2" authorId="0">
      <text>
        <r>
          <rPr>
            <sz val="9"/>
            <color indexed="81"/>
            <rFont val="宋体"/>
            <charset val="134"/>
          </rPr>
          <t>作者:
讲师手动添加
按顺序PK，1、2组互相PK。3、4组互相PK,依次类推</t>
        </r>
      </text>
    </comment>
    <comment ref="C14" authorId="0">
      <text>
        <r>
          <rPr>
            <sz val="9"/>
            <color indexed="81"/>
            <rFont val="宋体"/>
            <charset val="134"/>
          </rPr>
          <t>作者:
讲师手动添加，必须是身份证上的名字。</t>
        </r>
      </text>
    </comment>
    <comment ref="D14" authorId="0">
      <text>
        <r>
          <rPr>
            <sz val="9"/>
            <color indexed="81"/>
            <rFont val="宋体"/>
            <charset val="134"/>
          </rPr>
          <t>作者:
手填</t>
        </r>
      </text>
    </comment>
    <comment ref="E14" authorId="0">
      <text>
        <r>
          <rPr>
            <sz val="9"/>
            <color indexed="81"/>
            <rFont val="宋体"/>
            <charset val="134"/>
          </rPr>
          <t>WR:手填</t>
        </r>
      </text>
    </comment>
    <comment ref="G14" authorId="0">
      <text>
        <r>
          <rPr>
            <sz val="9"/>
            <color indexed="81"/>
            <rFont val="宋体"/>
            <charset val="134"/>
          </rPr>
          <t>作者:
占期末成绩的20%</t>
        </r>
      </text>
    </comment>
    <comment ref="H14" authorId="1">
      <text>
        <r>
          <rPr>
            <sz val="9"/>
            <color indexed="81"/>
            <rFont val="宋体"/>
            <charset val="134"/>
          </rPr>
          <t>xiechunchai:
占期末成绩的80%</t>
        </r>
      </text>
    </comment>
    <comment ref="J14" authorId="1">
      <text>
        <r>
          <rPr>
            <sz val="9"/>
            <color indexed="81"/>
            <rFont val="宋体"/>
            <charset val="134"/>
          </rPr>
          <t>xiechunchai:
百分制</t>
        </r>
      </text>
    </comment>
    <comment ref="A15" authorId="0">
      <text>
        <r>
          <rPr>
            <sz val="9"/>
            <color indexed="81"/>
            <rFont val="宋体"/>
            <charset val="134"/>
          </rPr>
          <t>作者:
讲师手动添加
按顺序PK，1、2组互相PK。3、4组互相PK,依次类推</t>
        </r>
      </text>
    </comment>
  </commentList>
</comments>
</file>

<file path=xl/sharedStrings.xml><?xml version="1.0" encoding="utf-8"?>
<sst xmlns="http://schemas.openxmlformats.org/spreadsheetml/2006/main" count="105" uniqueCount="102">
  <si>
    <t xml:space="preserve">全栈专业 1901A班 八月度成绩表  讲师：谢龙  班主任：田璐    </t>
  </si>
  <si>
    <t>小组号</t>
  </si>
  <si>
    <t>本门课程重修次数</t>
  </si>
  <si>
    <t>日期(星期)</t>
  </si>
  <si>
    <t>期中考试</t>
  </si>
  <si>
    <t>期末考试</t>
  </si>
  <si>
    <t>升班成绩</t>
  </si>
  <si>
    <t>不及格人数</t>
  </si>
  <si>
    <t>成才人数</t>
  </si>
  <si>
    <t>班级人数</t>
  </si>
  <si>
    <t>请假\旷考</t>
  </si>
  <si>
    <t>休学</t>
  </si>
  <si>
    <t>作弊</t>
  </si>
  <si>
    <t>重修生人数</t>
  </si>
  <si>
    <t>重修生成材人数</t>
  </si>
  <si>
    <t>重修生成材率</t>
  </si>
  <si>
    <t>成材率</t>
  </si>
  <si>
    <t>出勤率</t>
  </si>
  <si>
    <t>姓名</t>
  </si>
  <si>
    <t>理论成绩</t>
  </si>
  <si>
    <t>技能成绩</t>
  </si>
  <si>
    <t>期中实际成绩</t>
  </si>
  <si>
    <t>期末实际成绩</t>
  </si>
  <si>
    <t>面试成绩</t>
  </si>
  <si>
    <r>
      <rPr>
        <sz val="14"/>
        <rFont val="宋体"/>
        <charset val="134"/>
      </rPr>
      <t>作业加分（</t>
    </r>
    <r>
      <rPr>
        <sz val="14"/>
        <color rgb="FFFF0000"/>
        <rFont val="宋体"/>
        <charset val="134"/>
      </rPr>
      <t>-8至8分</t>
    </r>
    <r>
      <rPr>
        <sz val="14"/>
        <rFont val="宋体"/>
        <charset val="134"/>
      </rPr>
      <t>）</t>
    </r>
  </si>
  <si>
    <t>重修减分</t>
  </si>
  <si>
    <t>月考通关分</t>
  </si>
  <si>
    <t>月度最终成绩</t>
  </si>
  <si>
    <t>第1组</t>
  </si>
  <si>
    <t>欧阳飞</t>
  </si>
  <si>
    <t>马颖超</t>
  </si>
  <si>
    <t>宋甜甜</t>
  </si>
  <si>
    <t>齐圆</t>
  </si>
  <si>
    <t>王震宇</t>
  </si>
  <si>
    <t>第2组</t>
  </si>
  <si>
    <t>韩政润</t>
  </si>
  <si>
    <t>孙雨薇</t>
  </si>
  <si>
    <t>边禹清</t>
  </si>
  <si>
    <t>霍晶</t>
  </si>
  <si>
    <t>马庆</t>
  </si>
  <si>
    <t>赵明柯</t>
  </si>
  <si>
    <t>第3组</t>
  </si>
  <si>
    <t>韩思丹</t>
  </si>
  <si>
    <t>崔洋</t>
  </si>
  <si>
    <t>吴颖</t>
  </si>
  <si>
    <t>阚冬梅</t>
  </si>
  <si>
    <t>胡麟博</t>
  </si>
  <si>
    <t>田林源</t>
  </si>
  <si>
    <t>高佩佩</t>
  </si>
  <si>
    <t>第4组</t>
  </si>
  <si>
    <t>张邓</t>
  </si>
  <si>
    <t>赵文欣</t>
  </si>
  <si>
    <t>曹长晓</t>
  </si>
  <si>
    <t>秦高鹏</t>
  </si>
  <si>
    <t>侯嘉伟</t>
  </si>
  <si>
    <t>第5组</t>
  </si>
  <si>
    <t>李明</t>
  </si>
  <si>
    <t>金鹏</t>
  </si>
  <si>
    <t>王正辉</t>
  </si>
  <si>
    <t>任屹</t>
  </si>
  <si>
    <t>第6组</t>
  </si>
  <si>
    <t>吴浪</t>
  </si>
  <si>
    <t>马智</t>
  </si>
  <si>
    <t>黄旭逸</t>
  </si>
  <si>
    <t>靳义行</t>
  </si>
  <si>
    <t>张立刚</t>
  </si>
  <si>
    <t>第7组</t>
  </si>
  <si>
    <t>张有恒</t>
  </si>
  <si>
    <t>罗纪文</t>
  </si>
  <si>
    <t>赵玉阁</t>
  </si>
  <si>
    <t>李天妮</t>
  </si>
  <si>
    <t>郭硕</t>
  </si>
  <si>
    <t>康武</t>
  </si>
  <si>
    <t>第8组</t>
  </si>
  <si>
    <t>刘琳惠</t>
  </si>
  <si>
    <t>春布日</t>
  </si>
  <si>
    <t>仝其航</t>
  </si>
  <si>
    <t>李滋豪</t>
  </si>
  <si>
    <t>李峰</t>
  </si>
  <si>
    <t>第9组</t>
  </si>
  <si>
    <t>第十组</t>
  </si>
  <si>
    <t>第十一组</t>
  </si>
  <si>
    <t>第十二组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</si>
  <si>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</si>
  <si>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</si>
  <si>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</si>
  <si>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</si>
  <si>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</si>
  <si>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</si>
  <si>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</si>
  <si>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</si>
  <si>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</si>
  <si>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</si>
  <si>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</si>
  <si>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</si>
  <si>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</si>
  <si>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</si>
  <si>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</si>
  <si>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</si>
  <si>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</si>
  <si>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总分</t>
  </si>
  <si>
    <t>全栈方向H1901A班级第8教学周期作业加分明细表</t>
    <phoneticPr fontId="12" type="noConversion"/>
  </si>
</sst>
</file>

<file path=xl/styles.xml><?xml version="1.0" encoding="utf-8"?>
<styleSheet xmlns="http://schemas.openxmlformats.org/spreadsheetml/2006/main">
  <numFmts count="5">
    <numFmt numFmtId="176" formatCode="0_);[Red]\(0\)"/>
    <numFmt numFmtId="177" formatCode="0.00_ "/>
    <numFmt numFmtId="178" formatCode="m\.d\([$]aaaa\)"/>
    <numFmt numFmtId="179" formatCode="0.0%"/>
    <numFmt numFmtId="180" formatCode="0_ "/>
  </numFmts>
  <fonts count="1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4"/>
      <name val="宋体"/>
      <charset val="134"/>
    </font>
    <font>
      <sz val="14"/>
      <name val="宋体"/>
      <charset val="134"/>
    </font>
    <font>
      <sz val="11"/>
      <color indexed="8"/>
      <name val="宋体"/>
      <charset val="134"/>
    </font>
    <font>
      <sz val="14"/>
      <color theme="1"/>
      <name val="宋体"/>
      <charset val="134"/>
    </font>
    <font>
      <sz val="14"/>
      <color theme="0"/>
      <name val="宋体"/>
      <charset val="134"/>
    </font>
    <font>
      <sz val="16"/>
      <color theme="1"/>
      <name val="宋体"/>
      <charset val="134"/>
    </font>
    <font>
      <sz val="11"/>
      <color theme="1"/>
      <name val="宋体"/>
      <charset val="134"/>
      <scheme val="minor"/>
    </font>
    <font>
      <sz val="14"/>
      <color rgb="FFFF0000"/>
      <name val="宋体"/>
      <charset val="134"/>
    </font>
    <font>
      <sz val="9"/>
      <color indexed="81"/>
      <name val="宋体"/>
      <charset val="134"/>
    </font>
    <font>
      <sz val="9"/>
      <name val="宋体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center" vertical="center"/>
    </xf>
    <xf numFmtId="176" fontId="4" fillId="3" borderId="5" xfId="0" applyNumberFormat="1" applyFont="1" applyFill="1" applyBorder="1" applyAlignment="1" applyProtection="1">
      <alignment horizontal="center" vertical="center" wrapText="1"/>
    </xf>
    <xf numFmtId="176" fontId="4" fillId="3" borderId="6" xfId="0" applyNumberFormat="1" applyFont="1" applyFill="1" applyBorder="1" applyAlignment="1" applyProtection="1">
      <alignment horizontal="center" vertical="center" wrapText="1"/>
    </xf>
    <xf numFmtId="176" fontId="4" fillId="3" borderId="7" xfId="0" applyNumberFormat="1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center" wrapText="1"/>
    </xf>
    <xf numFmtId="0" fontId="4" fillId="3" borderId="8" xfId="0" applyNumberFormat="1" applyFont="1" applyFill="1" applyBorder="1" applyAlignment="1" applyProtection="1">
      <alignment horizontal="center" vertical="center" wrapText="1"/>
    </xf>
    <xf numFmtId="0" fontId="4" fillId="3" borderId="2" xfId="0" applyNumberFormat="1" applyFont="1" applyFill="1" applyBorder="1" applyAlignment="1" applyProtection="1">
      <alignment horizontal="center" vertical="center" wrapText="1"/>
    </xf>
    <xf numFmtId="0" fontId="4" fillId="3" borderId="9" xfId="0" applyNumberFormat="1" applyFont="1" applyFill="1" applyBorder="1" applyAlignment="1" applyProtection="1">
      <alignment horizontal="center" vertical="center" wrapText="1"/>
    </xf>
    <xf numFmtId="0" fontId="4" fillId="3" borderId="5" xfId="0" applyNumberFormat="1" applyFont="1" applyFill="1" applyBorder="1" applyAlignment="1" applyProtection="1">
      <alignment horizontal="center" vertical="center" wrapText="1"/>
    </xf>
    <xf numFmtId="0" fontId="4" fillId="3" borderId="6" xfId="0" applyNumberFormat="1" applyFont="1" applyFill="1" applyBorder="1" applyAlignment="1" applyProtection="1">
      <alignment horizontal="center" vertical="center" wrapText="1"/>
    </xf>
    <xf numFmtId="0" fontId="4" fillId="3" borderId="7" xfId="0" applyNumberFormat="1" applyFont="1" applyFill="1" applyBorder="1" applyAlignment="1" applyProtection="1">
      <alignment horizontal="center" vertical="center" wrapText="1"/>
    </xf>
    <xf numFmtId="179" fontId="4" fillId="3" borderId="5" xfId="1" applyNumberFormat="1" applyFont="1" applyFill="1" applyBorder="1" applyAlignment="1" applyProtection="1">
      <alignment horizontal="center" vertical="center" wrapText="1"/>
    </xf>
    <xf numFmtId="179" fontId="4" fillId="3" borderId="6" xfId="1" applyNumberFormat="1" applyFont="1" applyFill="1" applyBorder="1" applyAlignment="1" applyProtection="1">
      <alignment horizontal="center" vertical="center" wrapText="1"/>
    </xf>
    <xf numFmtId="179" fontId="4" fillId="3" borderId="7" xfId="1" applyNumberFormat="1" applyFont="1" applyFill="1" applyBorder="1" applyAlignment="1" applyProtection="1">
      <alignment horizontal="center" vertical="center" wrapText="1"/>
    </xf>
    <xf numFmtId="179" fontId="4" fillId="3" borderId="5" xfId="1" applyNumberFormat="1" applyFont="1" applyFill="1" applyBorder="1" applyAlignment="1" applyProtection="1">
      <alignment vertical="center" wrapText="1"/>
    </xf>
    <xf numFmtId="179" fontId="4" fillId="3" borderId="5" xfId="0" applyNumberFormat="1" applyFont="1" applyFill="1" applyBorder="1" applyAlignment="1" applyProtection="1">
      <alignment horizontal="center" vertical="center" wrapText="1"/>
    </xf>
    <xf numFmtId="179" fontId="4" fillId="3" borderId="6" xfId="0" applyNumberFormat="1" applyFont="1" applyFill="1" applyBorder="1" applyAlignment="1" applyProtection="1">
      <alignment horizontal="center" vertical="center" wrapText="1"/>
    </xf>
    <xf numFmtId="179" fontId="4" fillId="3" borderId="7" xfId="0" applyNumberFormat="1" applyFont="1" applyFill="1" applyBorder="1" applyAlignment="1" applyProtection="1">
      <alignment horizontal="center" vertical="center" wrapText="1"/>
    </xf>
    <xf numFmtId="9" fontId="4" fillId="3" borderId="5" xfId="1" applyFont="1" applyFill="1" applyBorder="1" applyAlignment="1" applyProtection="1">
      <alignment horizontal="center" vertical="center" wrapText="1"/>
    </xf>
    <xf numFmtId="9" fontId="4" fillId="3" borderId="6" xfId="1" applyFont="1" applyFill="1" applyBorder="1" applyAlignment="1" applyProtection="1">
      <alignment horizontal="center" vertical="center" wrapText="1"/>
    </xf>
    <xf numFmtId="9" fontId="4" fillId="3" borderId="7" xfId="1" applyFont="1" applyFill="1" applyBorder="1" applyAlignment="1" applyProtection="1">
      <alignment horizontal="center" vertical="center" wrapText="1"/>
    </xf>
    <xf numFmtId="49" fontId="4" fillId="3" borderId="3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textRotation="255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180" fontId="0" fillId="0" borderId="1" xfId="0" applyNumberFormat="1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6" fillId="5" borderId="1" xfId="0" applyFont="1" applyFill="1" applyBorder="1" applyAlignment="1" applyProtection="1">
      <alignment horizontal="center" vertical="center"/>
      <protection locked="0"/>
    </xf>
    <xf numFmtId="0" fontId="7" fillId="5" borderId="1" xfId="0" applyFont="1" applyFill="1" applyBorder="1" applyAlignment="1" applyProtection="1">
      <alignment horizontal="center" vertical="center"/>
      <protection locked="0"/>
    </xf>
    <xf numFmtId="0" fontId="4" fillId="7" borderId="1" xfId="0" applyFont="1" applyFill="1" applyBorder="1" applyAlignment="1" applyProtection="1">
      <alignment horizontal="center" vertical="center" textRotation="255"/>
      <protection locked="0"/>
    </xf>
    <xf numFmtId="0" fontId="4" fillId="0" borderId="1" xfId="0" applyFont="1" applyBorder="1" applyAlignment="1" applyProtection="1">
      <alignment horizontal="center" vertical="center" textRotation="255"/>
      <protection locked="0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9" fontId="4" fillId="3" borderId="1" xfId="1" applyNumberFormat="1" applyFont="1" applyFill="1" applyBorder="1" applyAlignment="1" applyProtection="1">
      <alignment horizontal="center" vertical="center" wrapText="1"/>
    </xf>
    <xf numFmtId="177" fontId="4" fillId="0" borderId="1" xfId="0" applyNumberFormat="1" applyFont="1" applyBorder="1" applyAlignment="1" applyProtection="1">
      <alignment horizontal="center" vertical="center"/>
    </xf>
    <xf numFmtId="0" fontId="8" fillId="5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horizontal="center" vertical="center" textRotation="255"/>
      <protection locked="0"/>
    </xf>
    <xf numFmtId="0" fontId="4" fillId="3" borderId="3" xfId="0" applyFont="1" applyFill="1" applyBorder="1" applyAlignment="1" applyProtection="1">
      <alignment horizontal="center" vertical="center" wrapText="1"/>
    </xf>
    <xf numFmtId="0" fontId="4" fillId="3" borderId="4" xfId="0" applyFont="1" applyFill="1" applyBorder="1" applyAlignment="1" applyProtection="1">
      <alignment horizontal="center" vertical="center" wrapText="1"/>
    </xf>
    <xf numFmtId="0" fontId="4" fillId="3" borderId="10" xfId="0" applyFont="1" applyFill="1" applyBorder="1" applyAlignment="1" applyProtection="1">
      <alignment horizontal="center" vertical="center" wrapText="1"/>
    </xf>
    <xf numFmtId="0" fontId="4" fillId="8" borderId="1" xfId="0" applyFont="1" applyFill="1" applyBorder="1" applyAlignment="1" applyProtection="1">
      <alignment horizontal="center" vertical="center" textRotation="255"/>
      <protection locked="0"/>
    </xf>
    <xf numFmtId="0" fontId="4" fillId="9" borderId="1" xfId="0" applyFont="1" applyFill="1" applyBorder="1" applyAlignment="1" applyProtection="1">
      <alignment horizontal="center" vertical="center" textRotation="255"/>
      <protection locked="0"/>
    </xf>
    <xf numFmtId="0" fontId="4" fillId="10" borderId="1" xfId="0" applyFont="1" applyFill="1" applyBorder="1" applyAlignment="1" applyProtection="1">
      <alignment horizontal="center" vertical="center" textRotation="255"/>
      <protection locked="0"/>
    </xf>
    <xf numFmtId="0" fontId="4" fillId="4" borderId="1" xfId="0" applyFont="1" applyFill="1" applyBorder="1" applyAlignment="1" applyProtection="1">
      <alignment horizontal="center" vertical="center" textRotation="255"/>
      <protection locked="0"/>
    </xf>
    <xf numFmtId="0" fontId="4" fillId="6" borderId="1" xfId="0" applyFont="1" applyFill="1" applyBorder="1" applyAlignment="1" applyProtection="1">
      <alignment horizontal="center" vertical="center" textRotation="255"/>
      <protection locked="0"/>
    </xf>
    <xf numFmtId="0" fontId="4" fillId="8" borderId="3" xfId="0" applyFont="1" applyFill="1" applyBorder="1" applyAlignment="1" applyProtection="1">
      <alignment horizontal="center" vertical="center" textRotation="255"/>
      <protection locked="0"/>
    </xf>
    <xf numFmtId="0" fontId="4" fillId="8" borderId="4" xfId="0" applyFont="1" applyFill="1" applyBorder="1" applyAlignment="1" applyProtection="1">
      <alignment horizontal="center" vertical="center" textRotation="255"/>
      <protection locked="0"/>
    </xf>
    <xf numFmtId="0" fontId="4" fillId="8" borderId="10" xfId="0" applyFont="1" applyFill="1" applyBorder="1" applyAlignment="1" applyProtection="1">
      <alignment horizontal="center" vertical="center" textRotation="255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178" fontId="3" fillId="3" borderId="3" xfId="0" applyNumberFormat="1" applyFont="1" applyFill="1" applyBorder="1" applyAlignment="1" applyProtection="1">
      <alignment horizontal="center" vertical="center" wrapText="1"/>
    </xf>
    <xf numFmtId="178" fontId="3" fillId="3" borderId="5" xfId="0" applyNumberFormat="1" applyFont="1" applyFill="1" applyBorder="1" applyAlignment="1" applyProtection="1">
      <alignment horizontal="center" vertical="center" wrapText="1"/>
    </xf>
    <xf numFmtId="178" fontId="3" fillId="3" borderId="6" xfId="0" applyNumberFormat="1" applyFont="1" applyFill="1" applyBorder="1" applyAlignment="1" applyProtection="1">
      <alignment horizontal="center" vertical="center" wrapText="1"/>
    </xf>
    <xf numFmtId="178" fontId="3" fillId="3" borderId="7" xfId="0" applyNumberFormat="1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2">
    <dxf>
      <fill>
        <patternFill patternType="solid">
          <bgColor rgb="FFFFC7CE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B5158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10"/>
  <sheetViews>
    <sheetView tabSelected="1" zoomScale="80" zoomScaleNormal="80" workbookViewId="0">
      <pane xSplit="3" topLeftCell="D1" activePane="topRight" state="frozen"/>
      <selection pane="topRight" activeCell="D57" sqref="D57"/>
    </sheetView>
  </sheetViews>
  <sheetFormatPr defaultColWidth="9" defaultRowHeight="13.5"/>
  <cols>
    <col min="1" max="1" width="6.375" style="4" customWidth="1"/>
    <col min="2" max="2" width="10.625" style="4" customWidth="1"/>
    <col min="3" max="3" width="21.5" style="4" customWidth="1"/>
    <col min="4" max="4" width="14.375" style="4" customWidth="1"/>
    <col min="5" max="5" width="14.5" style="4" customWidth="1"/>
    <col min="6" max="6" width="18.5" style="4" customWidth="1"/>
    <col min="7" max="13" width="16.5" style="4" customWidth="1"/>
    <col min="14" max="14" width="24.375" style="4" customWidth="1"/>
    <col min="15" max="34" width="9" style="5"/>
    <col min="35" max="16384" width="9" style="4"/>
  </cols>
  <sheetData>
    <row r="1" spans="1:14" ht="48" customHeight="1">
      <c r="A1" s="56" t="s">
        <v>0</v>
      </c>
      <c r="B1" s="56"/>
      <c r="C1" s="56"/>
    </row>
    <row r="2" spans="1:14" ht="18" customHeight="1">
      <c r="A2" s="61" t="s">
        <v>1</v>
      </c>
      <c r="B2" s="45" t="s">
        <v>2</v>
      </c>
      <c r="C2" s="6" t="s">
        <v>3</v>
      </c>
      <c r="D2" s="57" t="s">
        <v>4</v>
      </c>
      <c r="E2" s="57"/>
      <c r="F2" s="57"/>
      <c r="G2" s="57" t="s">
        <v>5</v>
      </c>
      <c r="H2" s="57"/>
      <c r="I2" s="57"/>
      <c r="J2" s="58" t="s">
        <v>6</v>
      </c>
      <c r="K2" s="59"/>
      <c r="L2" s="59"/>
      <c r="M2" s="59"/>
      <c r="N2" s="60"/>
    </row>
    <row r="3" spans="1:14" ht="18" customHeight="1">
      <c r="A3" s="61"/>
      <c r="B3" s="46"/>
      <c r="C3" s="7" t="s">
        <v>7</v>
      </c>
      <c r="D3" s="8">
        <f>D5-D4-D6-D7-D8</f>
        <v>43</v>
      </c>
      <c r="E3" s="9"/>
      <c r="F3" s="10"/>
      <c r="G3" s="8"/>
      <c r="H3" s="8"/>
      <c r="I3" s="8"/>
      <c r="J3" s="8"/>
      <c r="K3" s="8"/>
      <c r="L3" s="8"/>
      <c r="M3" s="8"/>
      <c r="N3" s="39">
        <f>N5-N4-N6-N7-N8</f>
        <v>43</v>
      </c>
    </row>
    <row r="4" spans="1:14" ht="18" customHeight="1">
      <c r="A4" s="61"/>
      <c r="B4" s="46"/>
      <c r="C4" s="11" t="s">
        <v>8</v>
      </c>
      <c r="D4" s="12">
        <f>COUNTIF(F$15:F$110,"&gt;=79.5")</f>
        <v>0</v>
      </c>
      <c r="E4" s="13"/>
      <c r="F4" s="14"/>
      <c r="G4" s="15"/>
      <c r="H4" s="15"/>
      <c r="I4" s="15"/>
      <c r="J4" s="15"/>
      <c r="K4" s="15"/>
      <c r="L4" s="15"/>
      <c r="M4" s="15"/>
      <c r="N4" s="40">
        <f>COUNTIF(N$15:N$110,"&gt;=79.5")</f>
        <v>0</v>
      </c>
    </row>
    <row r="5" spans="1:14" ht="18" customHeight="1">
      <c r="A5" s="61"/>
      <c r="B5" s="46"/>
      <c r="C5" s="11" t="s">
        <v>9</v>
      </c>
      <c r="D5" s="15">
        <f>COUNTA($C$15:$C$110)</f>
        <v>43</v>
      </c>
      <c r="E5" s="16"/>
      <c r="F5" s="17"/>
      <c r="G5" s="15"/>
      <c r="H5" s="15"/>
      <c r="I5" s="15"/>
      <c r="J5" s="15"/>
      <c r="K5" s="15"/>
      <c r="L5" s="15"/>
      <c r="M5" s="15"/>
      <c r="N5" s="40">
        <f>COUNTA($C$15:$C$110)</f>
        <v>43</v>
      </c>
    </row>
    <row r="6" spans="1:14" ht="18" customHeight="1">
      <c r="A6" s="61"/>
      <c r="B6" s="46"/>
      <c r="C6" s="11" t="s">
        <v>10</v>
      </c>
      <c r="D6" s="8">
        <f>COUNTIF(D15:E110,"请假")-COUNTIFS(D15:D110,"请假",E15:E110,"请假")+COUNTIF(D15:E110,"旷考")-COUNTIFS(D15:D110,"旷考",E15:E110,"旷考")</f>
        <v>0</v>
      </c>
      <c r="E6" s="9"/>
      <c r="F6" s="10"/>
      <c r="G6" s="8"/>
      <c r="H6" s="8"/>
      <c r="I6" s="8"/>
      <c r="J6" s="8"/>
      <c r="K6" s="8"/>
      <c r="L6" s="8"/>
      <c r="M6" s="8"/>
      <c r="N6" s="39">
        <f>COUNTIF(G15:G110,"请假")+COUNTIF(G15:G110,"旷考")</f>
        <v>0</v>
      </c>
    </row>
    <row r="7" spans="1:14" ht="18" customHeight="1">
      <c r="A7" s="61"/>
      <c r="B7" s="46"/>
      <c r="C7" s="11" t="s">
        <v>11</v>
      </c>
      <c r="D7" s="8">
        <f>COUNTIF(D15:E110,"休学")-COUNTIFS(D15:D110,"休学",E15:E110,"休学")</f>
        <v>0</v>
      </c>
      <c r="E7" s="9"/>
      <c r="F7" s="10"/>
      <c r="G7" s="8"/>
      <c r="H7" s="8"/>
      <c r="I7" s="8"/>
      <c r="J7" s="8"/>
      <c r="K7" s="8"/>
      <c r="L7" s="8"/>
      <c r="M7" s="8"/>
      <c r="N7" s="39">
        <f>COUNTIF(G15:G110,"休学")</f>
        <v>0</v>
      </c>
    </row>
    <row r="8" spans="1:14" ht="18" customHeight="1">
      <c r="A8" s="61"/>
      <c r="B8" s="46"/>
      <c r="C8" s="11" t="s">
        <v>12</v>
      </c>
      <c r="D8" s="8">
        <f>COUNTIF(D15:E110,"作弊")-COUNTIFS(D15:D110,"作弊",E15:E110,"作弊")</f>
        <v>0</v>
      </c>
      <c r="E8" s="9"/>
      <c r="F8" s="10"/>
      <c r="G8" s="8"/>
      <c r="H8" s="8"/>
      <c r="I8" s="8"/>
      <c r="J8" s="8"/>
      <c r="K8" s="8"/>
      <c r="L8" s="8"/>
      <c r="M8" s="8"/>
      <c r="N8" s="39">
        <f>COUNTIF(G15:G110,"作弊")</f>
        <v>0</v>
      </c>
    </row>
    <row r="9" spans="1:14" ht="18" customHeight="1">
      <c r="A9" s="61"/>
      <c r="B9" s="46"/>
      <c r="C9" s="11" t="s">
        <v>13</v>
      </c>
      <c r="D9" s="8">
        <f>COUNT($B$15:$B$110)</f>
        <v>13</v>
      </c>
      <c r="E9" s="9"/>
      <c r="F9" s="10"/>
      <c r="G9" s="8"/>
      <c r="H9" s="8"/>
      <c r="I9" s="8"/>
      <c r="J9" s="8"/>
      <c r="K9" s="8"/>
      <c r="L9" s="8"/>
      <c r="M9" s="8"/>
      <c r="N9" s="39">
        <f>COUNT($B$15:$B$110)</f>
        <v>13</v>
      </c>
    </row>
    <row r="10" spans="1:14" ht="18" customHeight="1">
      <c r="A10" s="61"/>
      <c r="B10" s="46"/>
      <c r="C10" s="11" t="s">
        <v>14</v>
      </c>
      <c r="D10" s="8">
        <f>COUNTIFS(B:B,"&gt;0",F:F,"&gt;=80")</f>
        <v>0</v>
      </c>
      <c r="E10" s="9"/>
      <c r="F10" s="10"/>
      <c r="G10" s="8"/>
      <c r="H10" s="8"/>
      <c r="I10" s="8"/>
      <c r="J10" s="8"/>
      <c r="K10" s="8"/>
      <c r="L10" s="8"/>
      <c r="M10" s="8"/>
      <c r="N10" s="39">
        <f>COUNTIFS(B:B,"&gt;0",N:N,"&gt;=80")</f>
        <v>0</v>
      </c>
    </row>
    <row r="11" spans="1:14" ht="18" customHeight="1">
      <c r="A11" s="61"/>
      <c r="B11" s="46"/>
      <c r="C11" s="11" t="s">
        <v>15</v>
      </c>
      <c r="D11" s="18">
        <f>D10/D9</f>
        <v>0</v>
      </c>
      <c r="E11" s="19"/>
      <c r="F11" s="20"/>
      <c r="G11" s="21"/>
      <c r="H11" s="21"/>
      <c r="I11" s="21"/>
      <c r="J11" s="21"/>
      <c r="K11" s="21"/>
      <c r="L11" s="21"/>
      <c r="M11" s="21"/>
      <c r="N11" s="41">
        <f>N10/N9</f>
        <v>0</v>
      </c>
    </row>
    <row r="12" spans="1:14" ht="18" customHeight="1">
      <c r="A12" s="61"/>
      <c r="B12" s="46"/>
      <c r="C12" s="11" t="s">
        <v>16</v>
      </c>
      <c r="D12" s="22">
        <f>D4/D5</f>
        <v>0</v>
      </c>
      <c r="E12" s="23"/>
      <c r="F12" s="24"/>
      <c r="G12" s="21"/>
      <c r="H12" s="21"/>
      <c r="I12" s="21"/>
      <c r="J12" s="21"/>
      <c r="K12" s="21"/>
      <c r="L12" s="21"/>
      <c r="M12" s="21"/>
      <c r="N12" s="41">
        <f>N4/N5</f>
        <v>0</v>
      </c>
    </row>
    <row r="13" spans="1:14" ht="18" customHeight="1">
      <c r="A13" s="61"/>
      <c r="B13" s="46"/>
      <c r="C13" s="11" t="s">
        <v>17</v>
      </c>
      <c r="D13" s="25">
        <f>(D5-D6)/D5</f>
        <v>1</v>
      </c>
      <c r="E13" s="26"/>
      <c r="F13" s="27"/>
      <c r="G13" s="21"/>
      <c r="H13" s="21"/>
      <c r="I13" s="21"/>
      <c r="J13" s="21"/>
      <c r="K13" s="21"/>
      <c r="L13" s="21"/>
      <c r="M13" s="21"/>
      <c r="N13" s="41">
        <f>(N5-N6)/N5</f>
        <v>1</v>
      </c>
    </row>
    <row r="14" spans="1:14" ht="44.1" customHeight="1">
      <c r="A14" s="61"/>
      <c r="B14" s="47"/>
      <c r="C14" s="6" t="s">
        <v>18</v>
      </c>
      <c r="D14" s="28" t="s">
        <v>19</v>
      </c>
      <c r="E14" s="28" t="s">
        <v>20</v>
      </c>
      <c r="F14" s="28" t="s">
        <v>21</v>
      </c>
      <c r="G14" s="28" t="s">
        <v>19</v>
      </c>
      <c r="H14" s="28" t="s">
        <v>20</v>
      </c>
      <c r="I14" s="28" t="s">
        <v>22</v>
      </c>
      <c r="J14" s="28" t="s">
        <v>23</v>
      </c>
      <c r="K14" s="28" t="s">
        <v>24</v>
      </c>
      <c r="L14" s="28" t="s">
        <v>25</v>
      </c>
      <c r="M14" s="28" t="s">
        <v>26</v>
      </c>
      <c r="N14" s="28" t="s">
        <v>27</v>
      </c>
    </row>
    <row r="15" spans="1:14" ht="18.75">
      <c r="A15" s="51" t="s">
        <v>28</v>
      </c>
      <c r="B15" s="29"/>
      <c r="C15" s="30" t="s">
        <v>29</v>
      </c>
      <c r="D15" s="31"/>
      <c r="E15" s="31"/>
      <c r="F15" s="32" t="e">
        <f>AVERAGEA(D15:E15)</f>
        <v>#DIV/0!</v>
      </c>
      <c r="G15" s="33"/>
      <c r="H15" s="33"/>
      <c r="I15" s="33">
        <f>G15*0.2+H15*0.8</f>
        <v>0</v>
      </c>
      <c r="J15" s="33"/>
      <c r="K15" s="33">
        <f>Sheet2!S3</f>
        <v>0</v>
      </c>
      <c r="L15" s="33">
        <f>IF(B15*5&gt;=15,15,B15*5)</f>
        <v>0</v>
      </c>
      <c r="M15" s="33">
        <f>80-K15-L15</f>
        <v>80</v>
      </c>
      <c r="N15" s="42" t="e">
        <f>IF(F15*0.15+I15*0.75+J15*0.1&gt;=M15,100,F15*0.15+I15*0.75+J15*0.1)</f>
        <v>#DIV/0!</v>
      </c>
    </row>
    <row r="16" spans="1:14" ht="18.75">
      <c r="A16" s="51"/>
      <c r="B16" s="29"/>
      <c r="C16" s="34" t="s">
        <v>30</v>
      </c>
      <c r="D16" s="31"/>
      <c r="E16" s="31"/>
      <c r="F16" s="32" t="e">
        <f t="shared" ref="F16:F47" si="0">AVERAGEA(D16:E16)</f>
        <v>#DIV/0!</v>
      </c>
      <c r="G16" s="33"/>
      <c r="H16" s="33"/>
      <c r="I16" s="33">
        <f t="shared" ref="I16:I47" si="1">G16*0.2+H16*0.8</f>
        <v>0</v>
      </c>
      <c r="J16" s="33"/>
      <c r="K16" s="33">
        <f>Sheet2!S4</f>
        <v>0</v>
      </c>
      <c r="L16" s="33">
        <f t="shared" ref="L16:L47" si="2">IF(B16*5&gt;=15,15,B16*5)</f>
        <v>0</v>
      </c>
      <c r="M16" s="33">
        <f t="shared" ref="M16:M47" si="3">80-K16-L16</f>
        <v>80</v>
      </c>
      <c r="N16" s="42" t="e">
        <f>IF(F16*0.15+I16*0.75+J16*0.1&gt;=M16,100,F16*0.15+I16*0.75+J16*0.1)</f>
        <v>#DIV/0!</v>
      </c>
    </row>
    <row r="17" spans="1:14" ht="18.75">
      <c r="A17" s="51"/>
      <c r="B17" s="29"/>
      <c r="C17" s="34" t="s">
        <v>31</v>
      </c>
      <c r="D17" s="31"/>
      <c r="E17" s="31"/>
      <c r="F17" s="32" t="e">
        <f t="shared" si="0"/>
        <v>#DIV/0!</v>
      </c>
      <c r="G17" s="33"/>
      <c r="H17" s="33"/>
      <c r="I17" s="33">
        <f t="shared" si="1"/>
        <v>0</v>
      </c>
      <c r="J17" s="33"/>
      <c r="K17" s="33">
        <f>Sheet2!S5</f>
        <v>0</v>
      </c>
      <c r="L17" s="33">
        <f t="shared" si="2"/>
        <v>0</v>
      </c>
      <c r="M17" s="33">
        <f t="shared" si="3"/>
        <v>80</v>
      </c>
      <c r="N17" s="42" t="e">
        <f t="shared" ref="N17:N47" si="4">IF(F17*0.15+I17*0.75+J17*0.1&gt;=M17,100,F17*0.15+I17*0.75+J17*0.1)</f>
        <v>#DIV/0!</v>
      </c>
    </row>
    <row r="18" spans="1:14" ht="18.75">
      <c r="A18" s="51"/>
      <c r="B18" s="29"/>
      <c r="C18" s="34" t="s">
        <v>32</v>
      </c>
      <c r="D18" s="31"/>
      <c r="E18" s="31"/>
      <c r="F18" s="32" t="e">
        <f t="shared" si="0"/>
        <v>#DIV/0!</v>
      </c>
      <c r="G18" s="33"/>
      <c r="H18" s="33"/>
      <c r="I18" s="33">
        <f t="shared" si="1"/>
        <v>0</v>
      </c>
      <c r="J18" s="33"/>
      <c r="K18" s="33">
        <f>Sheet2!S6</f>
        <v>0</v>
      </c>
      <c r="L18" s="33">
        <f t="shared" si="2"/>
        <v>0</v>
      </c>
      <c r="M18" s="33">
        <f t="shared" si="3"/>
        <v>80</v>
      </c>
      <c r="N18" s="42" t="e">
        <f t="shared" si="4"/>
        <v>#DIV/0!</v>
      </c>
    </row>
    <row r="19" spans="1:14" ht="18.75">
      <c r="A19" s="51"/>
      <c r="B19" s="29"/>
      <c r="C19" s="34" t="s">
        <v>33</v>
      </c>
      <c r="D19" s="31"/>
      <c r="E19" s="31"/>
      <c r="F19" s="32" t="e">
        <f t="shared" si="0"/>
        <v>#DIV/0!</v>
      </c>
      <c r="G19" s="33"/>
      <c r="H19" s="33"/>
      <c r="I19" s="33">
        <f t="shared" si="1"/>
        <v>0</v>
      </c>
      <c r="J19" s="33"/>
      <c r="K19" s="33">
        <f>Sheet2!S7</f>
        <v>0</v>
      </c>
      <c r="L19" s="33">
        <f t="shared" si="2"/>
        <v>0</v>
      </c>
      <c r="M19" s="33">
        <f t="shared" si="3"/>
        <v>80</v>
      </c>
      <c r="N19" s="42" t="e">
        <f t="shared" si="4"/>
        <v>#DIV/0!</v>
      </c>
    </row>
    <row r="20" spans="1:14" ht="18.75">
      <c r="A20" s="51"/>
      <c r="B20" s="29"/>
      <c r="C20" s="34"/>
      <c r="D20" s="31"/>
      <c r="E20" s="31"/>
      <c r="F20" s="32" t="e">
        <f t="shared" si="0"/>
        <v>#DIV/0!</v>
      </c>
      <c r="G20" s="33"/>
      <c r="H20" s="33"/>
      <c r="I20" s="33">
        <f t="shared" si="1"/>
        <v>0</v>
      </c>
      <c r="J20" s="33"/>
      <c r="K20" s="33">
        <f>Sheet2!S8</f>
        <v>0</v>
      </c>
      <c r="L20" s="33">
        <f t="shared" si="2"/>
        <v>0</v>
      </c>
      <c r="M20" s="33">
        <f t="shared" si="3"/>
        <v>80</v>
      </c>
      <c r="N20" s="42" t="e">
        <f t="shared" si="4"/>
        <v>#DIV/0!</v>
      </c>
    </row>
    <row r="21" spans="1:14" ht="18.75">
      <c r="A21" s="51"/>
      <c r="B21" s="29"/>
      <c r="C21" s="35"/>
      <c r="D21" s="31"/>
      <c r="E21" s="31"/>
      <c r="F21" s="32" t="e">
        <f t="shared" si="0"/>
        <v>#DIV/0!</v>
      </c>
      <c r="G21" s="33"/>
      <c r="H21" s="33"/>
      <c r="I21" s="33">
        <f t="shared" si="1"/>
        <v>0</v>
      </c>
      <c r="J21" s="33"/>
      <c r="K21" s="33">
        <f>Sheet2!S9</f>
        <v>0</v>
      </c>
      <c r="L21" s="33">
        <f t="shared" si="2"/>
        <v>0</v>
      </c>
      <c r="M21" s="33">
        <f t="shared" si="3"/>
        <v>80</v>
      </c>
      <c r="N21" s="42" t="e">
        <f t="shared" si="4"/>
        <v>#DIV/0!</v>
      </c>
    </row>
    <row r="22" spans="1:14" ht="18.75">
      <c r="A22" s="51"/>
      <c r="B22" s="29"/>
      <c r="C22" s="34"/>
      <c r="D22" s="31"/>
      <c r="E22" s="31"/>
      <c r="F22" s="32" t="e">
        <f t="shared" si="0"/>
        <v>#DIV/0!</v>
      </c>
      <c r="G22" s="33"/>
      <c r="H22" s="33"/>
      <c r="I22" s="33">
        <f t="shared" si="1"/>
        <v>0</v>
      </c>
      <c r="J22" s="33"/>
      <c r="K22" s="33">
        <f>Sheet2!S10</f>
        <v>0</v>
      </c>
      <c r="L22" s="33">
        <f t="shared" si="2"/>
        <v>0</v>
      </c>
      <c r="M22" s="33">
        <f t="shared" si="3"/>
        <v>80</v>
      </c>
      <c r="N22" s="42" t="e">
        <f t="shared" si="4"/>
        <v>#DIV/0!</v>
      </c>
    </row>
    <row r="23" spans="1:14" ht="18.75">
      <c r="A23" s="51" t="s">
        <v>34</v>
      </c>
      <c r="B23" s="29"/>
      <c r="C23" s="30" t="s">
        <v>35</v>
      </c>
      <c r="D23" s="31"/>
      <c r="E23" s="31"/>
      <c r="F23" s="32" t="e">
        <f t="shared" si="0"/>
        <v>#DIV/0!</v>
      </c>
      <c r="G23" s="33"/>
      <c r="H23" s="33"/>
      <c r="I23" s="33">
        <f t="shared" si="1"/>
        <v>0</v>
      </c>
      <c r="J23" s="33"/>
      <c r="K23" s="33">
        <f>Sheet2!S11</f>
        <v>0</v>
      </c>
      <c r="L23" s="33">
        <f t="shared" si="2"/>
        <v>0</v>
      </c>
      <c r="M23" s="33">
        <f t="shared" si="3"/>
        <v>80</v>
      </c>
      <c r="N23" s="42" t="e">
        <f t="shared" si="4"/>
        <v>#DIV/0!</v>
      </c>
    </row>
    <row r="24" spans="1:14" ht="18.75">
      <c r="A24" s="51"/>
      <c r="B24" s="29"/>
      <c r="C24" s="34" t="s">
        <v>36</v>
      </c>
      <c r="D24" s="31"/>
      <c r="E24" s="31"/>
      <c r="F24" s="32" t="e">
        <f t="shared" si="0"/>
        <v>#DIV/0!</v>
      </c>
      <c r="G24" s="33"/>
      <c r="H24" s="33"/>
      <c r="I24" s="33">
        <f t="shared" si="1"/>
        <v>0</v>
      </c>
      <c r="J24" s="33"/>
      <c r="K24" s="33">
        <f>Sheet2!S12</f>
        <v>0</v>
      </c>
      <c r="L24" s="33">
        <f t="shared" si="2"/>
        <v>0</v>
      </c>
      <c r="M24" s="33">
        <f t="shared" si="3"/>
        <v>80</v>
      </c>
      <c r="N24" s="42" t="e">
        <f t="shared" si="4"/>
        <v>#DIV/0!</v>
      </c>
    </row>
    <row r="25" spans="1:14" ht="18.75">
      <c r="A25" s="51"/>
      <c r="B25" s="29"/>
      <c r="C25" s="34" t="s">
        <v>37</v>
      </c>
      <c r="D25" s="31"/>
      <c r="E25" s="31"/>
      <c r="F25" s="32" t="e">
        <f t="shared" si="0"/>
        <v>#DIV/0!</v>
      </c>
      <c r="G25" s="33"/>
      <c r="H25" s="33"/>
      <c r="I25" s="33">
        <f t="shared" si="1"/>
        <v>0</v>
      </c>
      <c r="J25" s="33"/>
      <c r="K25" s="33">
        <f>Sheet2!S13</f>
        <v>0</v>
      </c>
      <c r="L25" s="33">
        <f t="shared" si="2"/>
        <v>0</v>
      </c>
      <c r="M25" s="33">
        <f t="shared" si="3"/>
        <v>80</v>
      </c>
      <c r="N25" s="42" t="e">
        <f t="shared" si="4"/>
        <v>#DIV/0!</v>
      </c>
    </row>
    <row r="26" spans="1:14" ht="18.75">
      <c r="A26" s="51"/>
      <c r="B26" s="29"/>
      <c r="C26" s="34" t="s">
        <v>38</v>
      </c>
      <c r="D26" s="31"/>
      <c r="E26" s="31"/>
      <c r="F26" s="32" t="e">
        <f t="shared" si="0"/>
        <v>#DIV/0!</v>
      </c>
      <c r="G26" s="33"/>
      <c r="H26" s="33"/>
      <c r="I26" s="33">
        <f t="shared" si="1"/>
        <v>0</v>
      </c>
      <c r="J26" s="33"/>
      <c r="K26" s="33">
        <f>Sheet2!S14</f>
        <v>0</v>
      </c>
      <c r="L26" s="33">
        <f t="shared" si="2"/>
        <v>0</v>
      </c>
      <c r="M26" s="33">
        <f t="shared" si="3"/>
        <v>80</v>
      </c>
      <c r="N26" s="42" t="e">
        <f t="shared" si="4"/>
        <v>#DIV/0!</v>
      </c>
    </row>
    <row r="27" spans="1:14" ht="20.25">
      <c r="A27" s="51"/>
      <c r="B27" s="29">
        <v>2</v>
      </c>
      <c r="C27" s="34" t="s">
        <v>39</v>
      </c>
      <c r="D27" s="31"/>
      <c r="E27" s="31"/>
      <c r="F27" s="32" t="e">
        <f t="shared" si="0"/>
        <v>#DIV/0!</v>
      </c>
      <c r="G27" s="33"/>
      <c r="H27" s="33"/>
      <c r="I27" s="33">
        <f t="shared" si="1"/>
        <v>0</v>
      </c>
      <c r="J27" s="33"/>
      <c r="K27" s="33">
        <f>Sheet2!S15</f>
        <v>0</v>
      </c>
      <c r="L27" s="33">
        <f t="shared" si="2"/>
        <v>10</v>
      </c>
      <c r="M27" s="33">
        <f t="shared" si="3"/>
        <v>70</v>
      </c>
      <c r="N27" s="42" t="e">
        <f t="shared" si="4"/>
        <v>#DIV/0!</v>
      </c>
    </row>
    <row r="28" spans="1:14" ht="18.75">
      <c r="A28" s="51"/>
      <c r="B28" s="29"/>
      <c r="C28" s="34" t="s">
        <v>40</v>
      </c>
      <c r="D28" s="31"/>
      <c r="E28" s="31"/>
      <c r="F28" s="32" t="e">
        <f t="shared" si="0"/>
        <v>#DIV/0!</v>
      </c>
      <c r="G28" s="33"/>
      <c r="H28" s="33"/>
      <c r="I28" s="33">
        <f t="shared" si="1"/>
        <v>0</v>
      </c>
      <c r="J28" s="33"/>
      <c r="K28" s="33">
        <f>Sheet2!S16</f>
        <v>0</v>
      </c>
      <c r="L28" s="33">
        <f t="shared" si="2"/>
        <v>0</v>
      </c>
      <c r="M28" s="33">
        <f t="shared" si="3"/>
        <v>80</v>
      </c>
      <c r="N28" s="42" t="e">
        <f t="shared" si="4"/>
        <v>#DIV/0!</v>
      </c>
    </row>
    <row r="29" spans="1:14" ht="18.75">
      <c r="A29" s="51"/>
      <c r="B29" s="29"/>
      <c r="C29" s="34"/>
      <c r="D29" s="31"/>
      <c r="E29" s="31"/>
      <c r="F29" s="32" t="e">
        <f t="shared" si="0"/>
        <v>#DIV/0!</v>
      </c>
      <c r="G29" s="33"/>
      <c r="H29" s="33"/>
      <c r="I29" s="33">
        <f t="shared" si="1"/>
        <v>0</v>
      </c>
      <c r="J29" s="33"/>
      <c r="K29" s="33">
        <f>Sheet2!S17</f>
        <v>0</v>
      </c>
      <c r="L29" s="33">
        <f t="shared" si="2"/>
        <v>0</v>
      </c>
      <c r="M29" s="33">
        <f t="shared" si="3"/>
        <v>80</v>
      </c>
      <c r="N29" s="42" t="e">
        <f t="shared" si="4"/>
        <v>#DIV/0!</v>
      </c>
    </row>
    <row r="30" spans="1:14" ht="18.75">
      <c r="A30" s="51"/>
      <c r="B30" s="29"/>
      <c r="C30" s="34"/>
      <c r="D30" s="31"/>
      <c r="E30" s="31"/>
      <c r="F30" s="32" t="e">
        <f t="shared" si="0"/>
        <v>#DIV/0!</v>
      </c>
      <c r="G30" s="33"/>
      <c r="H30" s="33"/>
      <c r="I30" s="33">
        <f t="shared" si="1"/>
        <v>0</v>
      </c>
      <c r="J30" s="33"/>
      <c r="K30" s="33">
        <f>Sheet2!S18</f>
        <v>0</v>
      </c>
      <c r="L30" s="33">
        <f t="shared" si="2"/>
        <v>0</v>
      </c>
      <c r="M30" s="33">
        <f t="shared" si="3"/>
        <v>80</v>
      </c>
      <c r="N30" s="42" t="e">
        <f t="shared" si="4"/>
        <v>#DIV/0!</v>
      </c>
    </row>
    <row r="31" spans="1:14" ht="18.75">
      <c r="A31" s="52" t="s">
        <v>41</v>
      </c>
      <c r="B31" s="29"/>
      <c r="C31" s="30" t="s">
        <v>42</v>
      </c>
      <c r="D31" s="31"/>
      <c r="E31" s="31"/>
      <c r="F31" s="32" t="e">
        <f t="shared" si="0"/>
        <v>#DIV/0!</v>
      </c>
      <c r="G31" s="33"/>
      <c r="H31" s="33"/>
      <c r="I31" s="33">
        <f t="shared" si="1"/>
        <v>0</v>
      </c>
      <c r="J31" s="33"/>
      <c r="K31" s="33">
        <f>Sheet2!S19</f>
        <v>0</v>
      </c>
      <c r="L31" s="33">
        <f t="shared" si="2"/>
        <v>0</v>
      </c>
      <c r="M31" s="33">
        <f t="shared" si="3"/>
        <v>80</v>
      </c>
      <c r="N31" s="42" t="e">
        <f t="shared" si="4"/>
        <v>#DIV/0!</v>
      </c>
    </row>
    <row r="32" spans="1:14" ht="18.75">
      <c r="A32" s="52"/>
      <c r="B32" s="29"/>
      <c r="C32" s="34" t="s">
        <v>43</v>
      </c>
      <c r="D32" s="31"/>
      <c r="E32" s="31"/>
      <c r="F32" s="32" t="e">
        <f t="shared" si="0"/>
        <v>#DIV/0!</v>
      </c>
      <c r="G32" s="33"/>
      <c r="H32" s="33"/>
      <c r="I32" s="33">
        <f t="shared" si="1"/>
        <v>0</v>
      </c>
      <c r="J32" s="33"/>
      <c r="K32" s="33">
        <f>Sheet2!S20</f>
        <v>0</v>
      </c>
      <c r="L32" s="33">
        <f t="shared" si="2"/>
        <v>0</v>
      </c>
      <c r="M32" s="33">
        <f t="shared" si="3"/>
        <v>80</v>
      </c>
      <c r="N32" s="42" t="e">
        <f t="shared" si="4"/>
        <v>#DIV/0!</v>
      </c>
    </row>
    <row r="33" spans="1:14" ht="18.75">
      <c r="A33" s="52"/>
      <c r="B33" s="29"/>
      <c r="C33" s="34" t="s">
        <v>44</v>
      </c>
      <c r="D33" s="31"/>
      <c r="E33" s="31"/>
      <c r="F33" s="32" t="e">
        <f t="shared" si="0"/>
        <v>#DIV/0!</v>
      </c>
      <c r="G33" s="33"/>
      <c r="H33" s="33"/>
      <c r="I33" s="33">
        <f t="shared" si="1"/>
        <v>0</v>
      </c>
      <c r="J33" s="33"/>
      <c r="K33" s="33">
        <f>Sheet2!S21</f>
        <v>0</v>
      </c>
      <c r="L33" s="33">
        <f t="shared" si="2"/>
        <v>0</v>
      </c>
      <c r="M33" s="33">
        <f t="shared" si="3"/>
        <v>80</v>
      </c>
      <c r="N33" s="42" t="e">
        <f t="shared" si="4"/>
        <v>#DIV/0!</v>
      </c>
    </row>
    <row r="34" spans="1:14" ht="18.75">
      <c r="A34" s="52"/>
      <c r="B34" s="29"/>
      <c r="C34" s="34" t="s">
        <v>45</v>
      </c>
      <c r="D34" s="31"/>
      <c r="E34" s="31"/>
      <c r="F34" s="32" t="e">
        <f t="shared" si="0"/>
        <v>#DIV/0!</v>
      </c>
      <c r="G34" s="33"/>
      <c r="H34" s="33"/>
      <c r="I34" s="33">
        <f t="shared" si="1"/>
        <v>0</v>
      </c>
      <c r="J34" s="33"/>
      <c r="K34" s="33">
        <f>Sheet2!S22</f>
        <v>0</v>
      </c>
      <c r="L34" s="33">
        <f t="shared" si="2"/>
        <v>0</v>
      </c>
      <c r="M34" s="33">
        <f t="shared" si="3"/>
        <v>80</v>
      </c>
      <c r="N34" s="42" t="e">
        <f t="shared" si="4"/>
        <v>#DIV/0!</v>
      </c>
    </row>
    <row r="35" spans="1:14" ht="20.25">
      <c r="A35" s="52"/>
      <c r="B35" s="29">
        <v>2</v>
      </c>
      <c r="C35" s="34" t="s">
        <v>46</v>
      </c>
      <c r="D35" s="31"/>
      <c r="E35" s="31"/>
      <c r="F35" s="32" t="e">
        <f t="shared" si="0"/>
        <v>#DIV/0!</v>
      </c>
      <c r="G35" s="33"/>
      <c r="H35" s="33"/>
      <c r="I35" s="33">
        <f t="shared" si="1"/>
        <v>0</v>
      </c>
      <c r="J35" s="33"/>
      <c r="K35" s="33">
        <f>Sheet2!S23</f>
        <v>0</v>
      </c>
      <c r="L35" s="33">
        <f t="shared" si="2"/>
        <v>10</v>
      </c>
      <c r="M35" s="33">
        <f t="shared" si="3"/>
        <v>70</v>
      </c>
      <c r="N35" s="42" t="e">
        <f t="shared" si="4"/>
        <v>#DIV/0!</v>
      </c>
    </row>
    <row r="36" spans="1:14" ht="18.75">
      <c r="A36" s="52"/>
      <c r="B36" s="29"/>
      <c r="C36" s="34" t="s">
        <v>48</v>
      </c>
      <c r="D36" s="31"/>
      <c r="E36" s="31"/>
      <c r="F36" s="32" t="e">
        <f t="shared" si="0"/>
        <v>#DIV/0!</v>
      </c>
      <c r="G36" s="33"/>
      <c r="H36" s="33"/>
      <c r="I36" s="33">
        <f t="shared" si="1"/>
        <v>0</v>
      </c>
      <c r="J36" s="33"/>
      <c r="K36" s="33">
        <f>Sheet2!S24</f>
        <v>0</v>
      </c>
      <c r="L36" s="33">
        <f t="shared" si="2"/>
        <v>0</v>
      </c>
      <c r="M36" s="33">
        <f t="shared" si="3"/>
        <v>80</v>
      </c>
      <c r="N36" s="42" t="e">
        <f t="shared" si="4"/>
        <v>#DIV/0!</v>
      </c>
    </row>
    <row r="37" spans="1:14" ht="18.75">
      <c r="A37" s="52"/>
      <c r="B37" s="29"/>
      <c r="C37" s="34"/>
      <c r="D37" s="31"/>
      <c r="E37" s="31"/>
      <c r="F37" s="32" t="e">
        <f t="shared" si="0"/>
        <v>#DIV/0!</v>
      </c>
      <c r="G37" s="33"/>
      <c r="H37" s="33"/>
      <c r="I37" s="33">
        <f t="shared" si="1"/>
        <v>0</v>
      </c>
      <c r="J37" s="33"/>
      <c r="K37" s="33">
        <f>Sheet2!S25</f>
        <v>0</v>
      </c>
      <c r="L37" s="33">
        <f t="shared" si="2"/>
        <v>0</v>
      </c>
      <c r="M37" s="33">
        <f t="shared" si="3"/>
        <v>80</v>
      </c>
      <c r="N37" s="42" t="e">
        <f t="shared" si="4"/>
        <v>#DIV/0!</v>
      </c>
    </row>
    <row r="38" spans="1:14" ht="18.75">
      <c r="A38" s="52"/>
      <c r="B38" s="29"/>
      <c r="C38" s="36"/>
      <c r="D38" s="31"/>
      <c r="E38" s="31"/>
      <c r="F38" s="32" t="e">
        <f t="shared" si="0"/>
        <v>#DIV/0!</v>
      </c>
      <c r="G38" s="33"/>
      <c r="H38" s="33"/>
      <c r="I38" s="33">
        <f t="shared" si="1"/>
        <v>0</v>
      </c>
      <c r="J38" s="33"/>
      <c r="K38" s="33">
        <f>Sheet2!S26</f>
        <v>0</v>
      </c>
      <c r="L38" s="33">
        <f t="shared" si="2"/>
        <v>0</v>
      </c>
      <c r="M38" s="33">
        <f t="shared" si="3"/>
        <v>80</v>
      </c>
      <c r="N38" s="42" t="e">
        <f t="shared" si="4"/>
        <v>#DIV/0!</v>
      </c>
    </row>
    <row r="39" spans="1:14" ht="18.75">
      <c r="A39" s="52" t="s">
        <v>49</v>
      </c>
      <c r="B39" s="29"/>
      <c r="C39" s="30" t="s">
        <v>50</v>
      </c>
      <c r="D39" s="31"/>
      <c r="E39" s="31"/>
      <c r="F39" s="32" t="e">
        <f t="shared" si="0"/>
        <v>#DIV/0!</v>
      </c>
      <c r="G39" s="33"/>
      <c r="H39" s="33"/>
      <c r="I39" s="33">
        <f t="shared" si="1"/>
        <v>0</v>
      </c>
      <c r="J39" s="33"/>
      <c r="K39" s="33">
        <f>Sheet2!S27</f>
        <v>0</v>
      </c>
      <c r="L39" s="33">
        <f t="shared" si="2"/>
        <v>0</v>
      </c>
      <c r="M39" s="33">
        <f t="shared" si="3"/>
        <v>80</v>
      </c>
      <c r="N39" s="42" t="e">
        <f t="shared" si="4"/>
        <v>#DIV/0!</v>
      </c>
    </row>
    <row r="40" spans="1:14" ht="18.75">
      <c r="A40" s="52"/>
      <c r="B40" s="29"/>
      <c r="C40" s="34" t="s">
        <v>51</v>
      </c>
      <c r="D40" s="31"/>
      <c r="E40" s="31"/>
      <c r="F40" s="32" t="e">
        <f t="shared" si="0"/>
        <v>#DIV/0!</v>
      </c>
      <c r="G40" s="33"/>
      <c r="H40" s="33"/>
      <c r="I40" s="33">
        <f t="shared" si="1"/>
        <v>0</v>
      </c>
      <c r="J40" s="33"/>
      <c r="K40" s="33">
        <f>Sheet2!S28</f>
        <v>0</v>
      </c>
      <c r="L40" s="33">
        <f t="shared" si="2"/>
        <v>0</v>
      </c>
      <c r="M40" s="33">
        <f t="shared" si="3"/>
        <v>80</v>
      </c>
      <c r="N40" s="42" t="e">
        <f t="shared" si="4"/>
        <v>#DIV/0!</v>
      </c>
    </row>
    <row r="41" spans="1:14" ht="18.75">
      <c r="A41" s="52"/>
      <c r="B41" s="29"/>
      <c r="C41" s="34" t="s">
        <v>52</v>
      </c>
      <c r="D41" s="31"/>
      <c r="E41" s="31"/>
      <c r="F41" s="32" t="e">
        <f t="shared" si="0"/>
        <v>#DIV/0!</v>
      </c>
      <c r="G41" s="33"/>
      <c r="H41" s="33"/>
      <c r="I41" s="33">
        <f t="shared" si="1"/>
        <v>0</v>
      </c>
      <c r="J41" s="33"/>
      <c r="K41" s="33">
        <f>Sheet2!S29</f>
        <v>0</v>
      </c>
      <c r="L41" s="33">
        <f t="shared" si="2"/>
        <v>0</v>
      </c>
      <c r="M41" s="33">
        <f t="shared" si="3"/>
        <v>80</v>
      </c>
      <c r="N41" s="42" t="e">
        <f t="shared" si="4"/>
        <v>#DIV/0!</v>
      </c>
    </row>
    <row r="42" spans="1:14" ht="18.75">
      <c r="A42" s="52"/>
      <c r="B42" s="29"/>
      <c r="C42" s="34" t="s">
        <v>53</v>
      </c>
      <c r="D42" s="31"/>
      <c r="E42" s="31"/>
      <c r="F42" s="32" t="e">
        <f t="shared" si="0"/>
        <v>#DIV/0!</v>
      </c>
      <c r="G42" s="33"/>
      <c r="H42" s="33"/>
      <c r="I42" s="33">
        <f t="shared" si="1"/>
        <v>0</v>
      </c>
      <c r="J42" s="33"/>
      <c r="K42" s="33">
        <f>Sheet2!S30</f>
        <v>0</v>
      </c>
      <c r="L42" s="33">
        <f t="shared" si="2"/>
        <v>0</v>
      </c>
      <c r="M42" s="33">
        <f t="shared" si="3"/>
        <v>80</v>
      </c>
      <c r="N42" s="42" t="e">
        <f t="shared" si="4"/>
        <v>#DIV/0!</v>
      </c>
    </row>
    <row r="43" spans="1:14" ht="20.25">
      <c r="A43" s="52"/>
      <c r="B43" s="29">
        <v>1</v>
      </c>
      <c r="C43" s="34" t="s">
        <v>54</v>
      </c>
      <c r="D43" s="31"/>
      <c r="E43" s="31"/>
      <c r="F43" s="32" t="e">
        <f t="shared" si="0"/>
        <v>#DIV/0!</v>
      </c>
      <c r="G43" s="33"/>
      <c r="H43" s="33"/>
      <c r="I43" s="33">
        <f t="shared" si="1"/>
        <v>0</v>
      </c>
      <c r="J43" s="33"/>
      <c r="K43" s="33">
        <f>Sheet2!S31</f>
        <v>0</v>
      </c>
      <c r="L43" s="33">
        <f t="shared" si="2"/>
        <v>5</v>
      </c>
      <c r="M43" s="33">
        <f t="shared" si="3"/>
        <v>75</v>
      </c>
      <c r="N43" s="42" t="e">
        <f t="shared" si="4"/>
        <v>#DIV/0!</v>
      </c>
    </row>
    <row r="44" spans="1:14" ht="18.75">
      <c r="A44" s="52"/>
      <c r="B44" s="29"/>
      <c r="C44" s="34"/>
      <c r="D44" s="31"/>
      <c r="E44" s="31"/>
      <c r="F44" s="32" t="e">
        <f t="shared" si="0"/>
        <v>#DIV/0!</v>
      </c>
      <c r="G44" s="33"/>
      <c r="H44" s="33"/>
      <c r="I44" s="33">
        <f t="shared" si="1"/>
        <v>0</v>
      </c>
      <c r="J44" s="33"/>
      <c r="K44" s="33">
        <f>Sheet2!S32</f>
        <v>0</v>
      </c>
      <c r="L44" s="33">
        <f t="shared" si="2"/>
        <v>0</v>
      </c>
      <c r="M44" s="33">
        <f t="shared" si="3"/>
        <v>80</v>
      </c>
      <c r="N44" s="42" t="e">
        <f t="shared" si="4"/>
        <v>#DIV/0!</v>
      </c>
    </row>
    <row r="45" spans="1:14" ht="18.75">
      <c r="A45" s="52"/>
      <c r="B45" s="29"/>
      <c r="C45" s="34"/>
      <c r="D45" s="31"/>
      <c r="E45" s="31"/>
      <c r="F45" s="32" t="e">
        <f t="shared" si="0"/>
        <v>#DIV/0!</v>
      </c>
      <c r="G45" s="33"/>
      <c r="H45" s="33"/>
      <c r="I45" s="33">
        <f t="shared" si="1"/>
        <v>0</v>
      </c>
      <c r="J45" s="33"/>
      <c r="K45" s="33">
        <f>Sheet2!S33</f>
        <v>0</v>
      </c>
      <c r="L45" s="33">
        <f t="shared" si="2"/>
        <v>0</v>
      </c>
      <c r="M45" s="33">
        <f t="shared" si="3"/>
        <v>80</v>
      </c>
      <c r="N45" s="42" t="e">
        <f t="shared" si="4"/>
        <v>#DIV/0!</v>
      </c>
    </row>
    <row r="46" spans="1:14" ht="18.75">
      <c r="A46" s="52"/>
      <c r="B46" s="37"/>
      <c r="C46" s="34"/>
      <c r="D46" s="31"/>
      <c r="E46" s="31"/>
      <c r="F46" s="32" t="e">
        <f t="shared" si="0"/>
        <v>#DIV/0!</v>
      </c>
      <c r="G46" s="33"/>
      <c r="H46" s="33"/>
      <c r="I46" s="33">
        <f t="shared" si="1"/>
        <v>0</v>
      </c>
      <c r="J46" s="33"/>
      <c r="K46" s="33">
        <f>Sheet2!S34</f>
        <v>0</v>
      </c>
      <c r="L46" s="33">
        <f t="shared" si="2"/>
        <v>0</v>
      </c>
      <c r="M46" s="33">
        <f t="shared" si="3"/>
        <v>80</v>
      </c>
      <c r="N46" s="42" t="e">
        <f t="shared" si="4"/>
        <v>#DIV/0!</v>
      </c>
    </row>
    <row r="47" spans="1:14" ht="20.25">
      <c r="A47" s="53" t="s">
        <v>55</v>
      </c>
      <c r="B47" s="29">
        <v>2</v>
      </c>
      <c r="C47" s="30" t="s">
        <v>56</v>
      </c>
      <c r="D47" s="31"/>
      <c r="E47" s="31"/>
      <c r="F47" s="32" t="e">
        <f t="shared" si="0"/>
        <v>#DIV/0!</v>
      </c>
      <c r="G47" s="33"/>
      <c r="H47" s="33"/>
      <c r="I47" s="33">
        <f t="shared" si="1"/>
        <v>0</v>
      </c>
      <c r="J47" s="33"/>
      <c r="K47" s="33">
        <f>Sheet2!S35</f>
        <v>0</v>
      </c>
      <c r="L47" s="33">
        <f t="shared" si="2"/>
        <v>10</v>
      </c>
      <c r="M47" s="33">
        <f t="shared" si="3"/>
        <v>70</v>
      </c>
      <c r="N47" s="42" t="e">
        <f t="shared" si="4"/>
        <v>#DIV/0!</v>
      </c>
    </row>
    <row r="48" spans="1:14" ht="20.25">
      <c r="A48" s="54"/>
      <c r="B48" s="29">
        <v>2</v>
      </c>
      <c r="C48" s="34" t="s">
        <v>57</v>
      </c>
      <c r="D48" s="31"/>
      <c r="E48" s="31"/>
      <c r="F48" s="32" t="e">
        <f t="shared" ref="F48:F79" si="5">AVERAGEA(D48:E48)</f>
        <v>#DIV/0!</v>
      </c>
      <c r="G48" s="33"/>
      <c r="H48" s="33"/>
      <c r="I48" s="33">
        <f t="shared" ref="I48:I79" si="6">G48*0.2+H48*0.8</f>
        <v>0</v>
      </c>
      <c r="J48" s="33"/>
      <c r="K48" s="33">
        <f>Sheet2!S36</f>
        <v>0</v>
      </c>
      <c r="L48" s="33">
        <f t="shared" ref="L48:L79" si="7">IF(B48*5&gt;=15,15,B48*5)</f>
        <v>10</v>
      </c>
      <c r="M48" s="33">
        <f t="shared" ref="M48:M79" si="8">80-K48-L48</f>
        <v>70</v>
      </c>
      <c r="N48" s="42" t="e">
        <f t="shared" ref="N48:N79" si="9">IF(F48*0.15+I48*0.75+J48*0.1&gt;=M48,100,F48*0.15+I48*0.75+J48*0.1)</f>
        <v>#DIV/0!</v>
      </c>
    </row>
    <row r="49" spans="1:14" ht="20.25">
      <c r="A49" s="54"/>
      <c r="B49" s="29">
        <v>2</v>
      </c>
      <c r="C49" s="34" t="s">
        <v>58</v>
      </c>
      <c r="D49" s="31"/>
      <c r="E49" s="31"/>
      <c r="F49" s="32" t="e">
        <f t="shared" si="5"/>
        <v>#DIV/0!</v>
      </c>
      <c r="G49" s="33"/>
      <c r="H49" s="33"/>
      <c r="I49" s="33">
        <f t="shared" si="6"/>
        <v>0</v>
      </c>
      <c r="J49" s="33"/>
      <c r="K49" s="33">
        <f>Sheet2!S37</f>
        <v>0</v>
      </c>
      <c r="L49" s="33">
        <f t="shared" si="7"/>
        <v>10</v>
      </c>
      <c r="M49" s="33">
        <f t="shared" si="8"/>
        <v>70</v>
      </c>
      <c r="N49" s="42" t="e">
        <f t="shared" si="9"/>
        <v>#DIV/0!</v>
      </c>
    </row>
    <row r="50" spans="1:14" ht="18.75">
      <c r="A50" s="54"/>
      <c r="B50" s="29"/>
      <c r="C50" s="34" t="s">
        <v>59</v>
      </c>
      <c r="D50" s="31"/>
      <c r="E50" s="31"/>
      <c r="F50" s="32" t="e">
        <f t="shared" si="5"/>
        <v>#DIV/0!</v>
      </c>
      <c r="G50" s="33"/>
      <c r="H50" s="33"/>
      <c r="I50" s="33">
        <f t="shared" si="6"/>
        <v>0</v>
      </c>
      <c r="J50" s="33"/>
      <c r="K50" s="33">
        <f>Sheet2!S38</f>
        <v>0</v>
      </c>
      <c r="L50" s="33">
        <f t="shared" si="7"/>
        <v>0</v>
      </c>
      <c r="M50" s="33">
        <f t="shared" si="8"/>
        <v>80</v>
      </c>
      <c r="N50" s="42" t="e">
        <f t="shared" si="9"/>
        <v>#DIV/0!</v>
      </c>
    </row>
    <row r="51" spans="1:14" ht="20.25">
      <c r="A51" s="54"/>
      <c r="B51" s="29">
        <v>1</v>
      </c>
      <c r="C51" s="34" t="s">
        <v>47</v>
      </c>
      <c r="D51" s="31"/>
      <c r="E51" s="31"/>
      <c r="F51" s="32" t="e">
        <f t="shared" si="5"/>
        <v>#DIV/0!</v>
      </c>
      <c r="G51" s="33"/>
      <c r="H51" s="33"/>
      <c r="I51" s="33">
        <f t="shared" si="6"/>
        <v>0</v>
      </c>
      <c r="J51" s="33"/>
      <c r="K51" s="33">
        <f>Sheet2!S39</f>
        <v>0</v>
      </c>
      <c r="L51" s="33">
        <f t="shared" si="7"/>
        <v>5</v>
      </c>
      <c r="M51" s="33">
        <f t="shared" si="8"/>
        <v>75</v>
      </c>
      <c r="N51" s="42" t="e">
        <f t="shared" si="9"/>
        <v>#DIV/0!</v>
      </c>
    </row>
    <row r="52" spans="1:14" ht="18.75">
      <c r="A52" s="54"/>
      <c r="B52" s="29"/>
      <c r="C52" s="34"/>
      <c r="D52" s="31"/>
      <c r="E52" s="31"/>
      <c r="F52" s="32" t="e">
        <f t="shared" si="5"/>
        <v>#DIV/0!</v>
      </c>
      <c r="G52" s="33"/>
      <c r="H52" s="33"/>
      <c r="I52" s="33">
        <f t="shared" si="6"/>
        <v>0</v>
      </c>
      <c r="J52" s="33"/>
      <c r="K52" s="33">
        <f>Sheet2!S40</f>
        <v>0</v>
      </c>
      <c r="L52" s="33">
        <f t="shared" si="7"/>
        <v>0</v>
      </c>
      <c r="M52" s="33">
        <f t="shared" si="8"/>
        <v>80</v>
      </c>
      <c r="N52" s="42" t="e">
        <f t="shared" si="9"/>
        <v>#DIV/0!</v>
      </c>
    </row>
    <row r="53" spans="1:14" ht="18.75">
      <c r="A53" s="54"/>
      <c r="B53" s="29"/>
      <c r="C53" s="34"/>
      <c r="D53" s="31"/>
      <c r="E53" s="31"/>
      <c r="F53" s="32" t="e">
        <f t="shared" si="5"/>
        <v>#DIV/0!</v>
      </c>
      <c r="G53" s="33"/>
      <c r="H53" s="33"/>
      <c r="I53" s="33">
        <f t="shared" si="6"/>
        <v>0</v>
      </c>
      <c r="J53" s="33"/>
      <c r="K53" s="33">
        <f>Sheet2!S41</f>
        <v>0</v>
      </c>
      <c r="L53" s="33">
        <f t="shared" si="7"/>
        <v>0</v>
      </c>
      <c r="M53" s="33">
        <f t="shared" si="8"/>
        <v>80</v>
      </c>
      <c r="N53" s="42" t="e">
        <f t="shared" si="9"/>
        <v>#DIV/0!</v>
      </c>
    </row>
    <row r="54" spans="1:14" ht="18.75">
      <c r="A54" s="55"/>
      <c r="B54" s="29"/>
      <c r="C54" s="34"/>
      <c r="D54" s="31"/>
      <c r="E54" s="31"/>
      <c r="F54" s="32" t="e">
        <f t="shared" si="5"/>
        <v>#DIV/0!</v>
      </c>
      <c r="G54" s="33"/>
      <c r="H54" s="33"/>
      <c r="I54" s="33">
        <f t="shared" si="6"/>
        <v>0</v>
      </c>
      <c r="J54" s="33"/>
      <c r="K54" s="33">
        <f>Sheet2!S42</f>
        <v>0</v>
      </c>
      <c r="L54" s="33">
        <f t="shared" si="7"/>
        <v>0</v>
      </c>
      <c r="M54" s="33">
        <f t="shared" si="8"/>
        <v>80</v>
      </c>
      <c r="N54" s="42" t="e">
        <f t="shared" si="9"/>
        <v>#DIV/0!</v>
      </c>
    </row>
    <row r="55" spans="1:14" ht="18.75">
      <c r="A55" s="48" t="s">
        <v>60</v>
      </c>
      <c r="B55" s="29"/>
      <c r="C55" s="30" t="s">
        <v>61</v>
      </c>
      <c r="D55" s="31"/>
      <c r="E55" s="31"/>
      <c r="F55" s="32" t="e">
        <f t="shared" si="5"/>
        <v>#DIV/0!</v>
      </c>
      <c r="G55" s="33"/>
      <c r="H55" s="33"/>
      <c r="I55" s="33">
        <f t="shared" si="6"/>
        <v>0</v>
      </c>
      <c r="J55" s="33"/>
      <c r="K55" s="33">
        <f>Sheet2!S43</f>
        <v>0</v>
      </c>
      <c r="L55" s="33">
        <f t="shared" si="7"/>
        <v>0</v>
      </c>
      <c r="M55" s="33">
        <f t="shared" si="8"/>
        <v>80</v>
      </c>
      <c r="N55" s="42" t="e">
        <f t="shared" si="9"/>
        <v>#DIV/0!</v>
      </c>
    </row>
    <row r="56" spans="1:14" ht="18.75">
      <c r="A56" s="48"/>
      <c r="B56" s="29"/>
      <c r="C56" s="34" t="s">
        <v>62</v>
      </c>
      <c r="D56" s="31"/>
      <c r="E56" s="31"/>
      <c r="F56" s="32" t="e">
        <f t="shared" si="5"/>
        <v>#DIV/0!</v>
      </c>
      <c r="G56" s="33"/>
      <c r="H56" s="33"/>
      <c r="I56" s="33">
        <f t="shared" si="6"/>
        <v>0</v>
      </c>
      <c r="J56" s="33"/>
      <c r="K56" s="33">
        <f>Sheet2!S44</f>
        <v>0</v>
      </c>
      <c r="L56" s="33">
        <f t="shared" si="7"/>
        <v>0</v>
      </c>
      <c r="M56" s="33">
        <f t="shared" si="8"/>
        <v>80</v>
      </c>
      <c r="N56" s="42" t="e">
        <f t="shared" si="9"/>
        <v>#DIV/0!</v>
      </c>
    </row>
    <row r="57" spans="1:14" ht="18.75">
      <c r="A57" s="48"/>
      <c r="B57" s="29"/>
      <c r="C57" s="34" t="s">
        <v>63</v>
      </c>
      <c r="D57" s="31"/>
      <c r="E57" s="31"/>
      <c r="F57" s="32" t="e">
        <f t="shared" si="5"/>
        <v>#DIV/0!</v>
      </c>
      <c r="G57" s="33"/>
      <c r="H57" s="33"/>
      <c r="I57" s="33">
        <f t="shared" si="6"/>
        <v>0</v>
      </c>
      <c r="J57" s="33"/>
      <c r="K57" s="33">
        <f>Sheet2!S45</f>
        <v>0</v>
      </c>
      <c r="L57" s="33">
        <f t="shared" si="7"/>
        <v>0</v>
      </c>
      <c r="M57" s="33">
        <f t="shared" si="8"/>
        <v>80</v>
      </c>
      <c r="N57" s="42" t="e">
        <f t="shared" si="9"/>
        <v>#DIV/0!</v>
      </c>
    </row>
    <row r="58" spans="1:14" ht="18.75">
      <c r="A58" s="48"/>
      <c r="B58" s="29"/>
      <c r="C58" s="34" t="s">
        <v>64</v>
      </c>
      <c r="D58" s="31"/>
      <c r="E58" s="31"/>
      <c r="F58" s="32" t="e">
        <f t="shared" si="5"/>
        <v>#DIV/0!</v>
      </c>
      <c r="G58" s="33"/>
      <c r="H58" s="33"/>
      <c r="I58" s="33">
        <f t="shared" si="6"/>
        <v>0</v>
      </c>
      <c r="J58" s="33"/>
      <c r="K58" s="33">
        <f>Sheet2!S46</f>
        <v>0</v>
      </c>
      <c r="L58" s="33">
        <f t="shared" si="7"/>
        <v>0</v>
      </c>
      <c r="M58" s="33">
        <f t="shared" si="8"/>
        <v>80</v>
      </c>
      <c r="N58" s="42" t="e">
        <f t="shared" si="9"/>
        <v>#DIV/0!</v>
      </c>
    </row>
    <row r="59" spans="1:14" ht="18.75">
      <c r="A59" s="48"/>
      <c r="B59" s="29"/>
      <c r="C59" s="34" t="s">
        <v>65</v>
      </c>
      <c r="D59" s="31"/>
      <c r="E59" s="31"/>
      <c r="F59" s="32" t="e">
        <f t="shared" si="5"/>
        <v>#DIV/0!</v>
      </c>
      <c r="G59" s="33"/>
      <c r="H59" s="33"/>
      <c r="I59" s="33">
        <f t="shared" si="6"/>
        <v>0</v>
      </c>
      <c r="J59" s="33"/>
      <c r="K59" s="33">
        <f>Sheet2!S47</f>
        <v>0</v>
      </c>
      <c r="L59" s="33">
        <f t="shared" si="7"/>
        <v>0</v>
      </c>
      <c r="M59" s="33">
        <f t="shared" si="8"/>
        <v>80</v>
      </c>
      <c r="N59" s="42" t="e">
        <f t="shared" si="9"/>
        <v>#DIV/0!</v>
      </c>
    </row>
    <row r="60" spans="1:14" ht="18.75">
      <c r="A60" s="48"/>
      <c r="B60" s="29"/>
      <c r="C60" s="34"/>
      <c r="D60" s="31"/>
      <c r="E60" s="31"/>
      <c r="F60" s="32" t="e">
        <f t="shared" si="5"/>
        <v>#DIV/0!</v>
      </c>
      <c r="G60" s="33"/>
      <c r="H60" s="33"/>
      <c r="I60" s="33">
        <f t="shared" si="6"/>
        <v>0</v>
      </c>
      <c r="J60" s="33"/>
      <c r="K60" s="33">
        <f>Sheet2!S48</f>
        <v>0</v>
      </c>
      <c r="L60" s="33">
        <f t="shared" si="7"/>
        <v>0</v>
      </c>
      <c r="M60" s="33">
        <f t="shared" si="8"/>
        <v>80</v>
      </c>
      <c r="N60" s="42" t="e">
        <f t="shared" si="9"/>
        <v>#DIV/0!</v>
      </c>
    </row>
    <row r="61" spans="1:14" ht="18.75">
      <c r="A61" s="48"/>
      <c r="B61" s="29"/>
      <c r="C61" s="34"/>
      <c r="D61" s="31"/>
      <c r="E61" s="31"/>
      <c r="F61" s="32" t="e">
        <f t="shared" si="5"/>
        <v>#DIV/0!</v>
      </c>
      <c r="G61" s="33"/>
      <c r="H61" s="33"/>
      <c r="I61" s="33">
        <f t="shared" si="6"/>
        <v>0</v>
      </c>
      <c r="J61" s="33"/>
      <c r="K61" s="33">
        <f>Sheet2!S49</f>
        <v>0</v>
      </c>
      <c r="L61" s="33">
        <f t="shared" si="7"/>
        <v>0</v>
      </c>
      <c r="M61" s="33">
        <f t="shared" si="8"/>
        <v>80</v>
      </c>
      <c r="N61" s="42" t="e">
        <f t="shared" si="9"/>
        <v>#DIV/0!</v>
      </c>
    </row>
    <row r="62" spans="1:14" ht="18.75">
      <c r="A62" s="48"/>
      <c r="B62" s="29"/>
      <c r="C62" s="34"/>
      <c r="D62" s="31"/>
      <c r="E62" s="31"/>
      <c r="F62" s="32" t="e">
        <f t="shared" si="5"/>
        <v>#DIV/0!</v>
      </c>
      <c r="G62" s="33"/>
      <c r="H62" s="33"/>
      <c r="I62" s="33">
        <f t="shared" si="6"/>
        <v>0</v>
      </c>
      <c r="J62" s="33"/>
      <c r="K62" s="33">
        <f>Sheet2!S50</f>
        <v>0</v>
      </c>
      <c r="L62" s="33">
        <f t="shared" si="7"/>
        <v>0</v>
      </c>
      <c r="M62" s="33">
        <f t="shared" si="8"/>
        <v>80</v>
      </c>
      <c r="N62" s="42" t="e">
        <f t="shared" si="9"/>
        <v>#DIV/0!</v>
      </c>
    </row>
    <row r="63" spans="1:14" ht="18.75">
      <c r="A63" s="49" t="s">
        <v>66</v>
      </c>
      <c r="B63" s="29"/>
      <c r="C63" s="30" t="s">
        <v>67</v>
      </c>
      <c r="D63" s="31"/>
      <c r="E63" s="31"/>
      <c r="F63" s="32" t="e">
        <f t="shared" si="5"/>
        <v>#DIV/0!</v>
      </c>
      <c r="G63" s="33"/>
      <c r="H63" s="33"/>
      <c r="I63" s="33">
        <f t="shared" si="6"/>
        <v>0</v>
      </c>
      <c r="J63" s="33"/>
      <c r="K63" s="33">
        <f>Sheet2!S51</f>
        <v>0</v>
      </c>
      <c r="L63" s="33">
        <f t="shared" si="7"/>
        <v>0</v>
      </c>
      <c r="M63" s="33">
        <f t="shared" si="8"/>
        <v>80</v>
      </c>
      <c r="N63" s="42" t="e">
        <f t="shared" si="9"/>
        <v>#DIV/0!</v>
      </c>
    </row>
    <row r="64" spans="1:14" ht="18.75">
      <c r="A64" s="49"/>
      <c r="B64" s="38"/>
      <c r="C64" s="34" t="s">
        <v>68</v>
      </c>
      <c r="D64" s="33"/>
      <c r="E64" s="33"/>
      <c r="F64" s="32" t="e">
        <f t="shared" si="5"/>
        <v>#DIV/0!</v>
      </c>
      <c r="G64" s="33"/>
      <c r="H64" s="33"/>
      <c r="I64" s="33">
        <f t="shared" si="6"/>
        <v>0</v>
      </c>
      <c r="J64" s="33"/>
      <c r="K64" s="33">
        <f>Sheet2!S52</f>
        <v>0</v>
      </c>
      <c r="L64" s="33">
        <f t="shared" si="7"/>
        <v>0</v>
      </c>
      <c r="M64" s="33">
        <f t="shared" si="8"/>
        <v>80</v>
      </c>
      <c r="N64" s="42" t="e">
        <f t="shared" si="9"/>
        <v>#DIV/0!</v>
      </c>
    </row>
    <row r="65" spans="1:14" ht="18.75">
      <c r="A65" s="49"/>
      <c r="B65" s="38"/>
      <c r="C65" s="34" t="s">
        <v>69</v>
      </c>
      <c r="D65" s="33"/>
      <c r="E65" s="33"/>
      <c r="F65" s="32" t="e">
        <f t="shared" si="5"/>
        <v>#DIV/0!</v>
      </c>
      <c r="G65" s="33"/>
      <c r="H65" s="33"/>
      <c r="I65" s="33">
        <f t="shared" si="6"/>
        <v>0</v>
      </c>
      <c r="J65" s="33"/>
      <c r="K65" s="33">
        <f>Sheet2!S53</f>
        <v>0</v>
      </c>
      <c r="L65" s="33">
        <f t="shared" si="7"/>
        <v>0</v>
      </c>
      <c r="M65" s="33">
        <f t="shared" si="8"/>
        <v>80</v>
      </c>
      <c r="N65" s="42" t="e">
        <f t="shared" si="9"/>
        <v>#DIV/0!</v>
      </c>
    </row>
    <row r="66" spans="1:14" ht="18.75">
      <c r="A66" s="49"/>
      <c r="B66" s="38"/>
      <c r="C66" s="34" t="s">
        <v>70</v>
      </c>
      <c r="D66" s="33"/>
      <c r="E66" s="33"/>
      <c r="F66" s="32" t="e">
        <f t="shared" si="5"/>
        <v>#DIV/0!</v>
      </c>
      <c r="G66" s="33"/>
      <c r="H66" s="33"/>
      <c r="I66" s="33">
        <f t="shared" si="6"/>
        <v>0</v>
      </c>
      <c r="J66" s="33"/>
      <c r="K66" s="33">
        <f>Sheet2!S54</f>
        <v>0</v>
      </c>
      <c r="L66" s="33">
        <f t="shared" si="7"/>
        <v>0</v>
      </c>
      <c r="M66" s="33">
        <f t="shared" si="8"/>
        <v>80</v>
      </c>
      <c r="N66" s="42" t="e">
        <f t="shared" si="9"/>
        <v>#DIV/0!</v>
      </c>
    </row>
    <row r="67" spans="1:14" ht="18.75">
      <c r="A67" s="49"/>
      <c r="B67" s="38"/>
      <c r="C67" s="34" t="s">
        <v>71</v>
      </c>
      <c r="D67" s="33"/>
      <c r="E67" s="33"/>
      <c r="F67" s="32" t="e">
        <f t="shared" si="5"/>
        <v>#DIV/0!</v>
      </c>
      <c r="G67" s="33"/>
      <c r="H67" s="33"/>
      <c r="I67" s="33">
        <f t="shared" si="6"/>
        <v>0</v>
      </c>
      <c r="J67" s="33"/>
      <c r="K67" s="33">
        <f>Sheet2!S55</f>
        <v>0</v>
      </c>
      <c r="L67" s="33">
        <f t="shared" si="7"/>
        <v>0</v>
      </c>
      <c r="M67" s="33">
        <f t="shared" si="8"/>
        <v>80</v>
      </c>
      <c r="N67" s="42" t="e">
        <f t="shared" si="9"/>
        <v>#DIV/0!</v>
      </c>
    </row>
    <row r="68" spans="1:14" ht="20.25">
      <c r="A68" s="49"/>
      <c r="B68" s="38">
        <v>2</v>
      </c>
      <c r="C68" s="34" t="s">
        <v>72</v>
      </c>
      <c r="D68" s="33"/>
      <c r="E68" s="33"/>
      <c r="F68" s="32" t="e">
        <f t="shared" si="5"/>
        <v>#DIV/0!</v>
      </c>
      <c r="G68" s="33"/>
      <c r="H68" s="33"/>
      <c r="I68" s="33">
        <f t="shared" si="6"/>
        <v>0</v>
      </c>
      <c r="J68" s="33"/>
      <c r="K68" s="33">
        <f>Sheet2!S56</f>
        <v>0</v>
      </c>
      <c r="L68" s="33">
        <f t="shared" si="7"/>
        <v>10</v>
      </c>
      <c r="M68" s="33">
        <f t="shared" si="8"/>
        <v>70</v>
      </c>
      <c r="N68" s="42" t="e">
        <f t="shared" si="9"/>
        <v>#DIV/0!</v>
      </c>
    </row>
    <row r="69" spans="1:14" ht="18.75">
      <c r="A69" s="49"/>
      <c r="B69" s="38"/>
      <c r="C69" s="34"/>
      <c r="D69" s="33"/>
      <c r="E69" s="33"/>
      <c r="F69" s="32" t="e">
        <f t="shared" si="5"/>
        <v>#DIV/0!</v>
      </c>
      <c r="G69" s="33"/>
      <c r="H69" s="33"/>
      <c r="I69" s="33">
        <f t="shared" si="6"/>
        <v>0</v>
      </c>
      <c r="J69" s="33"/>
      <c r="K69" s="33">
        <f>Sheet2!S57</f>
        <v>0</v>
      </c>
      <c r="L69" s="33">
        <f t="shared" si="7"/>
        <v>0</v>
      </c>
      <c r="M69" s="33">
        <f t="shared" si="8"/>
        <v>80</v>
      </c>
      <c r="N69" s="42" t="e">
        <f t="shared" si="9"/>
        <v>#DIV/0!</v>
      </c>
    </row>
    <row r="70" spans="1:14" ht="18.75">
      <c r="A70" s="49"/>
      <c r="B70" s="38"/>
      <c r="C70" s="34"/>
      <c r="D70" s="33"/>
      <c r="E70" s="33"/>
      <c r="F70" s="32" t="e">
        <f t="shared" si="5"/>
        <v>#DIV/0!</v>
      </c>
      <c r="G70" s="33"/>
      <c r="H70" s="33"/>
      <c r="I70" s="33">
        <f t="shared" si="6"/>
        <v>0</v>
      </c>
      <c r="J70" s="33"/>
      <c r="K70" s="33">
        <f>Sheet2!S58</f>
        <v>0</v>
      </c>
      <c r="L70" s="33">
        <f t="shared" si="7"/>
        <v>0</v>
      </c>
      <c r="M70" s="33">
        <f t="shared" si="8"/>
        <v>80</v>
      </c>
      <c r="N70" s="42" t="e">
        <f t="shared" si="9"/>
        <v>#DIV/0!</v>
      </c>
    </row>
    <row r="71" spans="1:14" ht="20.25">
      <c r="A71" s="49" t="s">
        <v>73</v>
      </c>
      <c r="B71" s="38">
        <v>2</v>
      </c>
      <c r="C71" s="30" t="s">
        <v>74</v>
      </c>
      <c r="D71" s="33"/>
      <c r="E71" s="33"/>
      <c r="F71" s="32" t="e">
        <f t="shared" si="5"/>
        <v>#DIV/0!</v>
      </c>
      <c r="G71" s="33"/>
      <c r="H71" s="33"/>
      <c r="I71" s="33">
        <f t="shared" si="6"/>
        <v>0</v>
      </c>
      <c r="J71" s="33"/>
      <c r="K71" s="33">
        <f>Sheet2!S59</f>
        <v>0</v>
      </c>
      <c r="L71" s="33">
        <f t="shared" si="7"/>
        <v>10</v>
      </c>
      <c r="M71" s="33">
        <f t="shared" si="8"/>
        <v>70</v>
      </c>
      <c r="N71" s="42" t="e">
        <f t="shared" si="9"/>
        <v>#DIV/0!</v>
      </c>
    </row>
    <row r="72" spans="1:14" ht="20.25">
      <c r="A72" s="49"/>
      <c r="B72" s="38">
        <v>2</v>
      </c>
      <c r="C72" s="34" t="s">
        <v>75</v>
      </c>
      <c r="D72" s="33"/>
      <c r="E72" s="33"/>
      <c r="F72" s="32" t="e">
        <f t="shared" si="5"/>
        <v>#DIV/0!</v>
      </c>
      <c r="G72" s="33"/>
      <c r="H72" s="33"/>
      <c r="I72" s="33">
        <f t="shared" si="6"/>
        <v>0</v>
      </c>
      <c r="J72" s="33"/>
      <c r="K72" s="33">
        <f>Sheet2!S60</f>
        <v>0</v>
      </c>
      <c r="L72" s="33">
        <f t="shared" si="7"/>
        <v>10</v>
      </c>
      <c r="M72" s="33">
        <f t="shared" si="8"/>
        <v>70</v>
      </c>
      <c r="N72" s="42" t="e">
        <f t="shared" si="9"/>
        <v>#DIV/0!</v>
      </c>
    </row>
    <row r="73" spans="1:14" ht="20.25">
      <c r="A73" s="49"/>
      <c r="B73" s="38">
        <v>2</v>
      </c>
      <c r="C73" s="34" t="s">
        <v>76</v>
      </c>
      <c r="D73" s="33"/>
      <c r="E73" s="33"/>
      <c r="F73" s="32" t="e">
        <f t="shared" si="5"/>
        <v>#DIV/0!</v>
      </c>
      <c r="G73" s="33"/>
      <c r="H73" s="33"/>
      <c r="I73" s="33">
        <f t="shared" si="6"/>
        <v>0</v>
      </c>
      <c r="J73" s="33"/>
      <c r="K73" s="33">
        <f>Sheet2!S61</f>
        <v>0</v>
      </c>
      <c r="L73" s="33">
        <f t="shared" si="7"/>
        <v>10</v>
      </c>
      <c r="M73" s="33">
        <f t="shared" si="8"/>
        <v>70</v>
      </c>
      <c r="N73" s="42" t="e">
        <f t="shared" si="9"/>
        <v>#DIV/0!</v>
      </c>
    </row>
    <row r="74" spans="1:14" ht="20.25">
      <c r="A74" s="49"/>
      <c r="B74" s="38">
        <v>2</v>
      </c>
      <c r="C74" s="34" t="s">
        <v>77</v>
      </c>
      <c r="D74" s="33"/>
      <c r="E74" s="33"/>
      <c r="F74" s="32" t="e">
        <f t="shared" si="5"/>
        <v>#DIV/0!</v>
      </c>
      <c r="G74" s="33"/>
      <c r="H74" s="33"/>
      <c r="I74" s="33">
        <f t="shared" si="6"/>
        <v>0</v>
      </c>
      <c r="J74" s="33"/>
      <c r="K74" s="33">
        <f>Sheet2!S62</f>
        <v>0</v>
      </c>
      <c r="L74" s="33">
        <f t="shared" si="7"/>
        <v>10</v>
      </c>
      <c r="M74" s="33">
        <f t="shared" si="8"/>
        <v>70</v>
      </c>
      <c r="N74" s="42" t="e">
        <f t="shared" si="9"/>
        <v>#DIV/0!</v>
      </c>
    </row>
    <row r="75" spans="1:14" ht="20.25">
      <c r="A75" s="49"/>
      <c r="B75" s="38">
        <v>2</v>
      </c>
      <c r="C75" s="43" t="s">
        <v>78</v>
      </c>
      <c r="D75" s="33"/>
      <c r="E75" s="33"/>
      <c r="F75" s="32" t="e">
        <f t="shared" si="5"/>
        <v>#DIV/0!</v>
      </c>
      <c r="G75" s="33"/>
      <c r="H75" s="33"/>
      <c r="I75" s="33">
        <f t="shared" si="6"/>
        <v>0</v>
      </c>
      <c r="J75" s="33"/>
      <c r="K75" s="33">
        <f>Sheet2!S63</f>
        <v>0</v>
      </c>
      <c r="L75" s="33">
        <f t="shared" si="7"/>
        <v>10</v>
      </c>
      <c r="M75" s="33">
        <f t="shared" si="8"/>
        <v>70</v>
      </c>
      <c r="N75" s="42" t="e">
        <f t="shared" si="9"/>
        <v>#DIV/0!</v>
      </c>
    </row>
    <row r="76" spans="1:14" ht="18.75">
      <c r="A76" s="49"/>
      <c r="B76" s="38"/>
      <c r="C76" s="34"/>
      <c r="D76" s="33"/>
      <c r="E76" s="33"/>
      <c r="F76" s="32" t="e">
        <f t="shared" si="5"/>
        <v>#DIV/0!</v>
      </c>
      <c r="G76" s="33"/>
      <c r="H76" s="33"/>
      <c r="I76" s="33">
        <f t="shared" si="6"/>
        <v>0</v>
      </c>
      <c r="J76" s="33"/>
      <c r="K76" s="33">
        <f>Sheet2!S64</f>
        <v>0</v>
      </c>
      <c r="L76" s="33">
        <f t="shared" si="7"/>
        <v>0</v>
      </c>
      <c r="M76" s="33">
        <f t="shared" si="8"/>
        <v>80</v>
      </c>
      <c r="N76" s="42" t="e">
        <f t="shared" si="9"/>
        <v>#DIV/0!</v>
      </c>
    </row>
    <row r="77" spans="1:14" ht="18.75">
      <c r="A77" s="49"/>
      <c r="B77" s="38"/>
      <c r="C77" s="34"/>
      <c r="D77" s="33"/>
      <c r="E77" s="33"/>
      <c r="F77" s="32" t="e">
        <f t="shared" si="5"/>
        <v>#DIV/0!</v>
      </c>
      <c r="G77" s="33"/>
      <c r="H77" s="33"/>
      <c r="I77" s="33">
        <f t="shared" si="6"/>
        <v>0</v>
      </c>
      <c r="J77" s="33"/>
      <c r="K77" s="33">
        <f>Sheet2!S65</f>
        <v>0</v>
      </c>
      <c r="L77" s="33">
        <f t="shared" si="7"/>
        <v>0</v>
      </c>
      <c r="M77" s="33">
        <f t="shared" si="8"/>
        <v>80</v>
      </c>
      <c r="N77" s="42" t="e">
        <f t="shared" si="9"/>
        <v>#DIV/0!</v>
      </c>
    </row>
    <row r="78" spans="1:14" ht="18.75">
      <c r="A78" s="49"/>
      <c r="B78" s="38"/>
      <c r="C78" s="34"/>
      <c r="D78" s="33"/>
      <c r="E78" s="33"/>
      <c r="F78" s="32" t="e">
        <f t="shared" si="5"/>
        <v>#DIV/0!</v>
      </c>
      <c r="G78" s="33"/>
      <c r="H78" s="33"/>
      <c r="I78" s="33">
        <f t="shared" si="6"/>
        <v>0</v>
      </c>
      <c r="J78" s="33"/>
      <c r="K78" s="33">
        <f>Sheet2!S66</f>
        <v>0</v>
      </c>
      <c r="L78" s="33">
        <f t="shared" si="7"/>
        <v>0</v>
      </c>
      <c r="M78" s="33">
        <f t="shared" si="8"/>
        <v>80</v>
      </c>
      <c r="N78" s="42" t="e">
        <f t="shared" si="9"/>
        <v>#DIV/0!</v>
      </c>
    </row>
    <row r="79" spans="1:14" ht="18.75">
      <c r="A79" s="50" t="s">
        <v>79</v>
      </c>
      <c r="B79" s="38"/>
      <c r="C79" s="30"/>
      <c r="D79" s="33"/>
      <c r="E79" s="33"/>
      <c r="F79" s="32" t="e">
        <f t="shared" si="5"/>
        <v>#DIV/0!</v>
      </c>
      <c r="G79" s="33"/>
      <c r="H79" s="33"/>
      <c r="I79" s="33">
        <f t="shared" si="6"/>
        <v>0</v>
      </c>
      <c r="J79" s="33"/>
      <c r="K79" s="33">
        <f>Sheet2!S67</f>
        <v>0</v>
      </c>
      <c r="L79" s="33">
        <f t="shared" si="7"/>
        <v>0</v>
      </c>
      <c r="M79" s="33">
        <f t="shared" si="8"/>
        <v>80</v>
      </c>
      <c r="N79" s="42" t="e">
        <f t="shared" si="9"/>
        <v>#DIV/0!</v>
      </c>
    </row>
    <row r="80" spans="1:14" ht="18.75">
      <c r="A80" s="50"/>
      <c r="B80" s="38"/>
      <c r="C80" s="34"/>
      <c r="D80" s="33"/>
      <c r="E80" s="33"/>
      <c r="F80" s="32" t="e">
        <f t="shared" ref="F80:F110" si="10">AVERAGEA(D80:E80)</f>
        <v>#DIV/0!</v>
      </c>
      <c r="G80" s="33"/>
      <c r="H80" s="33"/>
      <c r="I80" s="33">
        <f t="shared" ref="I80:I110" si="11">G80*0.2+H80*0.8</f>
        <v>0</v>
      </c>
      <c r="J80" s="33"/>
      <c r="K80" s="33">
        <f>Sheet2!S68</f>
        <v>0</v>
      </c>
      <c r="L80" s="33">
        <f t="shared" ref="L80:L110" si="12">IF(B80*5&gt;=15,15,B80*5)</f>
        <v>0</v>
      </c>
      <c r="M80" s="33">
        <f t="shared" ref="M80:M110" si="13">80-K80-L80</f>
        <v>80</v>
      </c>
      <c r="N80" s="42" t="e">
        <f t="shared" ref="N80:N110" si="14">IF(F80*0.15+I80*0.75+J80*0.1&gt;=M80,100,F80*0.15+I80*0.75+J80*0.1)</f>
        <v>#DIV/0!</v>
      </c>
    </row>
    <row r="81" spans="1:14" ht="18.75">
      <c r="A81" s="50"/>
      <c r="B81" s="38"/>
      <c r="C81" s="34"/>
      <c r="D81" s="33"/>
      <c r="E81" s="33"/>
      <c r="F81" s="32" t="e">
        <f t="shared" si="10"/>
        <v>#DIV/0!</v>
      </c>
      <c r="G81" s="33"/>
      <c r="H81" s="33"/>
      <c r="I81" s="33">
        <f t="shared" si="11"/>
        <v>0</v>
      </c>
      <c r="J81" s="33"/>
      <c r="K81" s="33">
        <f>Sheet2!S69</f>
        <v>0</v>
      </c>
      <c r="L81" s="33">
        <f t="shared" si="12"/>
        <v>0</v>
      </c>
      <c r="M81" s="33">
        <f t="shared" si="13"/>
        <v>80</v>
      </c>
      <c r="N81" s="42" t="e">
        <f t="shared" si="14"/>
        <v>#DIV/0!</v>
      </c>
    </row>
    <row r="82" spans="1:14" ht="18.75">
      <c r="A82" s="50"/>
      <c r="B82" s="38"/>
      <c r="C82" s="34"/>
      <c r="D82" s="33"/>
      <c r="E82" s="33"/>
      <c r="F82" s="32" t="e">
        <f t="shared" si="10"/>
        <v>#DIV/0!</v>
      </c>
      <c r="G82" s="33"/>
      <c r="H82" s="33"/>
      <c r="I82" s="33">
        <f t="shared" si="11"/>
        <v>0</v>
      </c>
      <c r="J82" s="33"/>
      <c r="K82" s="33">
        <f>Sheet2!S70</f>
        <v>0</v>
      </c>
      <c r="L82" s="33">
        <f t="shared" si="12"/>
        <v>0</v>
      </c>
      <c r="M82" s="33">
        <f t="shared" si="13"/>
        <v>80</v>
      </c>
      <c r="N82" s="42" t="e">
        <f t="shared" si="14"/>
        <v>#DIV/0!</v>
      </c>
    </row>
    <row r="83" spans="1:14" ht="18.75">
      <c r="A83" s="50"/>
      <c r="B83" s="38"/>
      <c r="C83" s="34"/>
      <c r="D83" s="33"/>
      <c r="E83" s="33"/>
      <c r="F83" s="32" t="e">
        <f t="shared" si="10"/>
        <v>#DIV/0!</v>
      </c>
      <c r="G83" s="33"/>
      <c r="H83" s="33"/>
      <c r="I83" s="33">
        <f t="shared" si="11"/>
        <v>0</v>
      </c>
      <c r="J83" s="33"/>
      <c r="K83" s="33">
        <f>Sheet2!S71</f>
        <v>0</v>
      </c>
      <c r="L83" s="33">
        <f t="shared" si="12"/>
        <v>0</v>
      </c>
      <c r="M83" s="33">
        <f t="shared" si="13"/>
        <v>80</v>
      </c>
      <c r="N83" s="42" t="e">
        <f t="shared" si="14"/>
        <v>#DIV/0!</v>
      </c>
    </row>
    <row r="84" spans="1:14" ht="18.75">
      <c r="A84" s="50"/>
      <c r="B84" s="38"/>
      <c r="C84" s="34"/>
      <c r="D84" s="33"/>
      <c r="E84" s="33"/>
      <c r="F84" s="32" t="e">
        <f t="shared" si="10"/>
        <v>#DIV/0!</v>
      </c>
      <c r="G84" s="33"/>
      <c r="H84" s="33"/>
      <c r="I84" s="33">
        <f t="shared" si="11"/>
        <v>0</v>
      </c>
      <c r="J84" s="33"/>
      <c r="K84" s="33">
        <f>Sheet2!S72</f>
        <v>0</v>
      </c>
      <c r="L84" s="33">
        <f t="shared" si="12"/>
        <v>0</v>
      </c>
      <c r="M84" s="33">
        <f t="shared" si="13"/>
        <v>80</v>
      </c>
      <c r="N84" s="42" t="e">
        <f t="shared" si="14"/>
        <v>#DIV/0!</v>
      </c>
    </row>
    <row r="85" spans="1:14" ht="18.75">
      <c r="A85" s="50"/>
      <c r="B85" s="38"/>
      <c r="C85" s="34"/>
      <c r="D85" s="33"/>
      <c r="E85" s="33"/>
      <c r="F85" s="32" t="e">
        <f t="shared" si="10"/>
        <v>#DIV/0!</v>
      </c>
      <c r="G85" s="33"/>
      <c r="H85" s="33"/>
      <c r="I85" s="33">
        <f t="shared" si="11"/>
        <v>0</v>
      </c>
      <c r="J85" s="33"/>
      <c r="K85" s="33">
        <f>Sheet2!S73</f>
        <v>0</v>
      </c>
      <c r="L85" s="33">
        <f t="shared" si="12"/>
        <v>0</v>
      </c>
      <c r="M85" s="33">
        <f t="shared" si="13"/>
        <v>80</v>
      </c>
      <c r="N85" s="42" t="e">
        <f t="shared" si="14"/>
        <v>#DIV/0!</v>
      </c>
    </row>
    <row r="86" spans="1:14" ht="18.75">
      <c r="A86" s="50"/>
      <c r="B86" s="38"/>
      <c r="C86" s="34"/>
      <c r="D86" s="33"/>
      <c r="E86" s="33"/>
      <c r="F86" s="32" t="e">
        <f t="shared" si="10"/>
        <v>#DIV/0!</v>
      </c>
      <c r="G86" s="33"/>
      <c r="H86" s="33"/>
      <c r="I86" s="33">
        <f t="shared" si="11"/>
        <v>0</v>
      </c>
      <c r="J86" s="33"/>
      <c r="K86" s="33">
        <f>Sheet2!S74</f>
        <v>0</v>
      </c>
      <c r="L86" s="33">
        <f t="shared" si="12"/>
        <v>0</v>
      </c>
      <c r="M86" s="33">
        <f t="shared" si="13"/>
        <v>80</v>
      </c>
      <c r="N86" s="42" t="e">
        <f t="shared" si="14"/>
        <v>#DIV/0!</v>
      </c>
    </row>
    <row r="87" spans="1:14" ht="18.75">
      <c r="A87" s="50" t="s">
        <v>80</v>
      </c>
      <c r="B87" s="38"/>
      <c r="C87" s="30"/>
      <c r="D87" s="33"/>
      <c r="E87" s="33"/>
      <c r="F87" s="32" t="e">
        <f t="shared" si="10"/>
        <v>#DIV/0!</v>
      </c>
      <c r="G87" s="33"/>
      <c r="H87" s="33"/>
      <c r="I87" s="33">
        <f t="shared" si="11"/>
        <v>0</v>
      </c>
      <c r="J87" s="33"/>
      <c r="K87" s="33">
        <f>Sheet2!S75</f>
        <v>0</v>
      </c>
      <c r="L87" s="33">
        <f t="shared" si="12"/>
        <v>0</v>
      </c>
      <c r="M87" s="33">
        <f t="shared" si="13"/>
        <v>80</v>
      </c>
      <c r="N87" s="42" t="e">
        <f t="shared" si="14"/>
        <v>#DIV/0!</v>
      </c>
    </row>
    <row r="88" spans="1:14" ht="18.75">
      <c r="A88" s="50"/>
      <c r="B88" s="38"/>
      <c r="C88" s="34"/>
      <c r="D88" s="33"/>
      <c r="E88" s="33"/>
      <c r="F88" s="32" t="e">
        <f t="shared" si="10"/>
        <v>#DIV/0!</v>
      </c>
      <c r="G88" s="33"/>
      <c r="H88" s="33"/>
      <c r="I88" s="33">
        <f t="shared" si="11"/>
        <v>0</v>
      </c>
      <c r="J88" s="33"/>
      <c r="K88" s="33">
        <f>Sheet2!S76</f>
        <v>0</v>
      </c>
      <c r="L88" s="33">
        <f t="shared" si="12"/>
        <v>0</v>
      </c>
      <c r="M88" s="33">
        <f t="shared" si="13"/>
        <v>80</v>
      </c>
      <c r="N88" s="42" t="e">
        <f t="shared" si="14"/>
        <v>#DIV/0!</v>
      </c>
    </row>
    <row r="89" spans="1:14" ht="18.75">
      <c r="A89" s="50"/>
      <c r="B89" s="38"/>
      <c r="C89" s="34"/>
      <c r="D89" s="33"/>
      <c r="E89" s="33"/>
      <c r="F89" s="32" t="e">
        <f t="shared" si="10"/>
        <v>#DIV/0!</v>
      </c>
      <c r="G89" s="33"/>
      <c r="H89" s="33"/>
      <c r="I89" s="33">
        <f t="shared" si="11"/>
        <v>0</v>
      </c>
      <c r="J89" s="33"/>
      <c r="K89" s="33">
        <f>Sheet2!S77</f>
        <v>0</v>
      </c>
      <c r="L89" s="33">
        <f t="shared" si="12"/>
        <v>0</v>
      </c>
      <c r="M89" s="33">
        <f t="shared" si="13"/>
        <v>80</v>
      </c>
      <c r="N89" s="42" t="e">
        <f t="shared" si="14"/>
        <v>#DIV/0!</v>
      </c>
    </row>
    <row r="90" spans="1:14" ht="18.75">
      <c r="A90" s="50"/>
      <c r="B90" s="38"/>
      <c r="C90" s="34"/>
      <c r="D90" s="33"/>
      <c r="E90" s="33"/>
      <c r="F90" s="32" t="e">
        <f t="shared" si="10"/>
        <v>#DIV/0!</v>
      </c>
      <c r="G90" s="33"/>
      <c r="H90" s="33"/>
      <c r="I90" s="33">
        <f t="shared" si="11"/>
        <v>0</v>
      </c>
      <c r="J90" s="33"/>
      <c r="K90" s="33">
        <f>Sheet2!S78</f>
        <v>0</v>
      </c>
      <c r="L90" s="33">
        <f t="shared" si="12"/>
        <v>0</v>
      </c>
      <c r="M90" s="33">
        <f t="shared" si="13"/>
        <v>80</v>
      </c>
      <c r="N90" s="42" t="e">
        <f t="shared" si="14"/>
        <v>#DIV/0!</v>
      </c>
    </row>
    <row r="91" spans="1:14" ht="18.75">
      <c r="A91" s="50"/>
      <c r="B91" s="38"/>
      <c r="C91" s="34"/>
      <c r="D91" s="33"/>
      <c r="E91" s="33"/>
      <c r="F91" s="32" t="e">
        <f t="shared" si="10"/>
        <v>#DIV/0!</v>
      </c>
      <c r="G91" s="33"/>
      <c r="H91" s="33"/>
      <c r="I91" s="33">
        <f t="shared" si="11"/>
        <v>0</v>
      </c>
      <c r="J91" s="33"/>
      <c r="K91" s="33">
        <f>Sheet2!S79</f>
        <v>0</v>
      </c>
      <c r="L91" s="33">
        <f t="shared" si="12"/>
        <v>0</v>
      </c>
      <c r="M91" s="33">
        <f t="shared" si="13"/>
        <v>80</v>
      </c>
      <c r="N91" s="42" t="e">
        <f t="shared" si="14"/>
        <v>#DIV/0!</v>
      </c>
    </row>
    <row r="92" spans="1:14" ht="18.75">
      <c r="A92" s="50"/>
      <c r="B92" s="38"/>
      <c r="C92" s="34"/>
      <c r="D92" s="33"/>
      <c r="E92" s="33"/>
      <c r="F92" s="32" t="e">
        <f t="shared" si="10"/>
        <v>#DIV/0!</v>
      </c>
      <c r="G92" s="33"/>
      <c r="H92" s="33"/>
      <c r="I92" s="33">
        <f t="shared" si="11"/>
        <v>0</v>
      </c>
      <c r="J92" s="33"/>
      <c r="K92" s="33">
        <f>Sheet2!S80</f>
        <v>0</v>
      </c>
      <c r="L92" s="33">
        <f t="shared" si="12"/>
        <v>0</v>
      </c>
      <c r="M92" s="33">
        <f t="shared" si="13"/>
        <v>80</v>
      </c>
      <c r="N92" s="42" t="e">
        <f t="shared" si="14"/>
        <v>#DIV/0!</v>
      </c>
    </row>
    <row r="93" spans="1:14" ht="18.75">
      <c r="A93" s="50"/>
      <c r="B93" s="38"/>
      <c r="C93" s="34"/>
      <c r="D93" s="33"/>
      <c r="E93" s="33"/>
      <c r="F93" s="32" t="e">
        <f t="shared" si="10"/>
        <v>#DIV/0!</v>
      </c>
      <c r="G93" s="33"/>
      <c r="H93" s="33"/>
      <c r="I93" s="33">
        <f t="shared" si="11"/>
        <v>0</v>
      </c>
      <c r="J93" s="33"/>
      <c r="K93" s="33">
        <f>Sheet2!S81</f>
        <v>0</v>
      </c>
      <c r="L93" s="33">
        <f t="shared" si="12"/>
        <v>0</v>
      </c>
      <c r="M93" s="33">
        <f t="shared" si="13"/>
        <v>80</v>
      </c>
      <c r="N93" s="42" t="e">
        <f t="shared" si="14"/>
        <v>#DIV/0!</v>
      </c>
    </row>
    <row r="94" spans="1:14" ht="18.75">
      <c r="A94" s="50"/>
      <c r="B94" s="38"/>
      <c r="C94" s="34"/>
      <c r="D94" s="33"/>
      <c r="E94" s="33"/>
      <c r="F94" s="32" t="e">
        <f t="shared" si="10"/>
        <v>#DIV/0!</v>
      </c>
      <c r="G94" s="33"/>
      <c r="H94" s="33"/>
      <c r="I94" s="33">
        <f t="shared" si="11"/>
        <v>0</v>
      </c>
      <c r="J94" s="33"/>
      <c r="K94" s="33">
        <f>Sheet2!S82</f>
        <v>0</v>
      </c>
      <c r="L94" s="33">
        <f t="shared" si="12"/>
        <v>0</v>
      </c>
      <c r="M94" s="33">
        <f t="shared" si="13"/>
        <v>80</v>
      </c>
      <c r="N94" s="42" t="e">
        <f t="shared" si="14"/>
        <v>#DIV/0!</v>
      </c>
    </row>
    <row r="95" spans="1:14" ht="18.75">
      <c r="A95" s="44" t="s">
        <v>81</v>
      </c>
      <c r="B95" s="38"/>
      <c r="C95" s="30"/>
      <c r="D95" s="33"/>
      <c r="E95" s="33"/>
      <c r="F95" s="32" t="e">
        <f t="shared" si="10"/>
        <v>#DIV/0!</v>
      </c>
      <c r="G95" s="33"/>
      <c r="H95" s="33"/>
      <c r="I95" s="33">
        <f t="shared" si="11"/>
        <v>0</v>
      </c>
      <c r="J95" s="33"/>
      <c r="K95" s="33">
        <f>Sheet2!S83</f>
        <v>0</v>
      </c>
      <c r="L95" s="33">
        <f t="shared" si="12"/>
        <v>0</v>
      </c>
      <c r="M95" s="33">
        <f t="shared" si="13"/>
        <v>80</v>
      </c>
      <c r="N95" s="42" t="e">
        <f t="shared" si="14"/>
        <v>#DIV/0!</v>
      </c>
    </row>
    <row r="96" spans="1:14" ht="18.75">
      <c r="A96" s="44"/>
      <c r="B96" s="38"/>
      <c r="C96" s="34"/>
      <c r="D96" s="33"/>
      <c r="E96" s="33"/>
      <c r="F96" s="32" t="e">
        <f t="shared" si="10"/>
        <v>#DIV/0!</v>
      </c>
      <c r="G96" s="33"/>
      <c r="H96" s="33"/>
      <c r="I96" s="33">
        <f t="shared" si="11"/>
        <v>0</v>
      </c>
      <c r="J96" s="33"/>
      <c r="K96" s="33">
        <f>Sheet2!S84</f>
        <v>0</v>
      </c>
      <c r="L96" s="33">
        <f t="shared" si="12"/>
        <v>0</v>
      </c>
      <c r="M96" s="33">
        <f t="shared" si="13"/>
        <v>80</v>
      </c>
      <c r="N96" s="42" t="e">
        <f t="shared" si="14"/>
        <v>#DIV/0!</v>
      </c>
    </row>
    <row r="97" spans="1:14" ht="18.75">
      <c r="A97" s="44"/>
      <c r="B97" s="38"/>
      <c r="C97" s="34"/>
      <c r="D97" s="33"/>
      <c r="E97" s="33"/>
      <c r="F97" s="32" t="e">
        <f t="shared" si="10"/>
        <v>#DIV/0!</v>
      </c>
      <c r="G97" s="33"/>
      <c r="H97" s="33"/>
      <c r="I97" s="33">
        <f t="shared" si="11"/>
        <v>0</v>
      </c>
      <c r="J97" s="33"/>
      <c r="K97" s="33">
        <f>Sheet2!S85</f>
        <v>0</v>
      </c>
      <c r="L97" s="33">
        <f t="shared" si="12"/>
        <v>0</v>
      </c>
      <c r="M97" s="33">
        <f t="shared" si="13"/>
        <v>80</v>
      </c>
      <c r="N97" s="42" t="e">
        <f t="shared" si="14"/>
        <v>#DIV/0!</v>
      </c>
    </row>
    <row r="98" spans="1:14" ht="18.75">
      <c r="A98" s="44"/>
      <c r="B98" s="38"/>
      <c r="C98" s="34"/>
      <c r="D98" s="33"/>
      <c r="E98" s="33"/>
      <c r="F98" s="32" t="e">
        <f t="shared" si="10"/>
        <v>#DIV/0!</v>
      </c>
      <c r="G98" s="33"/>
      <c r="H98" s="33"/>
      <c r="I98" s="33">
        <f t="shared" si="11"/>
        <v>0</v>
      </c>
      <c r="J98" s="33"/>
      <c r="K98" s="33">
        <f>Sheet2!S86</f>
        <v>0</v>
      </c>
      <c r="L98" s="33">
        <f t="shared" si="12"/>
        <v>0</v>
      </c>
      <c r="M98" s="33">
        <f t="shared" si="13"/>
        <v>80</v>
      </c>
      <c r="N98" s="42" t="e">
        <f t="shared" si="14"/>
        <v>#DIV/0!</v>
      </c>
    </row>
    <row r="99" spans="1:14" ht="18.75">
      <c r="A99" s="44"/>
      <c r="B99" s="38"/>
      <c r="C99" s="34"/>
      <c r="D99" s="33"/>
      <c r="E99" s="33"/>
      <c r="F99" s="32" t="e">
        <f t="shared" si="10"/>
        <v>#DIV/0!</v>
      </c>
      <c r="G99" s="33"/>
      <c r="H99" s="33"/>
      <c r="I99" s="33">
        <f t="shared" si="11"/>
        <v>0</v>
      </c>
      <c r="J99" s="33"/>
      <c r="K99" s="33">
        <f>Sheet2!S87</f>
        <v>0</v>
      </c>
      <c r="L99" s="33">
        <f t="shared" si="12"/>
        <v>0</v>
      </c>
      <c r="M99" s="33">
        <f t="shared" si="13"/>
        <v>80</v>
      </c>
      <c r="N99" s="42" t="e">
        <f t="shared" si="14"/>
        <v>#DIV/0!</v>
      </c>
    </row>
    <row r="100" spans="1:14" ht="18.75">
      <c r="A100" s="44"/>
      <c r="B100" s="38"/>
      <c r="C100" s="34"/>
      <c r="D100" s="33"/>
      <c r="E100" s="33"/>
      <c r="F100" s="32" t="e">
        <f t="shared" si="10"/>
        <v>#DIV/0!</v>
      </c>
      <c r="G100" s="33"/>
      <c r="H100" s="33"/>
      <c r="I100" s="33">
        <f t="shared" si="11"/>
        <v>0</v>
      </c>
      <c r="J100" s="33"/>
      <c r="K100" s="33">
        <f>Sheet2!S88</f>
        <v>0</v>
      </c>
      <c r="L100" s="33">
        <f t="shared" si="12"/>
        <v>0</v>
      </c>
      <c r="M100" s="33">
        <f t="shared" si="13"/>
        <v>80</v>
      </c>
      <c r="N100" s="42" t="e">
        <f t="shared" si="14"/>
        <v>#DIV/0!</v>
      </c>
    </row>
    <row r="101" spans="1:14" ht="18.75">
      <c r="A101" s="44"/>
      <c r="B101" s="38"/>
      <c r="C101" s="34"/>
      <c r="D101" s="33"/>
      <c r="E101" s="33"/>
      <c r="F101" s="32" t="e">
        <f t="shared" si="10"/>
        <v>#DIV/0!</v>
      </c>
      <c r="G101" s="33"/>
      <c r="H101" s="33"/>
      <c r="I101" s="33">
        <f t="shared" si="11"/>
        <v>0</v>
      </c>
      <c r="J101" s="33"/>
      <c r="K101" s="33">
        <f>Sheet2!S89</f>
        <v>0</v>
      </c>
      <c r="L101" s="33">
        <f t="shared" si="12"/>
        <v>0</v>
      </c>
      <c r="M101" s="33">
        <f t="shared" si="13"/>
        <v>80</v>
      </c>
      <c r="N101" s="42" t="e">
        <f t="shared" si="14"/>
        <v>#DIV/0!</v>
      </c>
    </row>
    <row r="102" spans="1:14" ht="18.75">
      <c r="A102" s="44"/>
      <c r="B102" s="38"/>
      <c r="C102" s="34"/>
      <c r="D102" s="33"/>
      <c r="E102" s="33"/>
      <c r="F102" s="32" t="e">
        <f t="shared" si="10"/>
        <v>#DIV/0!</v>
      </c>
      <c r="G102" s="33"/>
      <c r="H102" s="33"/>
      <c r="I102" s="33">
        <f t="shared" si="11"/>
        <v>0</v>
      </c>
      <c r="J102" s="33"/>
      <c r="K102" s="33">
        <f>Sheet2!S90</f>
        <v>0</v>
      </c>
      <c r="L102" s="33">
        <f t="shared" si="12"/>
        <v>0</v>
      </c>
      <c r="M102" s="33">
        <f t="shared" si="13"/>
        <v>80</v>
      </c>
      <c r="N102" s="42" t="e">
        <f t="shared" si="14"/>
        <v>#DIV/0!</v>
      </c>
    </row>
    <row r="103" spans="1:14" ht="18.75">
      <c r="A103" s="44" t="s">
        <v>82</v>
      </c>
      <c r="B103" s="38"/>
      <c r="C103" s="30"/>
      <c r="D103" s="33"/>
      <c r="E103" s="33"/>
      <c r="F103" s="32" t="e">
        <f t="shared" si="10"/>
        <v>#DIV/0!</v>
      </c>
      <c r="G103" s="33"/>
      <c r="H103" s="33"/>
      <c r="I103" s="33">
        <f t="shared" si="11"/>
        <v>0</v>
      </c>
      <c r="J103" s="33"/>
      <c r="K103" s="33">
        <f>Sheet2!S91</f>
        <v>0</v>
      </c>
      <c r="L103" s="33">
        <f t="shared" si="12"/>
        <v>0</v>
      </c>
      <c r="M103" s="33">
        <f t="shared" si="13"/>
        <v>80</v>
      </c>
      <c r="N103" s="42" t="e">
        <f t="shared" si="14"/>
        <v>#DIV/0!</v>
      </c>
    </row>
    <row r="104" spans="1:14" ht="18.75">
      <c r="A104" s="44"/>
      <c r="B104" s="38"/>
      <c r="C104" s="34"/>
      <c r="D104" s="33"/>
      <c r="E104" s="33"/>
      <c r="F104" s="32" t="e">
        <f t="shared" si="10"/>
        <v>#DIV/0!</v>
      </c>
      <c r="G104" s="33"/>
      <c r="H104" s="33"/>
      <c r="I104" s="33">
        <f t="shared" si="11"/>
        <v>0</v>
      </c>
      <c r="J104" s="33"/>
      <c r="K104" s="33">
        <f>Sheet2!S92</f>
        <v>0</v>
      </c>
      <c r="L104" s="33">
        <f t="shared" si="12"/>
        <v>0</v>
      </c>
      <c r="M104" s="33">
        <f t="shared" si="13"/>
        <v>80</v>
      </c>
      <c r="N104" s="42" t="e">
        <f t="shared" si="14"/>
        <v>#DIV/0!</v>
      </c>
    </row>
    <row r="105" spans="1:14" ht="18.75">
      <c r="A105" s="44"/>
      <c r="B105" s="38"/>
      <c r="C105" s="34"/>
      <c r="D105" s="33"/>
      <c r="E105" s="33"/>
      <c r="F105" s="32" t="e">
        <f t="shared" si="10"/>
        <v>#DIV/0!</v>
      </c>
      <c r="G105" s="33"/>
      <c r="H105" s="33"/>
      <c r="I105" s="33">
        <f t="shared" si="11"/>
        <v>0</v>
      </c>
      <c r="J105" s="33"/>
      <c r="K105" s="33">
        <f>Sheet2!S93</f>
        <v>0</v>
      </c>
      <c r="L105" s="33">
        <f t="shared" si="12"/>
        <v>0</v>
      </c>
      <c r="M105" s="33">
        <f t="shared" si="13"/>
        <v>80</v>
      </c>
      <c r="N105" s="42" t="e">
        <f t="shared" si="14"/>
        <v>#DIV/0!</v>
      </c>
    </row>
    <row r="106" spans="1:14" ht="18.75">
      <c r="A106" s="44"/>
      <c r="B106" s="38"/>
      <c r="C106" s="34"/>
      <c r="D106" s="33"/>
      <c r="E106" s="33"/>
      <c r="F106" s="32" t="e">
        <f t="shared" si="10"/>
        <v>#DIV/0!</v>
      </c>
      <c r="G106" s="33"/>
      <c r="H106" s="33"/>
      <c r="I106" s="33">
        <f t="shared" si="11"/>
        <v>0</v>
      </c>
      <c r="J106" s="33"/>
      <c r="K106" s="33">
        <f>Sheet2!S94</f>
        <v>0</v>
      </c>
      <c r="L106" s="33">
        <f t="shared" si="12"/>
        <v>0</v>
      </c>
      <c r="M106" s="33">
        <f t="shared" si="13"/>
        <v>80</v>
      </c>
      <c r="N106" s="42" t="e">
        <f t="shared" si="14"/>
        <v>#DIV/0!</v>
      </c>
    </row>
    <row r="107" spans="1:14" ht="18.75">
      <c r="A107" s="44"/>
      <c r="B107" s="38"/>
      <c r="C107" s="34"/>
      <c r="D107" s="33"/>
      <c r="E107" s="33"/>
      <c r="F107" s="32" t="e">
        <f t="shared" si="10"/>
        <v>#DIV/0!</v>
      </c>
      <c r="G107" s="33"/>
      <c r="H107" s="33"/>
      <c r="I107" s="33">
        <f t="shared" si="11"/>
        <v>0</v>
      </c>
      <c r="J107" s="33"/>
      <c r="K107" s="33">
        <f>Sheet2!S95</f>
        <v>0</v>
      </c>
      <c r="L107" s="33">
        <f t="shared" si="12"/>
        <v>0</v>
      </c>
      <c r="M107" s="33">
        <f t="shared" si="13"/>
        <v>80</v>
      </c>
      <c r="N107" s="42" t="e">
        <f t="shared" si="14"/>
        <v>#DIV/0!</v>
      </c>
    </row>
    <row r="108" spans="1:14" ht="18.75">
      <c r="A108" s="44"/>
      <c r="B108" s="38"/>
      <c r="C108" s="34"/>
      <c r="D108" s="33"/>
      <c r="E108" s="33"/>
      <c r="F108" s="32" t="e">
        <f t="shared" si="10"/>
        <v>#DIV/0!</v>
      </c>
      <c r="G108" s="33"/>
      <c r="H108" s="33"/>
      <c r="I108" s="33">
        <f t="shared" si="11"/>
        <v>0</v>
      </c>
      <c r="J108" s="33"/>
      <c r="K108" s="33">
        <f>Sheet2!S96</f>
        <v>0</v>
      </c>
      <c r="L108" s="33">
        <f t="shared" si="12"/>
        <v>0</v>
      </c>
      <c r="M108" s="33">
        <f t="shared" si="13"/>
        <v>80</v>
      </c>
      <c r="N108" s="42" t="e">
        <f t="shared" si="14"/>
        <v>#DIV/0!</v>
      </c>
    </row>
    <row r="109" spans="1:14" ht="18.75">
      <c r="A109" s="44"/>
      <c r="B109" s="38"/>
      <c r="C109" s="34"/>
      <c r="D109" s="33"/>
      <c r="E109" s="33"/>
      <c r="F109" s="32" t="e">
        <f t="shared" si="10"/>
        <v>#DIV/0!</v>
      </c>
      <c r="G109" s="33"/>
      <c r="H109" s="33"/>
      <c r="I109" s="33">
        <f t="shared" si="11"/>
        <v>0</v>
      </c>
      <c r="J109" s="33"/>
      <c r="K109" s="33">
        <f>Sheet2!S97</f>
        <v>0</v>
      </c>
      <c r="L109" s="33">
        <f t="shared" si="12"/>
        <v>0</v>
      </c>
      <c r="M109" s="33">
        <f t="shared" si="13"/>
        <v>80</v>
      </c>
      <c r="N109" s="42" t="e">
        <f t="shared" si="14"/>
        <v>#DIV/0!</v>
      </c>
    </row>
    <row r="110" spans="1:14" ht="18.75">
      <c r="A110" s="44"/>
      <c r="B110" s="38"/>
      <c r="C110" s="34"/>
      <c r="D110" s="33"/>
      <c r="E110" s="33"/>
      <c r="F110" s="32" t="e">
        <f t="shared" si="10"/>
        <v>#DIV/0!</v>
      </c>
      <c r="G110" s="33"/>
      <c r="H110" s="33"/>
      <c r="I110" s="33">
        <f t="shared" si="11"/>
        <v>0</v>
      </c>
      <c r="J110" s="33"/>
      <c r="K110" s="33">
        <f>Sheet2!S98</f>
        <v>0</v>
      </c>
      <c r="L110" s="33">
        <f t="shared" si="12"/>
        <v>0</v>
      </c>
      <c r="M110" s="33">
        <f t="shared" si="13"/>
        <v>80</v>
      </c>
      <c r="N110" s="42" t="e">
        <f t="shared" si="14"/>
        <v>#DIV/0!</v>
      </c>
    </row>
  </sheetData>
  <sheetProtection password="CEEF" sheet="1" objects="1"/>
  <mergeCells count="18">
    <mergeCell ref="A1:C1"/>
    <mergeCell ref="D2:F2"/>
    <mergeCell ref="G2:I2"/>
    <mergeCell ref="J2:N2"/>
    <mergeCell ref="A2:A14"/>
    <mergeCell ref="A95:A102"/>
    <mergeCell ref="A103:A110"/>
    <mergeCell ref="B2:B14"/>
    <mergeCell ref="A55:A62"/>
    <mergeCell ref="A63:A70"/>
    <mergeCell ref="A71:A78"/>
    <mergeCell ref="A79:A86"/>
    <mergeCell ref="A87:A94"/>
    <mergeCell ref="A15:A22"/>
    <mergeCell ref="A23:A30"/>
    <mergeCell ref="A31:A38"/>
    <mergeCell ref="A39:A46"/>
    <mergeCell ref="A47:A54"/>
  </mergeCells>
  <phoneticPr fontId="12" type="noConversion"/>
  <conditionalFormatting sqref="G15:J110 D15:E110">
    <cfRule type="cellIs" dxfId="1" priority="1" stopIfTrue="1" operator="lessThan">
      <formula>80</formula>
    </cfRule>
  </conditionalFormatting>
  <conditionalFormatting sqref="F15:F110 N15:N110">
    <cfRule type="cellIs" dxfId="0" priority="2" stopIfTrue="1" operator="lessThan">
      <formula>79.5</formula>
    </cfRule>
  </conditionalFormatting>
  <dataValidations count="1">
    <dataValidation type="whole" allowBlank="1" showInputMessage="1" showErrorMessage="1" errorTitle="对不起！" error="此列只能输入数值" sqref="B15:B110">
      <formula1>1</formula1>
      <formula2>50</formula2>
    </dataValidation>
  </dataValidations>
  <pageMargins left="0.69930555555555596" right="0.69930555555555596" top="0.75" bottom="0.75" header="0.3" footer="0.3"/>
  <pageSetup paperSize="9" orientation="portrait" horizontalDpi="2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02"/>
  <sheetViews>
    <sheetView topLeftCell="A46" workbookViewId="0">
      <selection activeCell="E73" sqref="E73"/>
    </sheetView>
  </sheetViews>
  <sheetFormatPr defaultColWidth="9" defaultRowHeight="13.5"/>
  <cols>
    <col min="1" max="1" width="8.75" customWidth="1"/>
  </cols>
  <sheetData>
    <row r="1" spans="1:19" ht="14.25">
      <c r="A1" s="62" t="s">
        <v>101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s="1" customFormat="1">
      <c r="A2" s="2" t="s">
        <v>18</v>
      </c>
      <c r="B2" s="2" t="s">
        <v>83</v>
      </c>
      <c r="C2" s="2" t="s">
        <v>84</v>
      </c>
      <c r="D2" s="2" t="s">
        <v>85</v>
      </c>
      <c r="E2" s="2" t="s">
        <v>86</v>
      </c>
      <c r="F2" s="2" t="s">
        <v>87</v>
      </c>
      <c r="G2" s="2" t="s">
        <v>88</v>
      </c>
      <c r="H2" s="2" t="s">
        <v>89</v>
      </c>
      <c r="I2" s="2" t="s">
        <v>90</v>
      </c>
      <c r="J2" s="2" t="s">
        <v>91</v>
      </c>
      <c r="K2" s="2" t="s">
        <v>92</v>
      </c>
      <c r="L2" s="2" t="s">
        <v>93</v>
      </c>
      <c r="M2" s="2" t="s">
        <v>94</v>
      </c>
      <c r="N2" s="2" t="s">
        <v>95</v>
      </c>
      <c r="O2" s="2" t="s">
        <v>96</v>
      </c>
      <c r="P2" s="2" t="s">
        <v>97</v>
      </c>
      <c r="Q2" s="2" t="s">
        <v>98</v>
      </c>
      <c r="R2" s="2" t="s">
        <v>99</v>
      </c>
      <c r="S2" s="2" t="s">
        <v>100</v>
      </c>
    </row>
    <row r="3" spans="1:19">
      <c r="A3" s="3" t="str">
        <f>Sheet1!C15</f>
        <v>欧阳飞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>
        <f>IF(B3+C3+D3+E3+F3+G3+H3+I3+J3+K3+L3+M3+N3+O3+P3+Q3+R3&gt;=8,8,(B3+C3+D3+E3+F3+G3+H3+I3+J3+K3+L3+M3+N3+O3+P3+Q3+R3))</f>
        <v>0</v>
      </c>
    </row>
    <row r="4" spans="1:19">
      <c r="A4" s="3" t="str">
        <f>Sheet1!C16</f>
        <v>马颖超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>
        <f t="shared" ref="S4:S67" si="0">IF(B4+C4+D4+E4+F4+G4+H4+I4+J4+K4+L4+M4+N4+O4+P4+Q4+R4&gt;=8,8,(B4+C4+D4+E4+F4+G4+H4+I4+J4+K4+L4+M4+N4+O4+P4+Q4+R4))</f>
        <v>0</v>
      </c>
    </row>
    <row r="5" spans="1:19">
      <c r="A5" s="3" t="str">
        <f>Sheet1!C17</f>
        <v>宋甜甜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>
        <f t="shared" si="0"/>
        <v>0</v>
      </c>
    </row>
    <row r="6" spans="1:19">
      <c r="A6" s="3" t="str">
        <f>Sheet1!C18</f>
        <v>齐圆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>
        <f t="shared" si="0"/>
        <v>0</v>
      </c>
    </row>
    <row r="7" spans="1:19">
      <c r="A7" s="3" t="str">
        <f>Sheet1!C19</f>
        <v>王震宇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>
        <f t="shared" si="0"/>
        <v>0</v>
      </c>
    </row>
    <row r="8" spans="1:19">
      <c r="A8" s="3">
        <f>Sheet1!C20</f>
        <v>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>
        <f t="shared" si="0"/>
        <v>0</v>
      </c>
    </row>
    <row r="9" spans="1:19">
      <c r="A9" s="3">
        <f>Sheet1!C21</f>
        <v>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>
        <f t="shared" si="0"/>
        <v>0</v>
      </c>
    </row>
    <row r="10" spans="1:19">
      <c r="A10" s="3">
        <f>Sheet1!C22</f>
        <v>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>
        <f t="shared" si="0"/>
        <v>0</v>
      </c>
    </row>
    <row r="11" spans="1:19">
      <c r="A11" s="3" t="str">
        <f>Sheet1!C23</f>
        <v>韩政润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>
        <f t="shared" si="0"/>
        <v>0</v>
      </c>
    </row>
    <row r="12" spans="1:19">
      <c r="A12" s="3" t="str">
        <f>Sheet1!C24</f>
        <v>孙雨薇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>
        <f t="shared" si="0"/>
        <v>0</v>
      </c>
    </row>
    <row r="13" spans="1:19">
      <c r="A13" s="3" t="str">
        <f>Sheet1!C25</f>
        <v>边禹清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>
        <f t="shared" si="0"/>
        <v>0</v>
      </c>
    </row>
    <row r="14" spans="1:19">
      <c r="A14" s="3" t="str">
        <f>Sheet1!C26</f>
        <v>霍晶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>
        <f t="shared" si="0"/>
        <v>0</v>
      </c>
    </row>
    <row r="15" spans="1:19">
      <c r="A15" s="3" t="str">
        <f>Sheet1!C27</f>
        <v>马庆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>
        <f>IF(B15+C15+D15+E15+F15+G15+H15+I15+J15+K15+L15+M15+N15+O15+P15+Q15+R15&gt;=8,8,(B15+C15+D15+E15+F15+G15+H15+I15+J15+K15+L15+M15+N15+O15+P15+Q15+R15))</f>
        <v>0</v>
      </c>
    </row>
    <row r="16" spans="1:19">
      <c r="A16" s="3" t="str">
        <f>Sheet1!C28</f>
        <v>赵明柯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>
        <f>IF(B16+C16+D16+E16+F16+G16+H16+I16+J16+K16+L16+M16+N16+O16+P16+Q16+R16&gt;=8,8,(B16+C16+D16+E16+F16+G16+H16+I16+J16+K16+L16+M16+N16+O16+P16+Q16+R16))</f>
        <v>0</v>
      </c>
    </row>
    <row r="17" spans="1:19">
      <c r="A17" s="3">
        <f>Sheet1!C29</f>
        <v>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>
        <f t="shared" si="0"/>
        <v>0</v>
      </c>
    </row>
    <row r="18" spans="1:19">
      <c r="A18" s="3">
        <f>Sheet1!C30</f>
        <v>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>
        <f t="shared" si="0"/>
        <v>0</v>
      </c>
    </row>
    <row r="19" spans="1:19">
      <c r="A19" s="3" t="str">
        <f>Sheet1!C31</f>
        <v>韩思丹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>
        <f t="shared" si="0"/>
        <v>0</v>
      </c>
    </row>
    <row r="20" spans="1:19">
      <c r="A20" s="3" t="str">
        <f>Sheet1!C32</f>
        <v>崔洋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>
        <f t="shared" si="0"/>
        <v>0</v>
      </c>
    </row>
    <row r="21" spans="1:19">
      <c r="A21" s="3" t="str">
        <f>Sheet1!C33</f>
        <v>吴颖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>
        <f t="shared" si="0"/>
        <v>0</v>
      </c>
    </row>
    <row r="22" spans="1:19">
      <c r="A22" s="3" t="str">
        <f>Sheet1!C34</f>
        <v>阚冬梅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>
        <f t="shared" si="0"/>
        <v>0</v>
      </c>
    </row>
    <row r="23" spans="1:19">
      <c r="A23" s="3" t="str">
        <f>Sheet1!C35</f>
        <v>胡麟博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>
        <f t="shared" si="0"/>
        <v>0</v>
      </c>
    </row>
    <row r="24" spans="1:19">
      <c r="A24" s="3" t="str">
        <f>Sheet1!C36</f>
        <v>高佩佩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>
        <f t="shared" si="0"/>
        <v>0</v>
      </c>
    </row>
    <row r="25" spans="1:19">
      <c r="A25" s="3">
        <f>Sheet1!C37</f>
        <v>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>
        <f t="shared" si="0"/>
        <v>0</v>
      </c>
    </row>
    <row r="26" spans="1:19">
      <c r="A26" s="3">
        <f>Sheet1!C38</f>
        <v>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>
        <f t="shared" si="0"/>
        <v>0</v>
      </c>
    </row>
    <row r="27" spans="1:19">
      <c r="A27" s="3" t="str">
        <f>Sheet1!C39</f>
        <v>张邓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>
        <f t="shared" si="0"/>
        <v>0</v>
      </c>
    </row>
    <row r="28" spans="1:19">
      <c r="A28" s="3" t="str">
        <f>Sheet1!C40</f>
        <v>赵文欣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>
        <f t="shared" si="0"/>
        <v>0</v>
      </c>
    </row>
    <row r="29" spans="1:19">
      <c r="A29" s="3" t="str">
        <f>Sheet1!C41</f>
        <v>曹长晓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>
        <f t="shared" si="0"/>
        <v>0</v>
      </c>
    </row>
    <row r="30" spans="1:19">
      <c r="A30" s="3" t="str">
        <f>Sheet1!C42</f>
        <v>秦高鹏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>
        <f t="shared" si="0"/>
        <v>0</v>
      </c>
    </row>
    <row r="31" spans="1:19">
      <c r="A31" s="3" t="str">
        <f>Sheet1!C43</f>
        <v>侯嘉伟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>
        <f t="shared" si="0"/>
        <v>0</v>
      </c>
    </row>
    <row r="32" spans="1:19">
      <c r="A32" s="3">
        <f>Sheet1!C44</f>
        <v>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>
        <f t="shared" si="0"/>
        <v>0</v>
      </c>
    </row>
    <row r="33" spans="1:19">
      <c r="A33" s="3">
        <f>Sheet1!C45</f>
        <v>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>
        <f t="shared" si="0"/>
        <v>0</v>
      </c>
    </row>
    <row r="34" spans="1:19">
      <c r="A34" s="3">
        <f>Sheet1!C46</f>
        <v>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>
        <f t="shared" si="0"/>
        <v>0</v>
      </c>
    </row>
    <row r="35" spans="1:19">
      <c r="A35" s="3" t="str">
        <f>Sheet1!C47</f>
        <v>李明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>
        <f t="shared" si="0"/>
        <v>0</v>
      </c>
    </row>
    <row r="36" spans="1:19">
      <c r="A36" s="3" t="str">
        <f>Sheet1!C48</f>
        <v>金鹏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f t="shared" si="0"/>
        <v>0</v>
      </c>
    </row>
    <row r="37" spans="1:19">
      <c r="A37" s="3" t="str">
        <f>Sheet1!C49</f>
        <v>王正辉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>
        <f t="shared" si="0"/>
        <v>0</v>
      </c>
    </row>
    <row r="38" spans="1:19">
      <c r="A38" s="3" t="str">
        <f>Sheet1!C50</f>
        <v>任屹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>
        <f t="shared" si="0"/>
        <v>0</v>
      </c>
    </row>
    <row r="39" spans="1:19">
      <c r="A39" s="3" t="str">
        <f>Sheet1!C51</f>
        <v>田林源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>
        <f t="shared" si="0"/>
        <v>0</v>
      </c>
    </row>
    <row r="40" spans="1:19">
      <c r="A40" s="3">
        <f>Sheet1!C52</f>
        <v>0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>
        <f t="shared" si="0"/>
        <v>0</v>
      </c>
    </row>
    <row r="41" spans="1:19">
      <c r="A41" s="3">
        <f>Sheet1!C53</f>
        <v>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>
        <f t="shared" si="0"/>
        <v>0</v>
      </c>
    </row>
    <row r="42" spans="1:19">
      <c r="A42" s="3">
        <f>Sheet1!C54</f>
        <v>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>
        <f t="shared" si="0"/>
        <v>0</v>
      </c>
    </row>
    <row r="43" spans="1:19">
      <c r="A43" s="3" t="str">
        <f>Sheet1!C55</f>
        <v>吴浪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>
        <f t="shared" si="0"/>
        <v>0</v>
      </c>
    </row>
    <row r="44" spans="1:19">
      <c r="A44" s="3" t="str">
        <f>Sheet1!C56</f>
        <v>马智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>
        <f t="shared" si="0"/>
        <v>0</v>
      </c>
    </row>
    <row r="45" spans="1:19">
      <c r="A45" s="3" t="str">
        <f>Sheet1!C57</f>
        <v>黄旭逸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>
        <f t="shared" si="0"/>
        <v>0</v>
      </c>
    </row>
    <row r="46" spans="1:19">
      <c r="A46" s="3" t="str">
        <f>Sheet1!C58</f>
        <v>靳义行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>
        <f t="shared" si="0"/>
        <v>0</v>
      </c>
    </row>
    <row r="47" spans="1:19">
      <c r="A47" s="3" t="str">
        <f>Sheet1!C59</f>
        <v>张立刚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>
        <f t="shared" si="0"/>
        <v>0</v>
      </c>
    </row>
    <row r="48" spans="1:19">
      <c r="A48" s="3">
        <f>Sheet1!C60</f>
        <v>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>
        <f t="shared" si="0"/>
        <v>0</v>
      </c>
    </row>
    <row r="49" spans="1:19">
      <c r="A49" s="3">
        <f>Sheet1!C61</f>
        <v>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>
        <f t="shared" si="0"/>
        <v>0</v>
      </c>
    </row>
    <row r="50" spans="1:19">
      <c r="A50" s="3">
        <f>Sheet1!C62</f>
        <v>0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>
        <f t="shared" si="0"/>
        <v>0</v>
      </c>
    </row>
    <row r="51" spans="1:19">
      <c r="A51" s="3" t="str">
        <f>Sheet1!C63</f>
        <v>张有恒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>
        <f t="shared" si="0"/>
        <v>0</v>
      </c>
    </row>
    <row r="52" spans="1:19">
      <c r="A52" s="3" t="str">
        <f>Sheet1!C64</f>
        <v>罗纪文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>
        <f t="shared" si="0"/>
        <v>0</v>
      </c>
    </row>
    <row r="53" spans="1:19">
      <c r="A53" s="3" t="str">
        <f>Sheet1!C65</f>
        <v>赵玉阁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>
        <f t="shared" si="0"/>
        <v>0</v>
      </c>
    </row>
    <row r="54" spans="1:19">
      <c r="A54" s="3" t="str">
        <f>Sheet1!C66</f>
        <v>李天妮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>
        <f t="shared" si="0"/>
        <v>0</v>
      </c>
    </row>
    <row r="55" spans="1:19">
      <c r="A55" s="3" t="str">
        <f>Sheet1!C67</f>
        <v>郭硕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>
        <f t="shared" si="0"/>
        <v>0</v>
      </c>
    </row>
    <row r="56" spans="1:19">
      <c r="A56" s="3" t="str">
        <f>Sheet1!C68</f>
        <v>康武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>
        <f t="shared" si="0"/>
        <v>0</v>
      </c>
    </row>
    <row r="57" spans="1:19">
      <c r="A57" s="3">
        <f>Sheet1!C69</f>
        <v>0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>
        <f t="shared" si="0"/>
        <v>0</v>
      </c>
    </row>
    <row r="58" spans="1:19">
      <c r="A58" s="3">
        <f>Sheet1!C70</f>
        <v>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>
        <f t="shared" si="0"/>
        <v>0</v>
      </c>
    </row>
    <row r="59" spans="1:19">
      <c r="A59" s="3" t="str">
        <f>Sheet1!C71</f>
        <v>刘琳惠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>
        <f t="shared" si="0"/>
        <v>0</v>
      </c>
    </row>
    <row r="60" spans="1:19">
      <c r="A60" s="3" t="str">
        <f>Sheet1!C72</f>
        <v>春布日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>
        <f t="shared" si="0"/>
        <v>0</v>
      </c>
    </row>
    <row r="61" spans="1:19">
      <c r="A61" s="3" t="str">
        <f>Sheet1!C73</f>
        <v>仝其航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>
        <f t="shared" si="0"/>
        <v>0</v>
      </c>
    </row>
    <row r="62" spans="1:19">
      <c r="A62" s="3" t="str">
        <f>Sheet1!C74</f>
        <v>李滋豪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>
        <f t="shared" si="0"/>
        <v>0</v>
      </c>
    </row>
    <row r="63" spans="1:19">
      <c r="A63" s="3" t="str">
        <f>Sheet1!C75</f>
        <v>李峰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>
        <f t="shared" si="0"/>
        <v>0</v>
      </c>
    </row>
    <row r="64" spans="1:19">
      <c r="A64" s="3">
        <f>Sheet1!C76</f>
        <v>0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>
        <f t="shared" si="0"/>
        <v>0</v>
      </c>
    </row>
    <row r="65" spans="1:19">
      <c r="A65" s="3">
        <f>Sheet1!C77</f>
        <v>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>
        <f t="shared" si="0"/>
        <v>0</v>
      </c>
    </row>
    <row r="66" spans="1:19">
      <c r="A66" s="3">
        <f>Sheet1!C78</f>
        <v>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>
        <f t="shared" si="0"/>
        <v>0</v>
      </c>
    </row>
    <row r="67" spans="1:19">
      <c r="A67" s="3">
        <f>Sheet1!C79</f>
        <v>0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>
        <f t="shared" si="0"/>
        <v>0</v>
      </c>
    </row>
    <row r="68" spans="1:19">
      <c r="A68" s="3">
        <f>Sheet1!C80</f>
        <v>0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>
        <f t="shared" ref="S68:S87" si="1">IF(B68+C68+D68+E68+F68+G68+H68+I68+J68+K68+L68+M68+N68+O68+P68+Q68+R68&gt;=8,8,(B68+C68+D68+E68+F68+G68+H68+I68+J68+K68+L68+M68+N68+O68+P68+Q68+R68))</f>
        <v>0</v>
      </c>
    </row>
    <row r="69" spans="1:19">
      <c r="A69" s="3">
        <f>Sheet1!C81</f>
        <v>0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>
        <f t="shared" si="1"/>
        <v>0</v>
      </c>
    </row>
    <row r="70" spans="1:19">
      <c r="A70" s="3">
        <f>Sheet1!C82</f>
        <v>0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>
        <f t="shared" si="1"/>
        <v>0</v>
      </c>
    </row>
    <row r="71" spans="1:19">
      <c r="A71" s="3">
        <f>Sheet1!C83</f>
        <v>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>
        <f t="shared" si="1"/>
        <v>0</v>
      </c>
    </row>
    <row r="72" spans="1:19">
      <c r="A72" s="3">
        <f>Sheet1!C84</f>
        <v>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>
        <f t="shared" si="1"/>
        <v>0</v>
      </c>
    </row>
    <row r="73" spans="1:19">
      <c r="A73" s="3">
        <f>Sheet1!C85</f>
        <v>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>
        <f t="shared" si="1"/>
        <v>0</v>
      </c>
    </row>
    <row r="74" spans="1:19">
      <c r="A74" s="3">
        <f>Sheet1!C86</f>
        <v>0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>
        <f t="shared" si="1"/>
        <v>0</v>
      </c>
    </row>
    <row r="75" spans="1:19">
      <c r="A75" s="3">
        <f>Sheet1!C87</f>
        <v>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>
        <f t="shared" si="1"/>
        <v>0</v>
      </c>
    </row>
    <row r="76" spans="1:19">
      <c r="A76" s="3">
        <f>Sheet1!C88</f>
        <v>0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>
        <f t="shared" si="1"/>
        <v>0</v>
      </c>
    </row>
    <row r="77" spans="1:19">
      <c r="A77" s="3">
        <f>Sheet1!C89</f>
        <v>0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>
        <f t="shared" si="1"/>
        <v>0</v>
      </c>
    </row>
    <row r="78" spans="1:19">
      <c r="A78" s="3">
        <f>Sheet1!C90</f>
        <v>0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>
        <f t="shared" si="1"/>
        <v>0</v>
      </c>
    </row>
    <row r="79" spans="1:19">
      <c r="A79" s="3">
        <f>Sheet1!C91</f>
        <v>0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>
        <f t="shared" si="1"/>
        <v>0</v>
      </c>
    </row>
    <row r="80" spans="1:19">
      <c r="A80" s="3">
        <f>Sheet1!C92</f>
        <v>0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>
        <f t="shared" si="1"/>
        <v>0</v>
      </c>
    </row>
    <row r="81" spans="1:19">
      <c r="A81" s="3">
        <f>Sheet1!C93</f>
        <v>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>
        <f t="shared" si="1"/>
        <v>0</v>
      </c>
    </row>
    <row r="82" spans="1:19">
      <c r="A82" s="3">
        <f>Sheet1!C94</f>
        <v>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>
        <f t="shared" si="1"/>
        <v>0</v>
      </c>
    </row>
    <row r="83" spans="1:19">
      <c r="A83" s="3">
        <f>Sheet1!C95</f>
        <v>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>
        <f t="shared" si="1"/>
        <v>0</v>
      </c>
    </row>
    <row r="84" spans="1:19">
      <c r="A84" s="3">
        <f>Sheet1!C96</f>
        <v>0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>
        <f t="shared" si="1"/>
        <v>0</v>
      </c>
    </row>
    <row r="85" spans="1:19">
      <c r="A85" s="3">
        <f>Sheet1!C97</f>
        <v>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>
        <f t="shared" si="1"/>
        <v>0</v>
      </c>
    </row>
    <row r="86" spans="1:19">
      <c r="A86" s="3">
        <f>Sheet1!C98</f>
        <v>0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>
        <f t="shared" si="1"/>
        <v>0</v>
      </c>
    </row>
    <row r="87" spans="1:19">
      <c r="A87" s="3">
        <f>Sheet1!C99</f>
        <v>0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>
        <f t="shared" si="1"/>
        <v>0</v>
      </c>
    </row>
    <row r="88" spans="1:19">
      <c r="A88" s="3">
        <f>Sheet1!C100</f>
        <v>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>
        <f t="shared" ref="S88:S102" si="2">IF(B88+C88+D88+E88+F88+G88+H88+I88+J88+K88+L88+M88+N88+O88+P88+Q88+R88&gt;=8,8,(B88+C88+D88+E88+F88+G88+H88+I88+J88+K88+L88+M88+N88+O88+P88+Q88+R88))</f>
        <v>0</v>
      </c>
    </row>
    <row r="89" spans="1:19">
      <c r="A89" s="3">
        <f>Sheet1!C101</f>
        <v>0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>
        <f t="shared" si="2"/>
        <v>0</v>
      </c>
    </row>
    <row r="90" spans="1:19">
      <c r="A90" s="3">
        <f>Sheet1!C102</f>
        <v>0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>
        <f t="shared" si="2"/>
        <v>0</v>
      </c>
    </row>
    <row r="91" spans="1:19">
      <c r="A91" s="3">
        <f>Sheet1!C103</f>
        <v>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>
        <f t="shared" si="2"/>
        <v>0</v>
      </c>
    </row>
    <row r="92" spans="1:19">
      <c r="A92" s="3">
        <f>Sheet1!C104</f>
        <v>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>
        <f t="shared" si="2"/>
        <v>0</v>
      </c>
    </row>
    <row r="93" spans="1:19">
      <c r="A93" s="3">
        <f>Sheet1!C105</f>
        <v>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>
        <f t="shared" si="2"/>
        <v>0</v>
      </c>
    </row>
    <row r="94" spans="1:19">
      <c r="A94" s="3">
        <f>Sheet1!C106</f>
        <v>0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>
        <f t="shared" si="2"/>
        <v>0</v>
      </c>
    </row>
    <row r="95" spans="1:19">
      <c r="A95" s="3">
        <f>Sheet1!C107</f>
        <v>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>
        <f t="shared" si="2"/>
        <v>0</v>
      </c>
    </row>
    <row r="96" spans="1:19">
      <c r="A96" s="3">
        <f>Sheet1!C108</f>
        <v>0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>
        <f t="shared" si="2"/>
        <v>0</v>
      </c>
    </row>
    <row r="97" spans="1:19">
      <c r="A97" s="3">
        <f>Sheet1!C109</f>
        <v>0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>
        <f t="shared" si="2"/>
        <v>0</v>
      </c>
    </row>
    <row r="98" spans="1:19">
      <c r="A98" s="3">
        <f>Sheet1!C110</f>
        <v>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>
        <f t="shared" si="2"/>
        <v>0</v>
      </c>
    </row>
    <row r="99" spans="1:19">
      <c r="A99" s="3">
        <f>Sheet1!C111</f>
        <v>0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>
        <f t="shared" si="2"/>
        <v>0</v>
      </c>
    </row>
    <row r="100" spans="1:19">
      <c r="A100" s="3">
        <f>Sheet1!C112</f>
        <v>0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>
        <f t="shared" si="2"/>
        <v>0</v>
      </c>
    </row>
    <row r="101" spans="1:19">
      <c r="A101" s="3">
        <f>Sheet1!C113</f>
        <v>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>
        <f t="shared" si="2"/>
        <v>0</v>
      </c>
    </row>
    <row r="102" spans="1:19">
      <c r="A102" s="3">
        <f>Sheet1!C114</f>
        <v>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>
        <f t="shared" si="2"/>
        <v>0</v>
      </c>
    </row>
  </sheetData>
  <mergeCells count="1">
    <mergeCell ref="A1:S1"/>
  </mergeCells>
  <phoneticPr fontId="12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cols>
    <col min="1" max="1" width="8.75" customWidth="1"/>
  </cols>
  <sheetData/>
  <phoneticPr fontId="12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禁止使用本电脑</dc:creator>
  <cp:lastModifiedBy>Windows 用户</cp:lastModifiedBy>
  <dcterms:created xsi:type="dcterms:W3CDTF">2006-09-13T11:21:00Z</dcterms:created>
  <dcterms:modified xsi:type="dcterms:W3CDTF">2019-08-28T05:06:43Z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