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Kou Yawen\source\repos\0.01\copy_results\results\LAST RESULT\"/>
    </mc:Choice>
  </mc:AlternateContent>
  <xr:revisionPtr revIDLastSave="0" documentId="13_ncr:1_{0A5C4C86-353F-4485-B1D9-C66ED26B526D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1" l="1"/>
  <c r="AC29" i="1"/>
  <c r="AA29" i="1"/>
  <c r="Y29" i="1"/>
  <c r="AC18" i="1"/>
  <c r="AC19" i="1"/>
  <c r="AC20" i="1"/>
  <c r="AC21" i="1"/>
  <c r="AC22" i="1"/>
  <c r="AC23" i="1"/>
  <c r="AC24" i="1"/>
  <c r="AC25" i="1"/>
  <c r="AC26" i="1"/>
  <c r="AC27" i="1"/>
  <c r="AC28" i="1"/>
  <c r="AC17" i="1"/>
  <c r="AA18" i="1"/>
  <c r="AA19" i="1"/>
  <c r="AA20" i="1"/>
  <c r="AA21" i="1"/>
  <c r="AA22" i="1"/>
  <c r="AA23" i="1"/>
  <c r="AA24" i="1"/>
  <c r="AA25" i="1"/>
  <c r="AA26" i="1"/>
  <c r="AA27" i="1"/>
  <c r="AA28" i="1"/>
  <c r="AA17" i="1"/>
  <c r="Y18" i="1"/>
  <c r="Y19" i="1"/>
  <c r="Y20" i="1"/>
  <c r="Y21" i="1"/>
  <c r="Y22" i="1"/>
  <c r="Y23" i="1"/>
  <c r="Y24" i="1"/>
  <c r="Y25" i="1"/>
  <c r="Y26" i="1"/>
  <c r="Y27" i="1"/>
  <c r="Y28" i="1"/>
  <c r="Y17" i="1"/>
  <c r="AH29" i="1" l="1"/>
  <c r="P29" i="1"/>
  <c r="J29" i="1"/>
  <c r="AI28" i="1" l="1"/>
  <c r="AG28" i="1"/>
  <c r="AE28" i="1"/>
  <c r="W28" i="1"/>
  <c r="U28" i="1"/>
  <c r="S28" i="1"/>
  <c r="Q28" i="1"/>
  <c r="O28" i="1"/>
  <c r="M28" i="1"/>
  <c r="K28" i="1"/>
  <c r="I28" i="1"/>
  <c r="G28" i="1"/>
  <c r="AI27" i="1"/>
  <c r="AG27" i="1"/>
  <c r="AE27" i="1"/>
  <c r="W27" i="1"/>
  <c r="U27" i="1"/>
  <c r="S27" i="1"/>
  <c r="Q27" i="1"/>
  <c r="O27" i="1"/>
  <c r="M27" i="1"/>
  <c r="K27" i="1"/>
  <c r="I27" i="1"/>
  <c r="G27" i="1"/>
  <c r="AI26" i="1"/>
  <c r="AG26" i="1"/>
  <c r="AE26" i="1"/>
  <c r="W26" i="1"/>
  <c r="U26" i="1"/>
  <c r="S26" i="1"/>
  <c r="Q26" i="1"/>
  <c r="O26" i="1"/>
  <c r="M26" i="1"/>
  <c r="K26" i="1"/>
  <c r="I26" i="1"/>
  <c r="G26" i="1"/>
  <c r="AI25" i="1"/>
  <c r="AG25" i="1"/>
  <c r="AE25" i="1"/>
  <c r="W25" i="1"/>
  <c r="U25" i="1"/>
  <c r="S25" i="1"/>
  <c r="Q25" i="1"/>
  <c r="O25" i="1"/>
  <c r="M25" i="1"/>
  <c r="K25" i="1"/>
  <c r="I25" i="1"/>
  <c r="G25" i="1"/>
  <c r="AI24" i="1"/>
  <c r="AG24" i="1"/>
  <c r="AE24" i="1"/>
  <c r="W24" i="1"/>
  <c r="U24" i="1"/>
  <c r="S24" i="1"/>
  <c r="Q24" i="1"/>
  <c r="O24" i="1"/>
  <c r="M24" i="1"/>
  <c r="K24" i="1"/>
  <c r="I24" i="1"/>
  <c r="G24" i="1"/>
  <c r="AI23" i="1"/>
  <c r="AG23" i="1"/>
  <c r="AE23" i="1"/>
  <c r="W23" i="1"/>
  <c r="U23" i="1"/>
  <c r="S23" i="1"/>
  <c r="Q23" i="1"/>
  <c r="O23" i="1"/>
  <c r="M23" i="1"/>
  <c r="K23" i="1"/>
  <c r="I23" i="1"/>
  <c r="G23" i="1"/>
  <c r="AI22" i="1"/>
  <c r="AG22" i="1"/>
  <c r="AE22" i="1"/>
  <c r="W22" i="1"/>
  <c r="U22" i="1"/>
  <c r="S22" i="1"/>
  <c r="Q22" i="1"/>
  <c r="O22" i="1"/>
  <c r="M22" i="1"/>
  <c r="K22" i="1"/>
  <c r="I22" i="1"/>
  <c r="G22" i="1"/>
  <c r="AI21" i="1"/>
  <c r="AG21" i="1"/>
  <c r="AE21" i="1"/>
  <c r="W21" i="1"/>
  <c r="U21" i="1"/>
  <c r="S21" i="1"/>
  <c r="Q21" i="1"/>
  <c r="O21" i="1"/>
  <c r="M21" i="1"/>
  <c r="K21" i="1"/>
  <c r="I21" i="1"/>
  <c r="G21" i="1"/>
  <c r="AI20" i="1"/>
  <c r="AG20" i="1"/>
  <c r="AE20" i="1"/>
  <c r="W20" i="1"/>
  <c r="U20" i="1"/>
  <c r="S20" i="1"/>
  <c r="Q20" i="1"/>
  <c r="O20" i="1"/>
  <c r="M20" i="1"/>
  <c r="K20" i="1"/>
  <c r="I20" i="1"/>
  <c r="G20" i="1"/>
  <c r="AI19" i="1"/>
  <c r="AG19" i="1"/>
  <c r="AE19" i="1"/>
  <c r="W19" i="1"/>
  <c r="U19" i="1"/>
  <c r="S19" i="1"/>
  <c r="Q19" i="1"/>
  <c r="O19" i="1"/>
  <c r="M19" i="1"/>
  <c r="K19" i="1"/>
  <c r="I19" i="1"/>
  <c r="G19" i="1"/>
  <c r="AI18" i="1"/>
  <c r="AG18" i="1"/>
  <c r="AE18" i="1"/>
  <c r="W18" i="1"/>
  <c r="U18" i="1"/>
  <c r="S18" i="1"/>
  <c r="Q18" i="1"/>
  <c r="O18" i="1"/>
  <c r="M18" i="1"/>
  <c r="K18" i="1"/>
  <c r="I18" i="1"/>
  <c r="G18" i="1"/>
  <c r="AI17" i="1"/>
  <c r="AG17" i="1"/>
  <c r="AE17" i="1"/>
  <c r="W17" i="1"/>
  <c r="U17" i="1"/>
  <c r="S17" i="1"/>
  <c r="Q17" i="1"/>
  <c r="O17" i="1"/>
  <c r="M17" i="1"/>
  <c r="K17" i="1"/>
  <c r="I17" i="1"/>
  <c r="G17" i="1"/>
  <c r="G29" i="1" l="1"/>
  <c r="I29" i="1"/>
  <c r="M29" i="1"/>
  <c r="O29" i="1"/>
  <c r="Q29" i="1"/>
  <c r="W29" i="1"/>
  <c r="S29" i="1"/>
  <c r="AG29" i="1"/>
  <c r="K29" i="1"/>
  <c r="AI29" i="1"/>
  <c r="AE29" i="1"/>
  <c r="U29" i="1"/>
</calcChain>
</file>

<file path=xl/sharedStrings.xml><?xml version="1.0" encoding="utf-8"?>
<sst xmlns="http://schemas.openxmlformats.org/spreadsheetml/2006/main" count="51" uniqueCount="26">
  <si>
    <t>T</t>
    <phoneticPr fontId="2" type="noConversion"/>
  </si>
  <si>
    <t>DS</t>
    <phoneticPr fontId="2" type="noConversion"/>
  </si>
  <si>
    <t>LMNS（复现）</t>
    <phoneticPr fontId="2" type="noConversion"/>
  </si>
  <si>
    <t>LMNS（论文）</t>
    <phoneticPr fontId="2" type="noConversion"/>
  </si>
  <si>
    <t>HES</t>
    <phoneticPr fontId="2" type="noConversion"/>
  </si>
  <si>
    <t>BKV</t>
    <phoneticPr fontId="1" type="noConversion"/>
  </si>
  <si>
    <t>best</t>
    <phoneticPr fontId="2" type="noConversion"/>
  </si>
  <si>
    <t>gap</t>
    <phoneticPr fontId="2" type="noConversion"/>
  </si>
  <si>
    <t>avg</t>
    <phoneticPr fontId="2" type="noConversion"/>
  </si>
  <si>
    <t>BKS</t>
    <phoneticPr fontId="2" type="noConversion"/>
  </si>
  <si>
    <t>560.vrp-C113-R5.gvrp</t>
  </si>
  <si>
    <t>600.vrp-C121-R5.gvrp</t>
  </si>
  <si>
    <t>640.vrp-C129-R5.gvrp</t>
  </si>
  <si>
    <t>720.vrp-C145-R5.gvrp</t>
  </si>
  <si>
    <t>760.vrp-C153-R5.gvrp</t>
  </si>
  <si>
    <t>800.vrp-C161-R5.gvrp</t>
  </si>
  <si>
    <t>840.vrp-C169-R5.gvrp</t>
  </si>
  <si>
    <t>880.vrp-C177-R5.gvrp</t>
  </si>
  <si>
    <t>960.vrp-C193-R5.gvrp</t>
  </si>
  <si>
    <t>1040.vrp-C209-R5.gvrp</t>
  </si>
  <si>
    <t>1120.vrp-C225-R5.gvrp</t>
  </si>
  <si>
    <t>1200.vrp-C241-R5.gvrp</t>
  </si>
  <si>
    <t>LI</t>
    <phoneticPr fontId="2" type="noConversion"/>
  </si>
  <si>
    <t>TLGA</t>
    <phoneticPr fontId="1" type="noConversion"/>
  </si>
  <si>
    <t>Total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</si>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</sst>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76" fontId="0" fillId="0" borderId="0" xfId="0" applyNumberFormat="1"/>
    <xf numFmtId="176" fontId="3" fillId="0" borderId="2" xfId="0" applyNumberFormat="1" applyFont="1" applyBorder="1"/>
    <xf numFmtId="176" fontId="3" fillId="0" borderId="5" xfId="0" applyNumberFormat="1" applyFont="1" applyBorder="1"/>
    <xf numFmtId="176" fontId="3" fillId="0" borderId="2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176" fontId="4" fillId="0" borderId="5" xfId="0" applyNumberFormat="1" applyFont="1" applyBorder="1" applyAlignment="1">
      <alignment vertical="center"/>
    </xf>
    <xf numFmtId="176" fontId="4" fillId="0" borderId="2" xfId="0" applyNumberFormat="1" applyFont="1" applyBorder="1" applyAlignment="1">
      <alignment vertical="center"/>
    </xf>
    <xf numFmtId="176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0" fontId="3" fillId="0" borderId="0" xfId="0" applyFont="1" applyBorder="1"/>
    <xf numFmtId="0" fontId="4" fillId="0" borderId="4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12" xfId="0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4:AJ29"/>
  <sheetViews>
    <sheetView tabSelected="1" topLeftCell="C1" zoomScale="85" zoomScaleNormal="85" workbookViewId="0">
      <selection activeCell="Z52" sqref="Z52"/>
    </sheetView>
  </sheetViews>
  <sheetFormatPr defaultRowHeight="13.8" x14ac:dyDescent="0.25"/>
  <cols>
    <col min="4" max="4" width="23.6640625" customWidth="1"/>
    <col min="7" max="7" width="8.88671875" style="16"/>
    <col min="9" max="10" width="8.88671875" style="16"/>
    <col min="13" max="13" width="10.44140625" style="16" bestFit="1" customWidth="1"/>
    <col min="15" max="16" width="8.88671875" style="16"/>
    <col min="19" max="19" width="8.88671875" style="16"/>
    <col min="21" max="21" width="8.88671875" style="16"/>
    <col min="33" max="34" width="8.88671875" style="16"/>
  </cols>
  <sheetData>
    <row r="14" spans="4:36" ht="14.4" thickBot="1" x14ac:dyDescent="0.3"/>
    <row r="15" spans="4:36" x14ac:dyDescent="0.25">
      <c r="D15" s="40" t="s">
        <v>22</v>
      </c>
      <c r="E15" s="41" t="s">
        <v>0</v>
      </c>
      <c r="F15" s="40" t="s">
        <v>1</v>
      </c>
      <c r="G15" s="41"/>
      <c r="H15" s="41"/>
      <c r="I15" s="41"/>
      <c r="J15" s="41"/>
      <c r="K15" s="42"/>
      <c r="L15" s="40" t="s">
        <v>2</v>
      </c>
      <c r="M15" s="41"/>
      <c r="N15" s="41"/>
      <c r="O15" s="41"/>
      <c r="P15" s="41"/>
      <c r="Q15" s="42"/>
      <c r="R15" s="40" t="s">
        <v>3</v>
      </c>
      <c r="S15" s="41"/>
      <c r="T15" s="41"/>
      <c r="U15" s="41"/>
      <c r="V15" s="41"/>
      <c r="W15" s="42"/>
      <c r="X15" s="40" t="s">
        <v>23</v>
      </c>
      <c r="Y15" s="41"/>
      <c r="Z15" s="41"/>
      <c r="AA15" s="41"/>
      <c r="AB15" s="41"/>
      <c r="AC15" s="42"/>
      <c r="AD15" s="40" t="s">
        <v>4</v>
      </c>
      <c r="AE15" s="41"/>
      <c r="AF15" s="41"/>
      <c r="AG15" s="41"/>
      <c r="AH15" s="41"/>
      <c r="AI15" s="42"/>
      <c r="AJ15" s="45" t="s">
        <v>5</v>
      </c>
    </row>
    <row r="16" spans="4:36" ht="14.4" thickBot="1" x14ac:dyDescent="0.3">
      <c r="D16" s="50"/>
      <c r="E16" s="51"/>
      <c r="F16" s="1" t="s">
        <v>6</v>
      </c>
      <c r="G16" s="23" t="s">
        <v>7</v>
      </c>
      <c r="H16" s="24" t="s">
        <v>8</v>
      </c>
      <c r="I16" s="23" t="s">
        <v>7</v>
      </c>
      <c r="J16" s="23" t="s">
        <v>25</v>
      </c>
      <c r="K16" s="2" t="s">
        <v>9</v>
      </c>
      <c r="L16" s="1" t="s">
        <v>6</v>
      </c>
      <c r="M16" s="23" t="s">
        <v>7</v>
      </c>
      <c r="N16" s="24" t="s">
        <v>8</v>
      </c>
      <c r="O16" s="23" t="s">
        <v>7</v>
      </c>
      <c r="P16" s="23" t="s">
        <v>25</v>
      </c>
      <c r="Q16" s="2" t="s">
        <v>9</v>
      </c>
      <c r="R16" s="1" t="s">
        <v>6</v>
      </c>
      <c r="S16" s="23" t="s">
        <v>7</v>
      </c>
      <c r="T16" s="24" t="s">
        <v>8</v>
      </c>
      <c r="U16" s="23" t="s">
        <v>7</v>
      </c>
      <c r="V16" s="24" t="s">
        <v>25</v>
      </c>
      <c r="W16" s="2" t="s">
        <v>9</v>
      </c>
      <c r="X16" s="1" t="s">
        <v>6</v>
      </c>
      <c r="Y16" s="23" t="s">
        <v>7</v>
      </c>
      <c r="Z16" s="24" t="s">
        <v>8</v>
      </c>
      <c r="AA16" s="23" t="s">
        <v>7</v>
      </c>
      <c r="AB16" s="24" t="s">
        <v>25</v>
      </c>
      <c r="AC16" s="2" t="s">
        <v>9</v>
      </c>
      <c r="AD16" s="1" t="s">
        <v>6</v>
      </c>
      <c r="AE16" s="24" t="s">
        <v>7</v>
      </c>
      <c r="AF16" s="24" t="s">
        <v>8</v>
      </c>
      <c r="AG16" s="23" t="s">
        <v>7</v>
      </c>
      <c r="AH16" s="25" t="s">
        <v>25</v>
      </c>
      <c r="AI16" s="2" t="s">
        <v>9</v>
      </c>
      <c r="AJ16" s="46"/>
    </row>
    <row r="17" spans="4:36" x14ac:dyDescent="0.25">
      <c r="D17" s="3" t="s">
        <v>10</v>
      </c>
      <c r="E17" s="47">
        <v>600</v>
      </c>
      <c r="F17" s="4">
        <v>27438</v>
      </c>
      <c r="G17" s="17">
        <f t="shared" ref="G17:G28" si="0">(F17-AJ17)/AJ17*100</f>
        <v>0.90467784642541926</v>
      </c>
      <c r="H17" s="5">
        <v>27561</v>
      </c>
      <c r="I17" s="19">
        <f t="shared" ref="I17:I28" si="1">(H17-AJ17)/AJ17*100</f>
        <v>1.3570167696381288</v>
      </c>
      <c r="J17" s="19">
        <v>29.956499999999998</v>
      </c>
      <c r="K17" s="6">
        <f t="shared" ref="K17:K28" si="2">IF(F17&gt;AJ17,0,1)</f>
        <v>0</v>
      </c>
      <c r="L17" s="5">
        <v>27248</v>
      </c>
      <c r="M17" s="19">
        <f t="shared" ref="M17:M28" si="3">(L17-AJ17)/AJ17*100</f>
        <v>0.20594292438952633</v>
      </c>
      <c r="N17" s="5">
        <v>27355.200000000001</v>
      </c>
      <c r="O17" s="19">
        <f t="shared" ref="O17:O28" si="4">(N17-AJ17)/AJ17*100</f>
        <v>0.60017652250662223</v>
      </c>
      <c r="P17" s="19">
        <v>414.59</v>
      </c>
      <c r="Q17" s="6">
        <f t="shared" ref="Q17:Q28" si="5">IF(L17&gt;AJ17,0,1)</f>
        <v>0</v>
      </c>
      <c r="R17" s="5">
        <v>27225</v>
      </c>
      <c r="S17" s="17">
        <f t="shared" ref="S17:S28" si="6">(R17-AJ17)/AJ17*100</f>
        <v>0.12135922330097086</v>
      </c>
      <c r="T17" s="5">
        <v>27274.9</v>
      </c>
      <c r="U17" s="19">
        <f t="shared" ref="U17:U28" si="7">(T17-AJ17)/AJ17*100</f>
        <v>0.30486907914092914</v>
      </c>
      <c r="V17" s="5"/>
      <c r="W17" s="5">
        <f t="shared" ref="W17:W28" si="8">IF(R17&gt;AJ17,0,1)</f>
        <v>0</v>
      </c>
      <c r="X17" s="4">
        <v>38195</v>
      </c>
      <c r="Y17" s="19">
        <f>(X17-AJ17)/AJ17*100</f>
        <v>40.464107090320681</v>
      </c>
      <c r="Z17" s="5">
        <v>39560.300000000003</v>
      </c>
      <c r="AA17" s="19">
        <f>(Z17-AJ17)/AJ17*100</f>
        <v>45.485069137981768</v>
      </c>
      <c r="AB17" s="5">
        <v>513.38300000000004</v>
      </c>
      <c r="AC17" s="6">
        <f>IF(X17&gt;AJ17,0,1)</f>
        <v>0</v>
      </c>
      <c r="AD17" s="5">
        <v>27192</v>
      </c>
      <c r="AE17" s="7">
        <f t="shared" ref="AE17:AE28" si="9">(AD17-AJ17)/AJ17*100</f>
        <v>0</v>
      </c>
      <c r="AF17" s="5">
        <v>27217.200000000001</v>
      </c>
      <c r="AG17" s="22">
        <f t="shared" ref="AG17:AG28" si="10">(AF17-AJ17)/AJ17*100</f>
        <v>9.2674315975289523E-2</v>
      </c>
      <c r="AH17" s="19">
        <v>331.33600000000001</v>
      </c>
      <c r="AI17" s="8">
        <f t="shared" ref="AI17:AI28" si="11">IF(AD17&gt;AJ17,0,1)</f>
        <v>1</v>
      </c>
      <c r="AJ17" s="37">
        <v>27192</v>
      </c>
    </row>
    <row r="18" spans="4:36" x14ac:dyDescent="0.25">
      <c r="D18" s="3" t="s">
        <v>11</v>
      </c>
      <c r="E18" s="48"/>
      <c r="F18" s="3">
        <v>28857</v>
      </c>
      <c r="G18" s="26">
        <f t="shared" si="0"/>
        <v>0.63820883029922582</v>
      </c>
      <c r="H18" s="27">
        <v>28895.599999999999</v>
      </c>
      <c r="I18" s="25">
        <f t="shared" si="1"/>
        <v>0.7728255562530465</v>
      </c>
      <c r="J18" s="25">
        <v>22.1633</v>
      </c>
      <c r="K18" s="9">
        <f t="shared" si="2"/>
        <v>0</v>
      </c>
      <c r="L18" s="27">
        <v>28797</v>
      </c>
      <c r="M18" s="25">
        <f t="shared" si="3"/>
        <v>0.42896003347980749</v>
      </c>
      <c r="N18" s="27">
        <v>28855.8</v>
      </c>
      <c r="O18" s="25">
        <f t="shared" si="4"/>
        <v>0.63402385436283493</v>
      </c>
      <c r="P18" s="25">
        <v>380.33300000000003</v>
      </c>
      <c r="Q18" s="9">
        <f t="shared" si="5"/>
        <v>0</v>
      </c>
      <c r="R18" s="27">
        <v>28804</v>
      </c>
      <c r="S18" s="26">
        <f t="shared" si="6"/>
        <v>0.45337239310873961</v>
      </c>
      <c r="T18" s="27">
        <v>28821.5</v>
      </c>
      <c r="U18" s="25">
        <f t="shared" si="7"/>
        <v>0.51440329218106995</v>
      </c>
      <c r="V18" s="27"/>
      <c r="W18" s="27">
        <f t="shared" si="8"/>
        <v>0</v>
      </c>
      <c r="X18" s="3">
        <v>37582</v>
      </c>
      <c r="Y18" s="25">
        <f t="shared" ref="Y18:Y28" si="12">(X18-AJ18)/AJ18*100</f>
        <v>31.066471367789632</v>
      </c>
      <c r="Z18" s="27">
        <v>39236.9</v>
      </c>
      <c r="AA18" s="25">
        <f t="shared" ref="AA18:AA28" si="13">(Z18-AJ18)/AJ18*100</f>
        <v>36.837901932063893</v>
      </c>
      <c r="AB18" s="27">
        <v>511.149</v>
      </c>
      <c r="AC18" s="9">
        <f t="shared" ref="AC18:AC28" si="14">IF(X18&gt;AJ18,0,1)</f>
        <v>0</v>
      </c>
      <c r="AD18" s="27">
        <v>28674</v>
      </c>
      <c r="AE18" s="28">
        <f t="shared" si="9"/>
        <v>0</v>
      </c>
      <c r="AF18" s="27">
        <v>28697.9</v>
      </c>
      <c r="AG18" s="29">
        <f t="shared" si="10"/>
        <v>8.3350770733073357E-2</v>
      </c>
      <c r="AH18" s="25">
        <v>440.96899999999999</v>
      </c>
      <c r="AI18" s="10">
        <f t="shared" si="11"/>
        <v>1</v>
      </c>
      <c r="AJ18" s="38">
        <v>28674</v>
      </c>
    </row>
    <row r="19" spans="4:36" x14ac:dyDescent="0.25">
      <c r="D19" s="3" t="s">
        <v>12</v>
      </c>
      <c r="E19" s="48"/>
      <c r="F19" s="3">
        <v>20531</v>
      </c>
      <c r="G19" s="26">
        <f t="shared" si="0"/>
        <v>3.7705332322466512</v>
      </c>
      <c r="H19" s="27">
        <v>20823.599999999999</v>
      </c>
      <c r="I19" s="25">
        <f t="shared" si="1"/>
        <v>5.2494313874147007</v>
      </c>
      <c r="J19" s="25">
        <v>52.452100000000002</v>
      </c>
      <c r="K19" s="9">
        <f t="shared" si="2"/>
        <v>0</v>
      </c>
      <c r="L19" s="27">
        <v>19803</v>
      </c>
      <c r="M19" s="25">
        <f t="shared" si="3"/>
        <v>9.0978013646702036E-2</v>
      </c>
      <c r="N19" s="27">
        <v>19841.7</v>
      </c>
      <c r="O19" s="29">
        <f t="shared" si="4"/>
        <v>0.28658074298711517</v>
      </c>
      <c r="P19" s="25">
        <v>383.96899999999999</v>
      </c>
      <c r="Q19" s="9">
        <f t="shared" si="5"/>
        <v>0</v>
      </c>
      <c r="R19" s="27">
        <v>19802</v>
      </c>
      <c r="S19" s="26">
        <f t="shared" si="6"/>
        <v>8.5923679555218596E-2</v>
      </c>
      <c r="T19" s="27">
        <v>19832.900000000001</v>
      </c>
      <c r="U19" s="25">
        <f t="shared" si="7"/>
        <v>0.24210260298206449</v>
      </c>
      <c r="V19" s="27"/>
      <c r="W19" s="27">
        <f t="shared" si="8"/>
        <v>0</v>
      </c>
      <c r="X19" s="3">
        <v>28466</v>
      </c>
      <c r="Y19" s="25">
        <f t="shared" si="12"/>
        <v>43.876674248167802</v>
      </c>
      <c r="Z19" s="27">
        <v>29384</v>
      </c>
      <c r="AA19" s="25">
        <f t="shared" si="13"/>
        <v>48.516552944149609</v>
      </c>
      <c r="AB19" s="27">
        <v>563.27700000000004</v>
      </c>
      <c r="AC19" s="9">
        <f t="shared" si="14"/>
        <v>0</v>
      </c>
      <c r="AD19" s="27">
        <v>19785</v>
      </c>
      <c r="AE19" s="28">
        <f t="shared" si="9"/>
        <v>0</v>
      </c>
      <c r="AF19" s="27">
        <v>19843.3</v>
      </c>
      <c r="AG19" s="29">
        <f t="shared" si="10"/>
        <v>0.29466767753348128</v>
      </c>
      <c r="AH19" s="25">
        <v>282.23399999999998</v>
      </c>
      <c r="AI19" s="10">
        <f t="shared" si="11"/>
        <v>1</v>
      </c>
      <c r="AJ19" s="38">
        <v>19785</v>
      </c>
    </row>
    <row r="20" spans="4:36" x14ac:dyDescent="0.25">
      <c r="D20" s="3" t="s">
        <v>13</v>
      </c>
      <c r="E20" s="48"/>
      <c r="F20" s="3">
        <v>23780</v>
      </c>
      <c r="G20" s="26">
        <f t="shared" si="0"/>
        <v>3.9699195522910111</v>
      </c>
      <c r="H20" s="30">
        <v>24057.4</v>
      </c>
      <c r="I20" s="25">
        <f t="shared" si="1"/>
        <v>5.1827562084645038</v>
      </c>
      <c r="J20" s="25">
        <v>55.673699999999997</v>
      </c>
      <c r="K20" s="9">
        <f t="shared" si="2"/>
        <v>0</v>
      </c>
      <c r="L20" s="27">
        <v>22876</v>
      </c>
      <c r="M20" s="25">
        <f t="shared" si="3"/>
        <v>1.7488632388947184E-2</v>
      </c>
      <c r="N20" s="27">
        <v>22956.3</v>
      </c>
      <c r="O20" s="25">
        <f t="shared" si="4"/>
        <v>0.36857292759705873</v>
      </c>
      <c r="P20" s="25">
        <v>416.98500000000001</v>
      </c>
      <c r="Q20" s="9">
        <f t="shared" si="5"/>
        <v>0</v>
      </c>
      <c r="R20" s="27">
        <v>22879</v>
      </c>
      <c r="S20" s="26">
        <f t="shared" si="6"/>
        <v>3.0605106680657572E-2</v>
      </c>
      <c r="T20" s="27">
        <v>22908.1</v>
      </c>
      <c r="U20" s="25">
        <f t="shared" si="7"/>
        <v>0.15783490731024197</v>
      </c>
      <c r="V20" s="27"/>
      <c r="W20" s="27">
        <f t="shared" si="8"/>
        <v>0</v>
      </c>
      <c r="X20" s="3">
        <v>35275</v>
      </c>
      <c r="Y20" s="25">
        <f t="shared" si="12"/>
        <v>54.227876880027978</v>
      </c>
      <c r="Z20" s="27">
        <v>36801.699999999997</v>
      </c>
      <c r="AA20" s="25">
        <f t="shared" si="13"/>
        <v>60.90285064707939</v>
      </c>
      <c r="AB20" s="27">
        <v>554.46699999999998</v>
      </c>
      <c r="AC20" s="9">
        <f t="shared" si="14"/>
        <v>0</v>
      </c>
      <c r="AD20" s="27">
        <v>22872</v>
      </c>
      <c r="AE20" s="28">
        <f t="shared" si="9"/>
        <v>0</v>
      </c>
      <c r="AF20" s="27">
        <v>22940.6</v>
      </c>
      <c r="AG20" s="29">
        <f t="shared" si="10"/>
        <v>0.29993004547043789</v>
      </c>
      <c r="AH20" s="25">
        <v>312.80399999999997</v>
      </c>
      <c r="AI20" s="10">
        <f t="shared" si="11"/>
        <v>1</v>
      </c>
      <c r="AJ20" s="38">
        <v>22872</v>
      </c>
    </row>
    <row r="21" spans="4:36" x14ac:dyDescent="0.25">
      <c r="D21" s="3" t="s">
        <v>14</v>
      </c>
      <c r="E21" s="48"/>
      <c r="F21" s="3">
        <v>35203</v>
      </c>
      <c r="G21" s="26">
        <f t="shared" si="0"/>
        <v>0.50533889110946151</v>
      </c>
      <c r="H21" s="27">
        <v>35294.5</v>
      </c>
      <c r="I21" s="25">
        <f t="shared" si="1"/>
        <v>0.76657340261520013</v>
      </c>
      <c r="J21" s="25">
        <v>26.866900000000001</v>
      </c>
      <c r="K21" s="9">
        <f t="shared" si="2"/>
        <v>0</v>
      </c>
      <c r="L21" s="27">
        <v>35109</v>
      </c>
      <c r="M21" s="25">
        <f t="shared" si="3"/>
        <v>0.23696682464454977</v>
      </c>
      <c r="N21" s="27">
        <v>35215.699999999997</v>
      </c>
      <c r="O21" s="25">
        <f t="shared" si="4"/>
        <v>0.54159767030205297</v>
      </c>
      <c r="P21" s="25">
        <v>356.351</v>
      </c>
      <c r="Q21" s="9">
        <f t="shared" si="5"/>
        <v>0</v>
      </c>
      <c r="R21" s="27">
        <v>35078</v>
      </c>
      <c r="S21" s="26">
        <f t="shared" si="6"/>
        <v>0.14846114315080228</v>
      </c>
      <c r="T21" s="27">
        <v>35111.599999999999</v>
      </c>
      <c r="U21" s="25">
        <f t="shared" si="7"/>
        <v>0.24438988180208571</v>
      </c>
      <c r="V21" s="27"/>
      <c r="W21" s="27">
        <f t="shared" si="8"/>
        <v>0</v>
      </c>
      <c r="X21" s="3">
        <v>49930</v>
      </c>
      <c r="Y21" s="25">
        <f t="shared" si="12"/>
        <v>42.551247644606867</v>
      </c>
      <c r="Z21" s="27">
        <v>50844.9</v>
      </c>
      <c r="AA21" s="25">
        <f t="shared" si="13"/>
        <v>45.163307257465881</v>
      </c>
      <c r="AB21" s="27">
        <v>446.64499999999998</v>
      </c>
      <c r="AC21" s="9">
        <f t="shared" si="14"/>
        <v>0</v>
      </c>
      <c r="AD21" s="27">
        <v>35026</v>
      </c>
      <c r="AE21" s="28">
        <f t="shared" si="9"/>
        <v>0</v>
      </c>
      <c r="AF21" s="27">
        <v>35073.199999999997</v>
      </c>
      <c r="AG21" s="29">
        <f t="shared" si="10"/>
        <v>0.13475703762918143</v>
      </c>
      <c r="AH21" s="25">
        <v>445.58300000000003</v>
      </c>
      <c r="AI21" s="10">
        <f t="shared" si="11"/>
        <v>1</v>
      </c>
      <c r="AJ21" s="38">
        <v>35026</v>
      </c>
    </row>
    <row r="22" spans="4:36" x14ac:dyDescent="0.25">
      <c r="D22" s="3" t="s">
        <v>15</v>
      </c>
      <c r="E22" s="48"/>
      <c r="F22" s="3">
        <v>26539</v>
      </c>
      <c r="G22" s="26">
        <f t="shared" si="0"/>
        <v>4.4349126396977807</v>
      </c>
      <c r="H22" s="27">
        <v>26712.6</v>
      </c>
      <c r="I22" s="25">
        <f t="shared" si="1"/>
        <v>5.1180544624586748</v>
      </c>
      <c r="J22" s="25">
        <v>116.953</v>
      </c>
      <c r="K22" s="9">
        <f t="shared" si="2"/>
        <v>0</v>
      </c>
      <c r="L22" s="27">
        <v>25428</v>
      </c>
      <c r="M22" s="25">
        <f t="shared" si="3"/>
        <v>6.2962379977963168E-2</v>
      </c>
      <c r="N22" s="27">
        <v>25500</v>
      </c>
      <c r="O22" s="25">
        <f t="shared" si="4"/>
        <v>0.34629308987879742</v>
      </c>
      <c r="P22" s="25">
        <v>395.07900000000001</v>
      </c>
      <c r="Q22" s="9">
        <f t="shared" si="5"/>
        <v>0</v>
      </c>
      <c r="R22" s="27">
        <v>25423</v>
      </c>
      <c r="S22" s="26">
        <f t="shared" si="6"/>
        <v>4.3286636234849678E-2</v>
      </c>
      <c r="T22" s="27">
        <v>25453.200000000001</v>
      </c>
      <c r="U22" s="25">
        <f t="shared" si="7"/>
        <v>0.16212812844325802</v>
      </c>
      <c r="V22" s="27"/>
      <c r="W22" s="27">
        <f t="shared" si="8"/>
        <v>0</v>
      </c>
      <c r="X22" s="3">
        <v>41669</v>
      </c>
      <c r="Y22" s="25">
        <f t="shared" si="12"/>
        <v>63.973713206359193</v>
      </c>
      <c r="Z22" s="27">
        <v>42880.2</v>
      </c>
      <c r="AA22" s="25">
        <f t="shared" si="13"/>
        <v>68.73996537069101</v>
      </c>
      <c r="AB22" s="27">
        <v>551.70000000000005</v>
      </c>
      <c r="AC22" s="9">
        <f t="shared" si="14"/>
        <v>0</v>
      </c>
      <c r="AD22" s="27">
        <v>25412</v>
      </c>
      <c r="AE22" s="28">
        <f t="shared" si="9"/>
        <v>0</v>
      </c>
      <c r="AF22" s="27">
        <v>25496.799999999999</v>
      </c>
      <c r="AG22" s="29">
        <f t="shared" si="10"/>
        <v>0.33370061388320194</v>
      </c>
      <c r="AH22" s="25">
        <v>300.78199999999998</v>
      </c>
      <c r="AI22" s="10">
        <f t="shared" si="11"/>
        <v>1</v>
      </c>
      <c r="AJ22" s="38">
        <v>25412</v>
      </c>
    </row>
    <row r="23" spans="4:36" x14ac:dyDescent="0.25">
      <c r="D23" s="3" t="s">
        <v>16</v>
      </c>
      <c r="E23" s="48">
        <v>1200</v>
      </c>
      <c r="F23" s="3">
        <v>37926</v>
      </c>
      <c r="G23" s="26">
        <f t="shared" si="0"/>
        <v>0.54612937433722164</v>
      </c>
      <c r="H23" s="27">
        <v>37961.199999999997</v>
      </c>
      <c r="I23" s="25">
        <f t="shared" si="1"/>
        <v>0.63944856839871977</v>
      </c>
      <c r="J23" s="25">
        <v>37.997500000000002</v>
      </c>
      <c r="K23" s="9">
        <f t="shared" si="2"/>
        <v>0</v>
      </c>
      <c r="L23" s="27">
        <v>37828</v>
      </c>
      <c r="M23" s="25">
        <f t="shared" si="3"/>
        <v>0.28632025450689286</v>
      </c>
      <c r="N23" s="27">
        <v>37896.300000000003</v>
      </c>
      <c r="O23" s="25">
        <f t="shared" si="4"/>
        <v>0.46739130434783382</v>
      </c>
      <c r="P23" s="25">
        <v>1082.01</v>
      </c>
      <c r="Q23" s="9">
        <f t="shared" si="5"/>
        <v>0</v>
      </c>
      <c r="R23" s="27">
        <v>37789</v>
      </c>
      <c r="S23" s="26">
        <f t="shared" si="6"/>
        <v>0.18292682926829271</v>
      </c>
      <c r="T23" s="27">
        <v>37825.199999999997</v>
      </c>
      <c r="U23" s="25">
        <f t="shared" si="7"/>
        <v>0.27889713679744721</v>
      </c>
      <c r="V23" s="27"/>
      <c r="W23" s="27">
        <f t="shared" si="8"/>
        <v>0</v>
      </c>
      <c r="X23" s="3">
        <v>54253</v>
      </c>
      <c r="Y23" s="25">
        <f t="shared" si="12"/>
        <v>43.830858960763521</v>
      </c>
      <c r="Z23" s="27">
        <v>54900.3</v>
      </c>
      <c r="AA23" s="25">
        <f t="shared" si="13"/>
        <v>45.546924708377531</v>
      </c>
      <c r="AB23" s="27">
        <v>1352.6</v>
      </c>
      <c r="AC23" s="9">
        <f t="shared" si="14"/>
        <v>0</v>
      </c>
      <c r="AD23" s="27">
        <v>37720</v>
      </c>
      <c r="AE23" s="28">
        <f t="shared" si="9"/>
        <v>0</v>
      </c>
      <c r="AF23" s="27">
        <v>37779.300000000003</v>
      </c>
      <c r="AG23" s="29">
        <f t="shared" si="10"/>
        <v>0.15721102863203315</v>
      </c>
      <c r="AH23" s="25">
        <v>1073.6500000000001</v>
      </c>
      <c r="AI23" s="10">
        <f t="shared" si="11"/>
        <v>1</v>
      </c>
      <c r="AJ23" s="38">
        <v>37720</v>
      </c>
    </row>
    <row r="24" spans="4:36" x14ac:dyDescent="0.25">
      <c r="D24" s="3" t="s">
        <v>17</v>
      </c>
      <c r="E24" s="48"/>
      <c r="F24" s="3">
        <v>29740</v>
      </c>
      <c r="G24" s="26">
        <f t="shared" si="0"/>
        <v>5.3563837324642201</v>
      </c>
      <c r="H24" s="27">
        <v>30085.8</v>
      </c>
      <c r="I24" s="25">
        <f t="shared" si="1"/>
        <v>6.5814085305370531</v>
      </c>
      <c r="J24" s="25">
        <v>95.611599999999996</v>
      </c>
      <c r="K24" s="9">
        <f t="shared" si="2"/>
        <v>0</v>
      </c>
      <c r="L24" s="27">
        <v>28237</v>
      </c>
      <c r="M24" s="25">
        <f t="shared" si="3"/>
        <v>3.1883236502763215E-2</v>
      </c>
      <c r="N24" s="27">
        <v>28335.4</v>
      </c>
      <c r="O24" s="29">
        <f t="shared" si="4"/>
        <v>0.38047328893297949</v>
      </c>
      <c r="P24" s="25">
        <v>1066.5999999999999</v>
      </c>
      <c r="Q24" s="9">
        <f t="shared" si="5"/>
        <v>0</v>
      </c>
      <c r="R24" s="27">
        <v>28240</v>
      </c>
      <c r="S24" s="26">
        <f t="shared" si="6"/>
        <v>4.2510982003684285E-2</v>
      </c>
      <c r="T24" s="27">
        <v>28356.3</v>
      </c>
      <c r="U24" s="25">
        <f t="shared" si="7"/>
        <v>0.45451324925605524</v>
      </c>
      <c r="V24" s="27"/>
      <c r="W24" s="27">
        <f t="shared" si="8"/>
        <v>0</v>
      </c>
      <c r="X24" s="3">
        <v>45225</v>
      </c>
      <c r="Y24" s="25">
        <f t="shared" si="12"/>
        <v>60.213263426385147</v>
      </c>
      <c r="Z24" s="27">
        <v>46838</v>
      </c>
      <c r="AA24" s="25">
        <f t="shared" si="13"/>
        <v>65.927447924047044</v>
      </c>
      <c r="AB24" s="27">
        <v>1701.27</v>
      </c>
      <c r="AC24" s="9">
        <f t="shared" si="14"/>
        <v>0</v>
      </c>
      <c r="AD24" s="27">
        <v>28228</v>
      </c>
      <c r="AE24" s="28">
        <f t="shared" si="9"/>
        <v>0</v>
      </c>
      <c r="AF24" s="27">
        <v>28421.5</v>
      </c>
      <c r="AG24" s="25">
        <f t="shared" si="10"/>
        <v>0.68548958480940914</v>
      </c>
      <c r="AH24" s="25">
        <v>493.01</v>
      </c>
      <c r="AI24" s="10">
        <f t="shared" si="11"/>
        <v>1</v>
      </c>
      <c r="AJ24" s="38">
        <v>28228</v>
      </c>
    </row>
    <row r="25" spans="4:36" x14ac:dyDescent="0.25">
      <c r="D25" s="3" t="s">
        <v>18</v>
      </c>
      <c r="E25" s="48"/>
      <c r="F25" s="3">
        <v>32186</v>
      </c>
      <c r="G25" s="26">
        <f t="shared" si="0"/>
        <v>5.2070735135488508</v>
      </c>
      <c r="H25" s="27">
        <v>32608.799999999999</v>
      </c>
      <c r="I25" s="25">
        <f t="shared" si="1"/>
        <v>6.5890890072892461</v>
      </c>
      <c r="J25" s="25">
        <v>134.864</v>
      </c>
      <c r="K25" s="9">
        <f t="shared" si="2"/>
        <v>0</v>
      </c>
      <c r="L25" s="27">
        <v>30617</v>
      </c>
      <c r="M25" s="25">
        <f t="shared" si="3"/>
        <v>7.8449318471545779E-2</v>
      </c>
      <c r="N25" s="27">
        <v>30832.6</v>
      </c>
      <c r="O25" s="25">
        <f t="shared" si="4"/>
        <v>0.78318569607426047</v>
      </c>
      <c r="P25" s="25">
        <v>1304.1099999999999</v>
      </c>
      <c r="Q25" s="9">
        <f t="shared" si="5"/>
        <v>0</v>
      </c>
      <c r="R25" s="27">
        <v>30611</v>
      </c>
      <c r="S25" s="26">
        <f t="shared" si="6"/>
        <v>5.8836988853659331E-2</v>
      </c>
      <c r="T25" s="27">
        <v>30808.2</v>
      </c>
      <c r="U25" s="25">
        <f t="shared" si="7"/>
        <v>0.70342888896152955</v>
      </c>
      <c r="V25" s="27"/>
      <c r="W25" s="27">
        <f t="shared" si="8"/>
        <v>0</v>
      </c>
      <c r="X25" s="3">
        <v>50058</v>
      </c>
      <c r="Y25" s="25">
        <f t="shared" si="12"/>
        <v>63.625666002026605</v>
      </c>
      <c r="Z25" s="27">
        <v>52121</v>
      </c>
      <c r="AA25" s="25">
        <f t="shared" si="13"/>
        <v>70.369038668976557</v>
      </c>
      <c r="AB25" s="27">
        <v>1685.77</v>
      </c>
      <c r="AC25" s="9">
        <f t="shared" si="14"/>
        <v>0</v>
      </c>
      <c r="AD25" s="27">
        <v>30593</v>
      </c>
      <c r="AE25" s="28">
        <f t="shared" si="9"/>
        <v>0</v>
      </c>
      <c r="AF25" s="27">
        <v>30766.3</v>
      </c>
      <c r="AG25" s="29">
        <f t="shared" si="10"/>
        <v>0.56646945379661773</v>
      </c>
      <c r="AH25" s="25">
        <v>509.238</v>
      </c>
      <c r="AI25" s="10">
        <f t="shared" si="11"/>
        <v>1</v>
      </c>
      <c r="AJ25" s="38">
        <v>30593</v>
      </c>
    </row>
    <row r="26" spans="4:36" x14ac:dyDescent="0.25">
      <c r="D26" s="3" t="s">
        <v>19</v>
      </c>
      <c r="E26" s="48"/>
      <c r="F26" s="3">
        <v>35110</v>
      </c>
      <c r="G26" s="26">
        <f t="shared" si="0"/>
        <v>4.7965853804136938</v>
      </c>
      <c r="H26" s="27">
        <v>35741.300000000003</v>
      </c>
      <c r="I26" s="25">
        <f t="shared" si="1"/>
        <v>6.6808942482762825</v>
      </c>
      <c r="J26" s="25">
        <v>226.053</v>
      </c>
      <c r="K26" s="9">
        <f t="shared" si="2"/>
        <v>0</v>
      </c>
      <c r="L26" s="27">
        <v>33526</v>
      </c>
      <c r="M26" s="25">
        <f t="shared" si="3"/>
        <v>6.8650568605796505E-2</v>
      </c>
      <c r="N26" s="27">
        <v>33724.800000000003</v>
      </c>
      <c r="O26" s="25">
        <f t="shared" si="4"/>
        <v>0.66203026594634184</v>
      </c>
      <c r="P26" s="25">
        <v>1192.1300000000001</v>
      </c>
      <c r="Q26" s="9">
        <f t="shared" si="5"/>
        <v>0</v>
      </c>
      <c r="R26" s="27">
        <v>33518</v>
      </c>
      <c r="S26" s="26">
        <f t="shared" si="6"/>
        <v>4.4772109960302064E-2</v>
      </c>
      <c r="T26" s="27">
        <v>33580</v>
      </c>
      <c r="U26" s="25">
        <f t="shared" si="7"/>
        <v>0.2298301644628839</v>
      </c>
      <c r="V26" s="27"/>
      <c r="W26" s="27">
        <f t="shared" si="8"/>
        <v>0</v>
      </c>
      <c r="X26" s="3">
        <v>56803</v>
      </c>
      <c r="Y26" s="25">
        <f t="shared" si="12"/>
        <v>69.546010805002538</v>
      </c>
      <c r="Z26" s="27">
        <v>59370.400000000001</v>
      </c>
      <c r="AA26" s="25">
        <f t="shared" si="13"/>
        <v>77.209205145807843</v>
      </c>
      <c r="AB26" s="27">
        <v>1685.97</v>
      </c>
      <c r="AC26" s="9">
        <f t="shared" si="14"/>
        <v>0</v>
      </c>
      <c r="AD26" s="27">
        <v>33503</v>
      </c>
      <c r="AE26" s="28">
        <f t="shared" si="9"/>
        <v>0</v>
      </c>
      <c r="AF26" s="27">
        <v>33683.300000000003</v>
      </c>
      <c r="AG26" s="29">
        <f t="shared" si="10"/>
        <v>0.53816076172283955</v>
      </c>
      <c r="AH26" s="25">
        <v>624.53200000000004</v>
      </c>
      <c r="AI26" s="10">
        <f t="shared" si="11"/>
        <v>1</v>
      </c>
      <c r="AJ26" s="38">
        <v>33503</v>
      </c>
    </row>
    <row r="27" spans="4:36" x14ac:dyDescent="0.25">
      <c r="D27" s="3" t="s">
        <v>20</v>
      </c>
      <c r="E27" s="48"/>
      <c r="F27" s="3">
        <v>37954</v>
      </c>
      <c r="G27" s="26">
        <f t="shared" si="0"/>
        <v>4.8047716352791738</v>
      </c>
      <c r="H27" s="27">
        <v>38648.699999999997</v>
      </c>
      <c r="I27" s="25">
        <f t="shared" si="1"/>
        <v>6.7230905174794202</v>
      </c>
      <c r="J27" s="25">
        <v>257.05900000000003</v>
      </c>
      <c r="K27" s="9">
        <f t="shared" si="2"/>
        <v>0</v>
      </c>
      <c r="L27" s="27">
        <v>36232</v>
      </c>
      <c r="M27" s="25">
        <f t="shared" si="3"/>
        <v>4.9704534158060421E-2</v>
      </c>
      <c r="N27" s="27">
        <v>36512.9</v>
      </c>
      <c r="O27" s="25">
        <f t="shared" si="4"/>
        <v>0.82537140332468506</v>
      </c>
      <c r="P27" s="25">
        <v>1161.8599999999999</v>
      </c>
      <c r="Q27" s="9">
        <f t="shared" si="5"/>
        <v>0</v>
      </c>
      <c r="R27" s="27">
        <v>36219</v>
      </c>
      <c r="S27" s="26">
        <f t="shared" si="6"/>
        <v>1.3806815043905673E-2</v>
      </c>
      <c r="T27" s="27">
        <v>36510.199999999997</v>
      </c>
      <c r="U27" s="25">
        <f t="shared" si="7"/>
        <v>0.81791572320096395</v>
      </c>
      <c r="V27" s="27"/>
      <c r="W27" s="27">
        <f t="shared" si="8"/>
        <v>0</v>
      </c>
      <c r="X27" s="3">
        <v>64910</v>
      </c>
      <c r="Y27" s="25">
        <f t="shared" si="12"/>
        <v>79.240072899983431</v>
      </c>
      <c r="Z27" s="27">
        <v>67340.100000000006</v>
      </c>
      <c r="AA27" s="25">
        <f t="shared" si="13"/>
        <v>85.950461147622477</v>
      </c>
      <c r="AB27" s="27">
        <v>1679.89</v>
      </c>
      <c r="AC27" s="9">
        <f t="shared" si="14"/>
        <v>0</v>
      </c>
      <c r="AD27" s="27">
        <v>36214</v>
      </c>
      <c r="AE27" s="28">
        <f t="shared" si="9"/>
        <v>0</v>
      </c>
      <c r="AF27" s="27">
        <v>36381.9</v>
      </c>
      <c r="AG27" s="29">
        <f t="shared" si="10"/>
        <v>0.46363284917435643</v>
      </c>
      <c r="AH27" s="25">
        <v>524.44799999999998</v>
      </c>
      <c r="AI27" s="10">
        <f t="shared" si="11"/>
        <v>1</v>
      </c>
      <c r="AJ27" s="38">
        <v>36214</v>
      </c>
    </row>
    <row r="28" spans="4:36" ht="14.4" thickBot="1" x14ac:dyDescent="0.3">
      <c r="D28" s="11" t="s">
        <v>21</v>
      </c>
      <c r="E28" s="49"/>
      <c r="F28" s="11">
        <v>40877</v>
      </c>
      <c r="G28" s="18">
        <f t="shared" si="0"/>
        <v>5.4128629635360257</v>
      </c>
      <c r="H28" s="12">
        <v>41555.199999999997</v>
      </c>
      <c r="I28" s="20">
        <f t="shared" si="1"/>
        <v>7.1617927690958716</v>
      </c>
      <c r="J28" s="20">
        <v>305.279</v>
      </c>
      <c r="K28" s="13">
        <f t="shared" si="2"/>
        <v>0</v>
      </c>
      <c r="L28" s="12">
        <v>38815</v>
      </c>
      <c r="M28" s="20">
        <f t="shared" si="3"/>
        <v>9.5414925988962812E-2</v>
      </c>
      <c r="N28" s="12">
        <v>39259.599999999999</v>
      </c>
      <c r="O28" s="20">
        <f t="shared" si="4"/>
        <v>1.2419413069266041</v>
      </c>
      <c r="P28" s="20">
        <v>1228.19</v>
      </c>
      <c r="Q28" s="13">
        <f t="shared" si="5"/>
        <v>0</v>
      </c>
      <c r="R28" s="12">
        <v>38785</v>
      </c>
      <c r="S28" s="18">
        <f t="shared" si="6"/>
        <v>1.8051472484398368E-2</v>
      </c>
      <c r="T28" s="12">
        <v>38961.4</v>
      </c>
      <c r="U28" s="20">
        <f t="shared" si="7"/>
        <v>0.47294857909124105</v>
      </c>
      <c r="V28" s="12"/>
      <c r="W28" s="12">
        <f t="shared" si="8"/>
        <v>0</v>
      </c>
      <c r="X28" s="11">
        <v>72867</v>
      </c>
      <c r="Y28" s="20">
        <f t="shared" si="12"/>
        <v>87.908092217236572</v>
      </c>
      <c r="Z28" s="12">
        <v>74573.399999999994</v>
      </c>
      <c r="AA28" s="20">
        <f t="shared" si="13"/>
        <v>92.308525452576191</v>
      </c>
      <c r="AB28" s="12">
        <v>1704.74</v>
      </c>
      <c r="AC28" s="13">
        <f t="shared" si="14"/>
        <v>0</v>
      </c>
      <c r="AD28" s="12">
        <v>38778</v>
      </c>
      <c r="AE28" s="14">
        <f t="shared" si="9"/>
        <v>0</v>
      </c>
      <c r="AF28" s="12">
        <v>39140.6</v>
      </c>
      <c r="AG28" s="21">
        <f t="shared" si="10"/>
        <v>0.93506627469183179</v>
      </c>
      <c r="AH28" s="20">
        <v>459.71</v>
      </c>
      <c r="AI28" s="15">
        <f t="shared" si="11"/>
        <v>1</v>
      </c>
      <c r="AJ28" s="39">
        <v>38778</v>
      </c>
    </row>
    <row r="29" spans="4:36" ht="14.4" thickBot="1" x14ac:dyDescent="0.3">
      <c r="D29" s="43" t="s">
        <v>24</v>
      </c>
      <c r="E29" s="44"/>
      <c r="F29" s="12"/>
      <c r="G29" s="18">
        <f>AVERAGE(G17:G28)</f>
        <v>3.3622831326373945</v>
      </c>
      <c r="H29" s="12"/>
      <c r="I29" s="20">
        <f>AVERAGE(I17:I28)</f>
        <v>4.4018651189934035</v>
      </c>
      <c r="J29" s="20">
        <f>AVERAGE(J17:J28)</f>
        <v>113.41080000000001</v>
      </c>
      <c r="K29" s="12">
        <f>SUM(K17:K28)</f>
        <v>0</v>
      </c>
      <c r="L29" s="33"/>
      <c r="M29" s="34">
        <f>AVERAGE(M17:M28)</f>
        <v>0.13781013723012644</v>
      </c>
      <c r="N29" s="35"/>
      <c r="O29" s="34">
        <f>AVERAGE(O17:O28)</f>
        <v>0.5948031727655988</v>
      </c>
      <c r="P29" s="34">
        <f>AVERAGE(P17:P28)</f>
        <v>781.85058333333325</v>
      </c>
      <c r="Q29" s="36">
        <f>SUM(Q17:Q28)</f>
        <v>0</v>
      </c>
      <c r="R29" s="12"/>
      <c r="S29" s="18">
        <f>AVERAGE(S17:S28)</f>
        <v>0.10365944830379005</v>
      </c>
      <c r="T29" s="12"/>
      <c r="U29" s="20">
        <f>AVERAGE(U17:U28)</f>
        <v>0.38193846946914761</v>
      </c>
      <c r="V29" s="12"/>
      <c r="W29" s="12">
        <f>SUM(W17:W28)</f>
        <v>0</v>
      </c>
      <c r="X29" s="31"/>
      <c r="Y29" s="20">
        <f>AVERAGE(Y17:Y28)</f>
        <v>56.71033789572251</v>
      </c>
      <c r="Z29" s="12"/>
      <c r="AA29" s="20">
        <f>AVERAGE(AA17:AA28)</f>
        <v>61.913104194736597</v>
      </c>
      <c r="AB29" s="12">
        <f>AVERAGE(AB17:AB28)</f>
        <v>1079.2384166666666</v>
      </c>
      <c r="AC29" s="13">
        <f>SUM(AC17:AC28)</f>
        <v>0</v>
      </c>
      <c r="AD29" s="12"/>
      <c r="AE29" s="14">
        <f>AVERAGE(AE17:AE28)</f>
        <v>0</v>
      </c>
      <c r="AF29" s="12"/>
      <c r="AG29" s="21">
        <f>AVERAGE(AG17:AG28)</f>
        <v>0.38209253450431274</v>
      </c>
      <c r="AH29" s="20">
        <f>AVERAGE(AH17:AH28)</f>
        <v>483.19133333333343</v>
      </c>
      <c r="AI29" s="14">
        <f>SUM(AI17:AI28)</f>
        <v>12</v>
      </c>
      <c r="AJ29" s="32"/>
    </row>
  </sheetData>
  <mergeCells count="11">
    <mergeCell ref="X15:AC15"/>
    <mergeCell ref="D29:E29"/>
    <mergeCell ref="AJ15:AJ16"/>
    <mergeCell ref="E17:E22"/>
    <mergeCell ref="E23:E28"/>
    <mergeCell ref="D15:D16"/>
    <mergeCell ref="E15:E16"/>
    <mergeCell ref="F15:K15"/>
    <mergeCell ref="L15:Q15"/>
    <mergeCell ref="R15:W15"/>
    <mergeCell ref="AD15:AI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Yawen</dc:creator>
  <cp:lastModifiedBy>Kou Yawen</cp:lastModifiedBy>
  <dcterms:created xsi:type="dcterms:W3CDTF">2015-06-05T18:19:34Z</dcterms:created>
  <dcterms:modified xsi:type="dcterms:W3CDTF">2022-01-13T13:22:19Z</dcterms:modified>
</cp:coreProperties>
</file>