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E7177E7-E1B7-44A7-95FF-503AE94E68AF}" xr6:coauthVersionLast="47" xr6:coauthVersionMax="47" xr10:uidLastSave="{00000000-0000-0000-0000-000000000000}"/>
  <bookViews>
    <workbookView xWindow="-108" yWindow="-108" windowWidth="23256" windowHeight="12456" xr2:uid="{BD7789AE-E893-4F2F-9A6A-E944B1342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1" l="1" a="1"/>
  <c r="N33" i="1" s="1"/>
  <c r="H42" i="1" a="1"/>
  <c r="H42" i="1" s="1"/>
  <c r="I72" i="1" s="1" a="1"/>
  <c r="N31" i="1" a="1"/>
  <c r="N31" i="1" s="1"/>
  <c r="C13" i="1"/>
  <c r="C25" i="1" s="1"/>
  <c r="D13" i="1"/>
  <c r="D24" i="1" s="1"/>
  <c r="D55" i="1" s="1"/>
  <c r="E13" i="1"/>
  <c r="E21" i="1" s="1"/>
  <c r="B13" i="1"/>
  <c r="B21" i="1" s="1"/>
  <c r="E32" i="1" l="1"/>
  <c r="I72" i="1"/>
  <c r="R62" i="1" s="1"/>
  <c r="R67" i="1"/>
  <c r="R66" i="1"/>
  <c r="R63" i="1"/>
  <c r="R65" i="1"/>
  <c r="R64" i="1"/>
  <c r="R33" i="1" a="1"/>
  <c r="R33" i="1" s="1"/>
  <c r="R31" i="1" a="1"/>
  <c r="R31" i="1" s="1"/>
  <c r="B62" i="1"/>
  <c r="E62" i="1"/>
  <c r="C46" i="1"/>
  <c r="D21" i="1"/>
  <c r="D32" i="1" s="1"/>
  <c r="B31" i="1"/>
  <c r="B36" i="1"/>
  <c r="B34" i="1"/>
  <c r="B33" i="1"/>
  <c r="B35" i="1"/>
  <c r="B25" i="1"/>
  <c r="B46" i="1" s="1"/>
  <c r="B32" i="1"/>
  <c r="C24" i="1"/>
  <c r="C55" i="1" s="1"/>
  <c r="B24" i="1"/>
  <c r="B55" i="1" s="1"/>
  <c r="C21" i="1"/>
  <c r="C62" i="1" s="1"/>
  <c r="C23" i="1"/>
  <c r="C22" i="1"/>
  <c r="D23" i="1"/>
  <c r="B20" i="1"/>
  <c r="D22" i="1"/>
  <c r="B23" i="1"/>
  <c r="E25" i="1"/>
  <c r="B22" i="1"/>
  <c r="D20" i="1"/>
  <c r="E24" i="1"/>
  <c r="E20" i="1"/>
  <c r="E23" i="1"/>
  <c r="C20" i="1"/>
  <c r="D25" i="1"/>
  <c r="E22" i="1"/>
  <c r="C61" i="1" l="1"/>
  <c r="D61" i="1"/>
  <c r="B61" i="1"/>
  <c r="E61" i="1"/>
  <c r="B54" i="1"/>
  <c r="C54" i="1"/>
  <c r="D54" i="1"/>
  <c r="E54" i="1"/>
  <c r="B65" i="1"/>
  <c r="C65" i="1"/>
  <c r="E65" i="1"/>
  <c r="D65" i="1"/>
  <c r="E51" i="1"/>
  <c r="B51" i="1"/>
  <c r="C51" i="1"/>
  <c r="D51" i="1"/>
  <c r="E55" i="1"/>
  <c r="B63" i="1"/>
  <c r="C63" i="1"/>
  <c r="D63" i="1"/>
  <c r="E63" i="1"/>
  <c r="D46" i="1"/>
  <c r="B56" i="1"/>
  <c r="C56" i="1"/>
  <c r="E56" i="1"/>
  <c r="D56" i="1"/>
  <c r="D53" i="1"/>
  <c r="E53" i="1"/>
  <c r="B53" i="1"/>
  <c r="C53" i="1"/>
  <c r="D66" i="1"/>
  <c r="E66" i="1"/>
  <c r="B66" i="1"/>
  <c r="C66" i="1"/>
  <c r="B52" i="1"/>
  <c r="C52" i="1"/>
  <c r="E52" i="1"/>
  <c r="D52" i="1"/>
  <c r="D64" i="1"/>
  <c r="E64" i="1"/>
  <c r="B64" i="1"/>
  <c r="C64" i="1"/>
  <c r="E46" i="1"/>
  <c r="D62" i="1"/>
  <c r="D41" i="1"/>
  <c r="B41" i="1"/>
  <c r="C41" i="1"/>
  <c r="E41" i="1"/>
  <c r="C31" i="1"/>
  <c r="D31" i="1"/>
  <c r="E31" i="1"/>
  <c r="C44" i="1"/>
  <c r="D44" i="1"/>
  <c r="E44" i="1"/>
  <c r="B44" i="1"/>
  <c r="C34" i="1"/>
  <c r="D34" i="1"/>
  <c r="E34" i="1"/>
  <c r="E36" i="1"/>
  <c r="C36" i="1"/>
  <c r="D36" i="1"/>
  <c r="D33" i="1"/>
  <c r="E33" i="1"/>
  <c r="C33" i="1"/>
  <c r="E42" i="1"/>
  <c r="C42" i="1"/>
  <c r="D42" i="1"/>
  <c r="B42" i="1"/>
  <c r="C32" i="1"/>
  <c r="D45" i="1"/>
  <c r="E45" i="1"/>
  <c r="C45" i="1"/>
  <c r="B45" i="1"/>
  <c r="E43" i="1"/>
  <c r="C43" i="1"/>
  <c r="B43" i="1"/>
  <c r="D43" i="1"/>
  <c r="C35" i="1"/>
  <c r="D35" i="1"/>
  <c r="E35" i="1"/>
  <c r="B37" i="1"/>
  <c r="D57" i="1" l="1"/>
  <c r="B67" i="1"/>
  <c r="C57" i="1"/>
  <c r="E57" i="1"/>
  <c r="E67" i="1"/>
  <c r="B57" i="1"/>
  <c r="D67" i="1"/>
  <c r="D37" i="1"/>
  <c r="C67" i="1"/>
  <c r="E37" i="1"/>
  <c r="C37" i="1"/>
  <c r="C47" i="1"/>
  <c r="E47" i="1"/>
  <c r="B47" i="1"/>
  <c r="D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<sst xmlns="http://schemas.openxmlformats.org/spreadsheetml/2006/main" count="55" uniqueCount="54">
  <si>
    <t>x1</t>
  </si>
  <si>
    <t>x3</t>
  </si>
  <si>
    <t>x4</t>
  </si>
  <si>
    <t>I1</t>
  </si>
  <si>
    <t>I3</t>
  </si>
  <si>
    <t>I4</t>
  </si>
  <si>
    <t>I6</t>
  </si>
  <si>
    <t>I2</t>
  </si>
  <si>
    <t>I5</t>
  </si>
  <si>
    <t>media x</t>
  </si>
  <si>
    <t>x2</t>
  </si>
  <si>
    <t>S11</t>
  </si>
  <si>
    <t>S12</t>
  </si>
  <si>
    <t>S13</t>
  </si>
  <si>
    <t>S14</t>
  </si>
  <si>
    <t>S</t>
  </si>
  <si>
    <t>S1</t>
  </si>
  <si>
    <t>S21</t>
  </si>
  <si>
    <t>S22</t>
  </si>
  <si>
    <t>S23</t>
  </si>
  <si>
    <t>S24</t>
  </si>
  <si>
    <t>S2</t>
  </si>
  <si>
    <t>S31</t>
  </si>
  <si>
    <t>S32</t>
  </si>
  <si>
    <t>S33</t>
  </si>
  <si>
    <t>S34</t>
  </si>
  <si>
    <t>S3</t>
  </si>
  <si>
    <t>S4</t>
  </si>
  <si>
    <t>Centroide</t>
  </si>
  <si>
    <t>Medias Aritmeticas</t>
  </si>
  <si>
    <t>Mahalanobis</t>
  </si>
  <si>
    <t>S Inversa</t>
  </si>
  <si>
    <t>I1-I3</t>
  </si>
  <si>
    <t>I4-C</t>
  </si>
  <si>
    <t>J6</t>
  </si>
  <si>
    <t xml:space="preserve">Diagonal </t>
  </si>
  <si>
    <t>x1-c</t>
  </si>
  <si>
    <t>x2-c</t>
  </si>
  <si>
    <t>x3-c</t>
  </si>
  <si>
    <t>x4-c</t>
  </si>
  <si>
    <t>x5-c</t>
  </si>
  <si>
    <t>x6-c</t>
  </si>
  <si>
    <t>Individuos/Variables</t>
  </si>
  <si>
    <t>Tabla de            (x - media x)</t>
  </si>
  <si>
    <t>Calculando los valores de S</t>
  </si>
  <si>
    <t>Calculando Distancias de Mahalanobis</t>
  </si>
  <si>
    <t>Calculando Distancias con respecto al centroide y obteniendo la diagonal</t>
  </si>
  <si>
    <t>S41</t>
  </si>
  <si>
    <t>S42</t>
  </si>
  <si>
    <t>S43</t>
  </si>
  <si>
    <t>S44</t>
  </si>
  <si>
    <t>Alumnos:</t>
  </si>
  <si>
    <t>De Luna Ocampo Yanina</t>
  </si>
  <si>
    <t>Ramírez Méndez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</si>
</sst>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139B-2FB9-4CD4-A656-4BC67B8F5693}">
  <dimension ref="A1:S77"/>
  <sheetViews>
    <sheetView tabSelected="1" zoomScale="57" workbookViewId="0">
      <selection activeCell="A3" sqref="A3"/>
    </sheetView>
  </sheetViews>
  <sheetFormatPr baseColWidth="10" defaultColWidth="9.77734375" defaultRowHeight="14.4" x14ac:dyDescent="0.3"/>
  <cols>
    <col min="1" max="1" width="11.33203125" customWidth="1"/>
    <col min="18" max="18" width="13.77734375" customWidth="1"/>
    <col min="21" max="21" width="11.21875" bestFit="1" customWidth="1"/>
  </cols>
  <sheetData>
    <row r="1" spans="1:12" x14ac:dyDescent="0.3">
      <c r="A1" t="s">
        <v>51</v>
      </c>
    </row>
    <row r="2" spans="1:12" x14ac:dyDescent="0.3">
      <c r="A2" t="s">
        <v>52</v>
      </c>
    </row>
    <row r="3" spans="1:12" x14ac:dyDescent="0.3">
      <c r="A3" t="s">
        <v>53</v>
      </c>
    </row>
    <row r="6" spans="1:12" ht="28.8" x14ac:dyDescent="0.3">
      <c r="A6" s="5" t="s">
        <v>42</v>
      </c>
      <c r="B6" s="1" t="s">
        <v>0</v>
      </c>
      <c r="C6" s="1" t="s">
        <v>10</v>
      </c>
      <c r="D6" s="1" t="s">
        <v>1</v>
      </c>
      <c r="E6" s="1" t="s">
        <v>2</v>
      </c>
      <c r="K6" s="1"/>
      <c r="L6" s="1"/>
    </row>
    <row r="7" spans="1:12" x14ac:dyDescent="0.3">
      <c r="A7" s="1" t="s">
        <v>3</v>
      </c>
      <c r="B7" s="4">
        <v>2</v>
      </c>
      <c r="C7" s="4">
        <v>4</v>
      </c>
      <c r="D7" s="4">
        <v>1</v>
      </c>
      <c r="E7" s="4">
        <v>7</v>
      </c>
    </row>
    <row r="8" spans="1:12" x14ac:dyDescent="0.3">
      <c r="A8" s="1" t="s">
        <v>7</v>
      </c>
      <c r="B8" s="4">
        <v>1</v>
      </c>
      <c r="C8" s="4">
        <v>6</v>
      </c>
      <c r="D8" s="4">
        <v>3</v>
      </c>
      <c r="E8" s="4">
        <v>5</v>
      </c>
    </row>
    <row r="9" spans="1:12" x14ac:dyDescent="0.3">
      <c r="A9" s="1" t="s">
        <v>4</v>
      </c>
      <c r="B9" s="4">
        <v>1</v>
      </c>
      <c r="C9" s="4">
        <v>8</v>
      </c>
      <c r="D9" s="4">
        <v>4</v>
      </c>
      <c r="E9" s="4">
        <v>2</v>
      </c>
    </row>
    <row r="10" spans="1:12" x14ac:dyDescent="0.3">
      <c r="A10" s="1" t="s">
        <v>5</v>
      </c>
      <c r="B10" s="4">
        <v>4</v>
      </c>
      <c r="C10" s="4">
        <v>5</v>
      </c>
      <c r="D10" s="4">
        <v>4</v>
      </c>
      <c r="E10" s="4">
        <v>0</v>
      </c>
    </row>
    <row r="11" spans="1:12" x14ac:dyDescent="0.3">
      <c r="A11" s="1" t="s">
        <v>8</v>
      </c>
      <c r="B11" s="4">
        <v>5</v>
      </c>
      <c r="C11" s="4">
        <v>0</v>
      </c>
      <c r="D11" s="4">
        <v>6</v>
      </c>
      <c r="E11" s="4">
        <v>1</v>
      </c>
    </row>
    <row r="12" spans="1:12" x14ac:dyDescent="0.3">
      <c r="A12" s="1" t="s">
        <v>6</v>
      </c>
      <c r="B12" s="4">
        <v>6</v>
      </c>
      <c r="C12" s="4">
        <v>1</v>
      </c>
      <c r="D12" s="4">
        <v>8</v>
      </c>
      <c r="E12" s="4">
        <v>2</v>
      </c>
    </row>
    <row r="13" spans="1:12" x14ac:dyDescent="0.3">
      <c r="A13" s="3" t="s">
        <v>9</v>
      </c>
      <c r="B13" s="3">
        <f>AVERAGE(B7:B12)</f>
        <v>3.1666666666666665</v>
      </c>
      <c r="C13" s="3">
        <f t="shared" ref="C13:E13" si="0">AVERAGE(C7:C12)</f>
        <v>4</v>
      </c>
      <c r="D13" s="3">
        <f t="shared" si="0"/>
        <v>4.333333333333333</v>
      </c>
      <c r="E13" s="3">
        <f t="shared" si="0"/>
        <v>2.8333333333333335</v>
      </c>
    </row>
    <row r="16" spans="1:12" x14ac:dyDescent="0.3">
      <c r="A16" s="7" t="s">
        <v>28</v>
      </c>
      <c r="B16" s="8">
        <v>3.1666666666666665</v>
      </c>
      <c r="C16" s="8">
        <v>4</v>
      </c>
      <c r="D16" s="8">
        <v>4.333333333333333</v>
      </c>
      <c r="E16" s="8">
        <v>2.8333333333333335</v>
      </c>
    </row>
    <row r="17" spans="1:19" ht="28.8" x14ac:dyDescent="0.3">
      <c r="A17" s="6" t="s">
        <v>29</v>
      </c>
      <c r="B17" s="8">
        <v>3.1666666666666665</v>
      </c>
      <c r="C17" s="8">
        <v>4</v>
      </c>
      <c r="D17" s="8">
        <v>4.333333333333333</v>
      </c>
      <c r="E17" s="8">
        <v>2.8333333333333335</v>
      </c>
      <c r="H17" s="11"/>
    </row>
    <row r="20" spans="1:19" x14ac:dyDescent="0.3">
      <c r="A20" s="14" t="s">
        <v>43</v>
      </c>
      <c r="B20" s="8">
        <f t="shared" ref="B20:B25" si="1">B7-$B$13</f>
        <v>-1.1666666666666665</v>
      </c>
      <c r="C20" s="8">
        <f t="shared" ref="C20:C25" si="2">C7-$C$13</f>
        <v>0</v>
      </c>
      <c r="D20" s="8">
        <f t="shared" ref="D20:D25" si="3">D7-$D$13</f>
        <v>-3.333333333333333</v>
      </c>
      <c r="E20" s="8">
        <f t="shared" ref="E20:E25" si="4">E7-$E$13</f>
        <v>4.1666666666666661</v>
      </c>
    </row>
    <row r="21" spans="1:19" x14ac:dyDescent="0.3">
      <c r="A21" s="14"/>
      <c r="B21" s="8">
        <f t="shared" si="1"/>
        <v>-2.1666666666666665</v>
      </c>
      <c r="C21" s="8">
        <f t="shared" si="2"/>
        <v>2</v>
      </c>
      <c r="D21" s="8">
        <f t="shared" si="3"/>
        <v>-1.333333333333333</v>
      </c>
      <c r="E21" s="8">
        <f t="shared" si="4"/>
        <v>2.1666666666666665</v>
      </c>
    </row>
    <row r="22" spans="1:19" x14ac:dyDescent="0.3">
      <c r="A22" s="14"/>
      <c r="B22" s="8">
        <f t="shared" si="1"/>
        <v>-2.1666666666666665</v>
      </c>
      <c r="C22" s="8">
        <f t="shared" si="2"/>
        <v>4</v>
      </c>
      <c r="D22" s="8">
        <f t="shared" si="3"/>
        <v>-0.33333333333333304</v>
      </c>
      <c r="E22" s="8">
        <f t="shared" si="4"/>
        <v>-0.83333333333333348</v>
      </c>
    </row>
    <row r="23" spans="1:19" x14ac:dyDescent="0.3">
      <c r="A23" s="14"/>
      <c r="B23" s="8">
        <f t="shared" si="1"/>
        <v>0.83333333333333348</v>
      </c>
      <c r="C23" s="8">
        <f t="shared" si="2"/>
        <v>1</v>
      </c>
      <c r="D23" s="8">
        <f t="shared" si="3"/>
        <v>-0.33333333333333304</v>
      </c>
      <c r="E23" s="8">
        <f t="shared" si="4"/>
        <v>-2.8333333333333335</v>
      </c>
    </row>
    <row r="24" spans="1:19" x14ac:dyDescent="0.3">
      <c r="A24" s="14"/>
      <c r="B24" s="8">
        <f t="shared" si="1"/>
        <v>1.8333333333333335</v>
      </c>
      <c r="C24" s="8">
        <f t="shared" si="2"/>
        <v>-4</v>
      </c>
      <c r="D24" s="8">
        <f t="shared" si="3"/>
        <v>1.666666666666667</v>
      </c>
      <c r="E24" s="8">
        <f t="shared" si="4"/>
        <v>-1.8333333333333335</v>
      </c>
    </row>
    <row r="25" spans="1:19" x14ac:dyDescent="0.3">
      <c r="A25" s="14"/>
      <c r="B25" s="8">
        <f t="shared" si="1"/>
        <v>2.8333333333333335</v>
      </c>
      <c r="C25" s="8">
        <f t="shared" si="2"/>
        <v>-3</v>
      </c>
      <c r="D25" s="8">
        <f t="shared" si="3"/>
        <v>3.666666666666667</v>
      </c>
      <c r="E25" s="8">
        <f t="shared" si="4"/>
        <v>-0.83333333333333348</v>
      </c>
    </row>
    <row r="28" spans="1:19" x14ac:dyDescent="0.3">
      <c r="A28" s="12" t="s">
        <v>44</v>
      </c>
      <c r="B28" s="12"/>
      <c r="C28" s="12"/>
      <c r="D28" s="12"/>
      <c r="E28" s="12"/>
      <c r="M28" s="12" t="s">
        <v>45</v>
      </c>
      <c r="N28" s="16"/>
      <c r="O28" s="16"/>
      <c r="P28" s="16"/>
      <c r="Q28" s="16"/>
      <c r="R28" s="16"/>
      <c r="S28" s="16"/>
    </row>
    <row r="30" spans="1:19" x14ac:dyDescent="0.3">
      <c r="B30" s="1" t="s">
        <v>11</v>
      </c>
      <c r="C30" s="1" t="s">
        <v>12</v>
      </c>
      <c r="D30" s="1" t="s">
        <v>13</v>
      </c>
      <c r="E30" s="1" t="s">
        <v>14</v>
      </c>
      <c r="N30" s="13" t="s">
        <v>32</v>
      </c>
      <c r="O30" s="13"/>
      <c r="P30" s="13"/>
      <c r="Q30" s="13"/>
      <c r="R30" t="s">
        <v>30</v>
      </c>
    </row>
    <row r="31" spans="1:19" x14ac:dyDescent="0.3">
      <c r="B31" s="8">
        <f t="shared" ref="B31:B36" si="5">(B7-$B$13)*(B7-$B$13)</f>
        <v>1.3611111111111107</v>
      </c>
      <c r="C31" s="8">
        <f t="shared" ref="C31:C36" si="6">B20*C20</f>
        <v>0</v>
      </c>
      <c r="D31" s="8">
        <f t="shared" ref="D31:D36" si="7">B20*D20</f>
        <v>3.888888888888888</v>
      </c>
      <c r="E31" s="8">
        <f t="shared" ref="E31:E36" si="8">B20*E20</f>
        <v>-4.8611111111111098</v>
      </c>
      <c r="N31" s="8" cm="1">
        <f t="array" ref="N31:Q31">B7:E7-B9:E9</f>
        <v>1</v>
      </c>
      <c r="O31" s="8">
        <v>-4</v>
      </c>
      <c r="P31" s="8">
        <v>-3</v>
      </c>
      <c r="Q31" s="8">
        <v>5</v>
      </c>
      <c r="R31" s="2" cm="1">
        <f t="array" ref="R31">MMULT(MMULT(_xlfn.ANCHORARRAY(N31),_xlfn.ANCHORARRAY(H42)),TRANSPOSE(_xlfn.ANCHORARRAY(N31)))</f>
        <v>9.7919246965568476</v>
      </c>
    </row>
    <row r="32" spans="1:19" x14ac:dyDescent="0.3">
      <c r="B32" s="8">
        <f t="shared" si="5"/>
        <v>4.6944444444444438</v>
      </c>
      <c r="C32" s="8">
        <f t="shared" si="6"/>
        <v>-4.333333333333333</v>
      </c>
      <c r="D32" s="8">
        <f t="shared" si="7"/>
        <v>2.888888888888888</v>
      </c>
      <c r="E32" s="8">
        <f t="shared" si="8"/>
        <v>-4.6944444444444438</v>
      </c>
      <c r="N32" s="13" t="s">
        <v>33</v>
      </c>
      <c r="O32" s="13"/>
      <c r="P32" s="13"/>
      <c r="Q32" s="13"/>
    </row>
    <row r="33" spans="1:18" x14ac:dyDescent="0.3">
      <c r="B33" s="8">
        <f t="shared" si="5"/>
        <v>4.6944444444444438</v>
      </c>
      <c r="C33" s="8">
        <f t="shared" si="6"/>
        <v>-8.6666666666666661</v>
      </c>
      <c r="D33" s="8">
        <f t="shared" si="7"/>
        <v>0.72222222222222154</v>
      </c>
      <c r="E33" s="8">
        <f t="shared" si="8"/>
        <v>1.8055555555555558</v>
      </c>
      <c r="G33" s="15" t="s">
        <v>15</v>
      </c>
      <c r="H33" s="10">
        <v>4.5666666666666664</v>
      </c>
      <c r="I33" s="10">
        <v>-5.6</v>
      </c>
      <c r="J33" s="10">
        <v>4.1333333333333329</v>
      </c>
      <c r="K33" s="10">
        <v>-3.1666666666666665</v>
      </c>
      <c r="N33" s="8" cm="1">
        <f t="array" ref="N33:Q33">B10:E10-B16:E16</f>
        <v>0.83333333333333348</v>
      </c>
      <c r="O33" s="8">
        <v>1</v>
      </c>
      <c r="P33" s="8">
        <v>-0.33333333333333304</v>
      </c>
      <c r="Q33" s="8">
        <v>-2.8333333333333335</v>
      </c>
      <c r="R33" s="2" cm="1">
        <f t="array" ref="R33">MMULT(MMULT(_xlfn.ANCHORARRAY(N33),_xlfn.ANCHORARRAY(H42)),TRANSPOSE(_xlfn.ANCHORARRAY(N33)))</f>
        <v>3.7766729183622925</v>
      </c>
    </row>
    <row r="34" spans="1:18" x14ac:dyDescent="0.3">
      <c r="B34" s="8">
        <f t="shared" si="5"/>
        <v>0.69444444444444464</v>
      </c>
      <c r="C34" s="8">
        <f t="shared" si="6"/>
        <v>0.83333333333333348</v>
      </c>
      <c r="D34" s="8">
        <f t="shared" si="7"/>
        <v>-0.27777777777777757</v>
      </c>
      <c r="E34" s="8">
        <f t="shared" si="8"/>
        <v>-2.3611111111111116</v>
      </c>
      <c r="G34" s="15"/>
      <c r="H34" s="10">
        <v>-5.6</v>
      </c>
      <c r="I34" s="10">
        <v>9.1999999999999993</v>
      </c>
      <c r="J34" s="10">
        <v>-4.4000000000000004</v>
      </c>
      <c r="K34" s="10">
        <v>1.6</v>
      </c>
    </row>
    <row r="35" spans="1:18" x14ac:dyDescent="0.3">
      <c r="B35" s="8">
        <f t="shared" si="5"/>
        <v>3.3611111111111116</v>
      </c>
      <c r="C35" s="8">
        <f t="shared" si="6"/>
        <v>-7.3333333333333339</v>
      </c>
      <c r="D35" s="8">
        <f t="shared" si="7"/>
        <v>3.0555555555555562</v>
      </c>
      <c r="E35" s="8">
        <f t="shared" si="8"/>
        <v>-3.3611111111111116</v>
      </c>
      <c r="G35" s="15"/>
      <c r="H35" s="10">
        <v>4.1333333333333329</v>
      </c>
      <c r="I35" s="10">
        <v>-4.4000000000000004</v>
      </c>
      <c r="J35" s="10">
        <v>5.8666666666666663</v>
      </c>
      <c r="K35" s="10">
        <v>-4.3333333333333339</v>
      </c>
    </row>
    <row r="36" spans="1:18" x14ac:dyDescent="0.3">
      <c r="B36" s="8">
        <f t="shared" si="5"/>
        <v>8.0277777777777786</v>
      </c>
      <c r="C36" s="8">
        <f t="shared" si="6"/>
        <v>-8.5</v>
      </c>
      <c r="D36" s="8">
        <f t="shared" si="7"/>
        <v>10.388888888888891</v>
      </c>
      <c r="E36" s="8">
        <f t="shared" si="8"/>
        <v>-2.3611111111111116</v>
      </c>
      <c r="G36" s="15"/>
      <c r="H36" s="10">
        <v>-3.1666666666666665</v>
      </c>
      <c r="I36" s="10">
        <v>1.6</v>
      </c>
      <c r="J36" s="10">
        <v>-4.3333333333333339</v>
      </c>
      <c r="K36" s="10">
        <v>6.9666666666666659</v>
      </c>
    </row>
    <row r="37" spans="1:18" x14ac:dyDescent="0.3">
      <c r="A37" s="9" t="s">
        <v>16</v>
      </c>
      <c r="B37" s="2">
        <f>SUM(B31:B36)/5</f>
        <v>4.5666666666666664</v>
      </c>
      <c r="C37" s="2">
        <f>SUM(C31:C36)/5</f>
        <v>-5.6</v>
      </c>
      <c r="D37" s="2">
        <f t="shared" ref="D37:E37" si="9">SUM(D31:D36)/5</f>
        <v>4.1333333333333329</v>
      </c>
      <c r="E37" s="2">
        <f t="shared" si="9"/>
        <v>-3.1666666666666665</v>
      </c>
    </row>
    <row r="40" spans="1:18" x14ac:dyDescent="0.3">
      <c r="B40" s="1" t="s">
        <v>17</v>
      </c>
      <c r="C40" s="1" t="s">
        <v>18</v>
      </c>
      <c r="D40" s="1" t="s">
        <v>19</v>
      </c>
      <c r="E40" s="1" t="s">
        <v>20</v>
      </c>
    </row>
    <row r="41" spans="1:18" x14ac:dyDescent="0.3">
      <c r="B41" s="8">
        <f>$C20*B20</f>
        <v>0</v>
      </c>
      <c r="C41" s="8">
        <f>$C20*C20</f>
        <v>0</v>
      </c>
      <c r="D41" s="8">
        <f>$C20*D20</f>
        <v>0</v>
      </c>
      <c r="E41" s="8">
        <f>$C20*E20</f>
        <v>0</v>
      </c>
    </row>
    <row r="42" spans="1:18" x14ac:dyDescent="0.3">
      <c r="B42" s="8">
        <f>$C21*B21</f>
        <v>-4.333333333333333</v>
      </c>
      <c r="C42" s="8">
        <f>$C21*C21</f>
        <v>4</v>
      </c>
      <c r="D42" s="8">
        <f>$C21*D21</f>
        <v>-2.6666666666666661</v>
      </c>
      <c r="E42" s="8">
        <f>$C21*E21</f>
        <v>4.333333333333333</v>
      </c>
      <c r="G42" s="15" t="s">
        <v>31</v>
      </c>
      <c r="H42" s="8" cm="1">
        <f t="array" ref="H42:K45">MINVERSE(H33:K36)</f>
        <v>2.5296955542187152</v>
      </c>
      <c r="I42" s="8">
        <v>1.2459157554525409</v>
      </c>
      <c r="J42" s="8">
        <v>-0.38825388961628643</v>
      </c>
      <c r="K42" s="8">
        <v>0.62222064946860656</v>
      </c>
    </row>
    <row r="43" spans="1:18" x14ac:dyDescent="0.3">
      <c r="B43" s="8">
        <f>$C22*B22</f>
        <v>-8.6666666666666661</v>
      </c>
      <c r="C43" s="8">
        <f>$C22*C22</f>
        <v>16</v>
      </c>
      <c r="D43" s="8">
        <f>$C22*D22</f>
        <v>-1.3333333333333321</v>
      </c>
      <c r="E43" s="8">
        <f>$C22*E22</f>
        <v>-3.3333333333333339</v>
      </c>
      <c r="G43" s="15"/>
      <c r="H43" s="8">
        <v>1.2459157554525406</v>
      </c>
      <c r="I43" s="8">
        <v>0.80679311605742177</v>
      </c>
      <c r="J43" s="8">
        <v>1.6160043408000473E-2</v>
      </c>
      <c r="K43" s="8">
        <v>0.39108484612571859</v>
      </c>
    </row>
    <row r="44" spans="1:18" x14ac:dyDescent="0.3">
      <c r="B44" s="8">
        <f>$C23*B23</f>
        <v>0.83333333333333348</v>
      </c>
      <c r="C44" s="8">
        <f>$C23*C23</f>
        <v>1</v>
      </c>
      <c r="D44" s="8">
        <f>$C23*D23</f>
        <v>-0.33333333333333304</v>
      </c>
      <c r="E44" s="8">
        <f>$C23*E23</f>
        <v>-2.8333333333333335</v>
      </c>
      <c r="G44" s="15"/>
      <c r="H44" s="8">
        <v>-0.38825388961628665</v>
      </c>
      <c r="I44" s="8">
        <v>1.616004340800031E-2</v>
      </c>
      <c r="J44" s="8">
        <v>0.59756773653231443</v>
      </c>
      <c r="K44" s="8">
        <v>0.19150241221085954</v>
      </c>
    </row>
    <row r="45" spans="1:18" x14ac:dyDescent="0.3">
      <c r="B45" s="8">
        <f>$C24*B24</f>
        <v>-7.3333333333333339</v>
      </c>
      <c r="C45" s="8">
        <f>$C24*C24</f>
        <v>16</v>
      </c>
      <c r="D45" s="8">
        <f>$C24*D24</f>
        <v>-6.6666666666666679</v>
      </c>
      <c r="E45" s="8">
        <f>$C24*E24</f>
        <v>7.3333333333333339</v>
      </c>
      <c r="G45" s="15"/>
      <c r="H45" s="8">
        <v>0.62222064946860633</v>
      </c>
      <c r="I45" s="8">
        <v>0.39108484612571853</v>
      </c>
      <c r="J45" s="8">
        <v>0.19150241221085965</v>
      </c>
      <c r="K45" s="8">
        <v>0.45566604149710471</v>
      </c>
    </row>
    <row r="46" spans="1:18" x14ac:dyDescent="0.3">
      <c r="B46" s="8">
        <f>$C25*B25</f>
        <v>-8.5</v>
      </c>
      <c r="C46" s="8">
        <f>$C25*C25</f>
        <v>9</v>
      </c>
      <c r="D46" s="8">
        <f>$C25*D25</f>
        <v>-11</v>
      </c>
      <c r="E46" s="8">
        <f>$C25*E25</f>
        <v>2.5000000000000004</v>
      </c>
    </row>
    <row r="47" spans="1:18" x14ac:dyDescent="0.3">
      <c r="A47" s="9" t="s">
        <v>21</v>
      </c>
      <c r="B47" s="2">
        <f>SUM(B41:B46)/5</f>
        <v>-5.6</v>
      </c>
      <c r="C47" s="2">
        <f t="shared" ref="C47:E47" si="10">SUM(C41:C46)/5</f>
        <v>9.1999999999999993</v>
      </c>
      <c r="D47" s="2">
        <f t="shared" si="10"/>
        <v>-4.4000000000000004</v>
      </c>
      <c r="E47" s="2">
        <f t="shared" si="10"/>
        <v>1.6</v>
      </c>
    </row>
    <row r="50" spans="1:18" x14ac:dyDescent="0.3">
      <c r="B50" s="1" t="s">
        <v>22</v>
      </c>
      <c r="C50" s="1" t="s">
        <v>23</v>
      </c>
      <c r="D50" s="1" t="s">
        <v>24</v>
      </c>
      <c r="E50" s="1" t="s">
        <v>25</v>
      </c>
    </row>
    <row r="51" spans="1:18" x14ac:dyDescent="0.3">
      <c r="B51" s="8">
        <f>$D20*B20</f>
        <v>3.888888888888888</v>
      </c>
      <c r="C51" s="8">
        <f>$D20*C20</f>
        <v>0</v>
      </c>
      <c r="D51" s="8">
        <f>$D20*D20</f>
        <v>11.111111111111109</v>
      </c>
      <c r="E51" s="8">
        <f>$D20*E20</f>
        <v>-13.888888888888886</v>
      </c>
    </row>
    <row r="52" spans="1:18" x14ac:dyDescent="0.3">
      <c r="B52" s="8">
        <f>$D21*B21</f>
        <v>2.888888888888888</v>
      </c>
      <c r="C52" s="8">
        <f>$D21*C21</f>
        <v>-2.6666666666666661</v>
      </c>
      <c r="D52" s="8">
        <f>$D21*D21</f>
        <v>1.777777777777777</v>
      </c>
      <c r="E52" s="8">
        <f>$D21*E21</f>
        <v>-2.888888888888888</v>
      </c>
      <c r="G52" s="12" t="s">
        <v>46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 x14ac:dyDescent="0.3">
      <c r="B53" s="8">
        <f>$D22*B22</f>
        <v>0.72222222222222154</v>
      </c>
      <c r="C53" s="8">
        <f>$D22*C22</f>
        <v>-1.3333333333333321</v>
      </c>
      <c r="D53" s="8">
        <f>$D22*D22</f>
        <v>0.11111111111111091</v>
      </c>
      <c r="E53" s="8">
        <f>$D22*E22</f>
        <v>0.27777777777777757</v>
      </c>
    </row>
    <row r="54" spans="1:18" x14ac:dyDescent="0.3">
      <c r="B54" s="8">
        <f>$D23*B23</f>
        <v>-0.27777777777777757</v>
      </c>
      <c r="C54" s="8">
        <f>$D23*C23</f>
        <v>-0.33333333333333304</v>
      </c>
      <c r="D54" s="8">
        <f>$D23*D23</f>
        <v>0.11111111111111091</v>
      </c>
      <c r="E54" s="8">
        <f>$D23*E23</f>
        <v>0.94444444444444364</v>
      </c>
    </row>
    <row r="55" spans="1:18" x14ac:dyDescent="0.3">
      <c r="B55" s="8">
        <f>$D24*B24</f>
        <v>3.0555555555555562</v>
      </c>
      <c r="C55" s="8">
        <f>$D24*C24</f>
        <v>-6.6666666666666679</v>
      </c>
      <c r="D55" s="8">
        <f>$D24*D24</f>
        <v>2.7777777777777786</v>
      </c>
      <c r="E55" s="8">
        <f>$D24*E24</f>
        <v>-3.0555555555555562</v>
      </c>
      <c r="H55" s="2"/>
    </row>
    <row r="56" spans="1:18" x14ac:dyDescent="0.3">
      <c r="B56" s="8">
        <f>$D25*B25</f>
        <v>10.388888888888891</v>
      </c>
      <c r="C56" s="8">
        <f>$D25*C25</f>
        <v>-11</v>
      </c>
      <c r="D56" s="8">
        <f>$D25*D25</f>
        <v>13.444444444444446</v>
      </c>
      <c r="E56" s="8">
        <f>$D25*E25</f>
        <v>-3.0555555555555562</v>
      </c>
    </row>
    <row r="57" spans="1:18" x14ac:dyDescent="0.3">
      <c r="A57" s="9" t="s">
        <v>26</v>
      </c>
      <c r="B57" s="2">
        <f>SUM(B51:B56)/5</f>
        <v>4.1333333333333329</v>
      </c>
      <c r="C57" s="2">
        <f t="shared" ref="C57:E57" si="11">SUM(C51:C56)/5</f>
        <v>-4.4000000000000004</v>
      </c>
      <c r="D57" s="2">
        <f t="shared" si="11"/>
        <v>5.8666666666666663</v>
      </c>
      <c r="E57" s="2">
        <f t="shared" si="11"/>
        <v>-4.3333333333333339</v>
      </c>
      <c r="H57" s="13" t="s">
        <v>6</v>
      </c>
      <c r="I57" s="8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8" x14ac:dyDescent="0.3">
      <c r="F58" s="11"/>
      <c r="H58" s="13"/>
      <c r="I58" s="8">
        <v>0</v>
      </c>
      <c r="J58" s="8">
        <v>1</v>
      </c>
      <c r="K58" s="8">
        <v>0</v>
      </c>
      <c r="L58" s="8">
        <v>0</v>
      </c>
      <c r="M58" s="8">
        <v>0</v>
      </c>
      <c r="N58" s="8">
        <v>0</v>
      </c>
    </row>
    <row r="59" spans="1:18" x14ac:dyDescent="0.3">
      <c r="H59" s="13"/>
      <c r="I59" s="8">
        <v>0</v>
      </c>
      <c r="J59" s="8">
        <v>0</v>
      </c>
      <c r="K59" s="8">
        <v>1</v>
      </c>
      <c r="L59" s="8">
        <v>0</v>
      </c>
      <c r="M59" s="8">
        <v>0</v>
      </c>
      <c r="N59" s="8">
        <v>0</v>
      </c>
    </row>
    <row r="60" spans="1:18" x14ac:dyDescent="0.3">
      <c r="B60" t="s">
        <v>47</v>
      </c>
      <c r="C60" t="s">
        <v>48</v>
      </c>
      <c r="D60" t="s">
        <v>49</v>
      </c>
      <c r="E60" t="s">
        <v>50</v>
      </c>
      <c r="H60" s="13"/>
      <c r="I60" s="8">
        <v>0</v>
      </c>
      <c r="J60" s="8">
        <v>0</v>
      </c>
      <c r="K60" s="8">
        <v>0</v>
      </c>
      <c r="L60" s="8">
        <v>1</v>
      </c>
      <c r="M60" s="8">
        <v>0</v>
      </c>
      <c r="N60" s="8">
        <v>0</v>
      </c>
    </row>
    <row r="61" spans="1:18" x14ac:dyDescent="0.3">
      <c r="B61" s="8">
        <f>$E20*B20</f>
        <v>-4.8611111111111098</v>
      </c>
      <c r="C61" s="8">
        <f>$E20*C20</f>
        <v>0</v>
      </c>
      <c r="D61" s="8">
        <f>$E20*D20</f>
        <v>-13.888888888888886</v>
      </c>
      <c r="E61" s="8">
        <f>$E20*E20</f>
        <v>17.361111111111107</v>
      </c>
      <c r="H61" s="13"/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Q61" s="10" t="s">
        <v>35</v>
      </c>
      <c r="R61" s="10"/>
    </row>
    <row r="62" spans="1:18" x14ac:dyDescent="0.3">
      <c r="B62" s="8">
        <f>$E21*B21</f>
        <v>-4.6944444444444438</v>
      </c>
      <c r="C62" s="8">
        <f>$E21*C21</f>
        <v>4.333333333333333</v>
      </c>
      <c r="D62" s="8">
        <f>$E21*D21</f>
        <v>-2.888888888888888</v>
      </c>
      <c r="E62" s="8">
        <f>$E21*E21</f>
        <v>4.6944444444444438</v>
      </c>
      <c r="H62" s="13"/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1</v>
      </c>
      <c r="Q62" s="10" t="s">
        <v>36</v>
      </c>
      <c r="R62" s="10">
        <f>I72</f>
        <v>3.6050756691083654</v>
      </c>
    </row>
    <row r="63" spans="1:18" x14ac:dyDescent="0.3">
      <c r="B63" s="8">
        <f>$E22*B22</f>
        <v>1.8055555555555558</v>
      </c>
      <c r="C63" s="8">
        <f>$E22*C22</f>
        <v>-3.3333333333333339</v>
      </c>
      <c r="D63" s="8">
        <f>$E22*D22</f>
        <v>0.27777777777777757</v>
      </c>
      <c r="E63" s="8">
        <f>$E22*E22</f>
        <v>0.69444444444444464</v>
      </c>
      <c r="Q63" s="10" t="s">
        <v>37</v>
      </c>
      <c r="R63" s="10">
        <f>J73</f>
        <v>1.6177441994880675</v>
      </c>
    </row>
    <row r="64" spans="1:18" x14ac:dyDescent="0.3">
      <c r="B64" s="8">
        <f>$E23*B23</f>
        <v>-2.3611111111111116</v>
      </c>
      <c r="C64" s="8">
        <f>$E23*C23</f>
        <v>-2.8333333333333335</v>
      </c>
      <c r="D64" s="8">
        <f>$E23*D23</f>
        <v>0.94444444444444364</v>
      </c>
      <c r="E64" s="8">
        <f>$E23*E23</f>
        <v>8.0277777777777786</v>
      </c>
      <c r="H64" s="13" t="s">
        <v>34</v>
      </c>
      <c r="I64" s="8">
        <v>1</v>
      </c>
      <c r="J64" s="8">
        <v>1</v>
      </c>
      <c r="K64" s="8">
        <v>1</v>
      </c>
      <c r="L64" s="8">
        <v>1</v>
      </c>
      <c r="M64" s="8">
        <v>1</v>
      </c>
      <c r="N64" s="8">
        <v>1</v>
      </c>
      <c r="Q64" s="10" t="s">
        <v>38</v>
      </c>
      <c r="R64" s="10">
        <f>K74</f>
        <v>2.7133243686377186</v>
      </c>
    </row>
    <row r="65" spans="1:18" x14ac:dyDescent="0.3">
      <c r="B65" s="8">
        <f>$E24*B24</f>
        <v>-3.3611111111111116</v>
      </c>
      <c r="C65" s="8">
        <f>$E24*C24</f>
        <v>7.3333333333333339</v>
      </c>
      <c r="D65" s="8">
        <f>$E24*D24</f>
        <v>-3.0555555555555562</v>
      </c>
      <c r="E65" s="8">
        <f>$E24*E24</f>
        <v>3.3611111111111116</v>
      </c>
      <c r="H65" s="13"/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Q65" s="10" t="s">
        <v>39</v>
      </c>
      <c r="R65" s="10">
        <f>L75</f>
        <v>3.7766729183622938</v>
      </c>
    </row>
    <row r="66" spans="1:18" x14ac:dyDescent="0.3">
      <c r="B66" s="8">
        <f>$E25*B25</f>
        <v>-2.3611111111111116</v>
      </c>
      <c r="C66" s="8">
        <f>$E25*C25</f>
        <v>2.5000000000000004</v>
      </c>
      <c r="D66" s="8">
        <f>$E25*D25</f>
        <v>-3.0555555555555562</v>
      </c>
      <c r="E66" s="8">
        <f>$E25*E25</f>
        <v>0.69444444444444464</v>
      </c>
      <c r="H66" s="13"/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Q66" s="10" t="s">
        <v>40</v>
      </c>
      <c r="R66" s="10">
        <f>M76</f>
        <v>4.1240843625039778</v>
      </c>
    </row>
    <row r="67" spans="1:18" x14ac:dyDescent="0.3">
      <c r="A67" s="9" t="s">
        <v>27</v>
      </c>
      <c r="B67" s="2">
        <f>SUM(B61:B66)/5</f>
        <v>-3.1666666666666665</v>
      </c>
      <c r="C67" s="2">
        <f t="shared" ref="C67:E67" si="12">SUM(C61:C66)/5</f>
        <v>1.6</v>
      </c>
      <c r="D67" s="2">
        <f t="shared" si="12"/>
        <v>-4.3333333333333339</v>
      </c>
      <c r="E67" s="2">
        <f t="shared" si="12"/>
        <v>6.9666666666666659</v>
      </c>
      <c r="H67" s="13"/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Q67" s="10" t="s">
        <v>41</v>
      </c>
      <c r="R67" s="10">
        <f>N77</f>
        <v>4.1630984818995778</v>
      </c>
    </row>
    <row r="68" spans="1:18" x14ac:dyDescent="0.3">
      <c r="H68" s="13"/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</row>
    <row r="69" spans="1:18" x14ac:dyDescent="0.3">
      <c r="H69" s="13"/>
      <c r="I69" s="8">
        <v>1</v>
      </c>
      <c r="J69" s="8">
        <v>1</v>
      </c>
      <c r="K69" s="8">
        <v>1</v>
      </c>
      <c r="L69" s="8">
        <v>1</v>
      </c>
      <c r="M69" s="8">
        <v>1</v>
      </c>
      <c r="N69" s="8">
        <v>1</v>
      </c>
    </row>
    <row r="72" spans="1:18" x14ac:dyDescent="0.3">
      <c r="I72" s="8" cm="1">
        <f t="array" ref="I72:N77">MMULT(MMULT(MMULT(MMULT(I57:N62-I64:N69/6,B7:E12),_xlfn.ANCHORARRAY(H42)),TRANSPOSE(B7:E12)),(I57:N62-I64:N69/6))</f>
        <v>3.6050756691083654</v>
      </c>
      <c r="J72" s="8">
        <v>0.36309966146478423</v>
      </c>
      <c r="K72" s="8">
        <v>-1.736762329405382</v>
      </c>
      <c r="L72" s="8">
        <v>-0.36534083536808415</v>
      </c>
      <c r="M72" s="8">
        <v>-0.98797433266098211</v>
      </c>
      <c r="N72" s="8">
        <v>-0.87809783313870216</v>
      </c>
    </row>
    <row r="73" spans="1:18" x14ac:dyDescent="0.3">
      <c r="I73" s="8">
        <v>0.36309966146478367</v>
      </c>
      <c r="J73" s="8">
        <v>1.6177441994880675</v>
      </c>
      <c r="K73" s="8">
        <v>1.0913632235158106</v>
      </c>
      <c r="L73" s="8">
        <v>-1.830360828998431</v>
      </c>
      <c r="M73" s="8">
        <v>-0.50388076954834482</v>
      </c>
      <c r="N73" s="8">
        <v>-0.73796548592188582</v>
      </c>
    </row>
    <row r="74" spans="1:18" x14ac:dyDescent="0.3">
      <c r="I74" s="8">
        <v>-1.7367623294053824</v>
      </c>
      <c r="J74" s="8">
        <v>1.0913632235158106</v>
      </c>
      <c r="K74" s="8">
        <v>2.7133243686377186</v>
      </c>
      <c r="L74" s="8">
        <v>-8.0475836606626189E-2</v>
      </c>
      <c r="M74" s="8">
        <v>-1.0821036365995489</v>
      </c>
      <c r="N74" s="8">
        <v>-0.90534578954197209</v>
      </c>
    </row>
    <row r="75" spans="1:18" x14ac:dyDescent="0.3">
      <c r="I75" s="8">
        <v>-0.36534083536808326</v>
      </c>
      <c r="J75" s="8">
        <v>-1.8303608289984301</v>
      </c>
      <c r="K75" s="8">
        <v>-8.0475836606625273E-2</v>
      </c>
      <c r="L75" s="8">
        <v>3.7766729183622938</v>
      </c>
      <c r="M75" s="8">
        <v>-0.70446583389362893</v>
      </c>
      <c r="N75" s="8">
        <v>-0.79602958349552444</v>
      </c>
    </row>
    <row r="76" spans="1:18" x14ac:dyDescent="0.3">
      <c r="I76" s="8">
        <v>-0.98797433266097867</v>
      </c>
      <c r="J76" s="8">
        <v>-0.50388076954834871</v>
      </c>
      <c r="K76" s="8">
        <v>-1.0821036365995513</v>
      </c>
      <c r="L76" s="8">
        <v>-0.70446583389362472</v>
      </c>
      <c r="M76" s="8">
        <v>4.1240843625039778</v>
      </c>
      <c r="N76" s="8">
        <v>-0.8456597898014806</v>
      </c>
    </row>
    <row r="77" spans="1:18" x14ac:dyDescent="0.3">
      <c r="I77" s="8">
        <v>-0.87809783313870371</v>
      </c>
      <c r="J77" s="8">
        <v>-0.73796548592188893</v>
      </c>
      <c r="K77" s="8">
        <v>-0.90534578954197231</v>
      </c>
      <c r="L77" s="8">
        <v>-0.79602958349552422</v>
      </c>
      <c r="M77" s="8">
        <v>-0.8456597898014846</v>
      </c>
      <c r="N77" s="8">
        <v>4.1630984818995778</v>
      </c>
    </row>
  </sheetData>
  <mergeCells count="10">
    <mergeCell ref="G52:R52"/>
    <mergeCell ref="H57:H62"/>
    <mergeCell ref="H64:H69"/>
    <mergeCell ref="A20:A25"/>
    <mergeCell ref="A28:E28"/>
    <mergeCell ref="G42:G45"/>
    <mergeCell ref="G33:G36"/>
    <mergeCell ref="M28:S28"/>
    <mergeCell ref="N30:Q30"/>
    <mergeCell ref="N32:Q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Usuario</cp:lastModifiedBy>
  <dcterms:created xsi:type="dcterms:W3CDTF">2022-11-08T16:47:33Z</dcterms:created>
  <dcterms:modified xsi:type="dcterms:W3CDTF">2022-11-12T16:46:39Z</dcterms:modified>
</cp:coreProperties>
</file>