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in\Desktop\LinearRegression\"/>
    </mc:Choice>
  </mc:AlternateContent>
  <xr:revisionPtr revIDLastSave="0" documentId="13_ncr:1_{0C34AA2B-1F5A-4167-A28E-F86A0E71B61F}" xr6:coauthVersionLast="47" xr6:coauthVersionMax="47" xr10:uidLastSave="{00000000-0000-0000-0000-000000000000}"/>
  <bookViews>
    <workbookView xWindow="-110" yWindow="-110" windowWidth="19420" windowHeight="10300" xr2:uid="{29A8ADAB-5989-4FA1-B8C1-E04B164E61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6" i="1"/>
  <c r="B22" i="1" l="1"/>
  <c r="B21" i="1"/>
  <c r="B20" i="1"/>
  <c r="D5" i="1"/>
  <c r="H5" i="1" s="1"/>
  <c r="D7" i="1"/>
  <c r="H7" i="1" s="1"/>
  <c r="D8" i="1"/>
  <c r="B15" i="1"/>
  <c r="E8" i="1" s="1"/>
  <c r="G8" i="1" s="1"/>
  <c r="B14" i="1"/>
  <c r="D6" i="1" s="1"/>
  <c r="H6" i="1" s="1"/>
  <c r="E7" i="1" l="1"/>
  <c r="G7" i="1" s="1"/>
  <c r="D2" i="1"/>
  <c r="H2" i="1" s="1"/>
  <c r="D4" i="1"/>
  <c r="H4" i="1" s="1"/>
  <c r="E6" i="1"/>
  <c r="G6" i="1" s="1"/>
  <c r="D11" i="1"/>
  <c r="D3" i="1"/>
  <c r="E5" i="1"/>
  <c r="F5" i="1" s="1"/>
  <c r="D10" i="1"/>
  <c r="F10" i="1" s="1"/>
  <c r="E2" i="1"/>
  <c r="G2" i="1" s="1"/>
  <c r="E4" i="1"/>
  <c r="G4" i="1" s="1"/>
  <c r="D9" i="1"/>
  <c r="E11" i="1"/>
  <c r="G11" i="1" s="1"/>
  <c r="E3" i="1"/>
  <c r="G3" i="1" s="1"/>
  <c r="F8" i="1"/>
  <c r="E10" i="1"/>
  <c r="G10" i="1" s="1"/>
  <c r="F7" i="1"/>
  <c r="E9" i="1"/>
  <c r="G9" i="1" s="1"/>
  <c r="H11" i="1"/>
  <c r="H3" i="1"/>
  <c r="F6" i="1"/>
  <c r="H9" i="1"/>
  <c r="F2" i="1"/>
  <c r="F4" i="1"/>
  <c r="H8" i="1"/>
  <c r="G5" i="1"/>
  <c r="G13" i="1" s="1"/>
  <c r="E13" i="1"/>
  <c r="D13" i="1" l="1"/>
  <c r="F3" i="1"/>
  <c r="H10" i="1"/>
  <c r="H13" i="1" s="1"/>
  <c r="F11" i="1"/>
  <c r="F9" i="1"/>
  <c r="F13" i="1"/>
  <c r="B17" i="1" l="1"/>
</calcChain>
</file>

<file path=xl/sharedStrings.xml><?xml version="1.0" encoding="utf-8"?>
<sst xmlns="http://schemas.openxmlformats.org/spreadsheetml/2006/main" count="50" uniqueCount="47">
  <si>
    <t>X</t>
  </si>
  <si>
    <t>Y</t>
  </si>
  <si>
    <t>X-Xbarra</t>
  </si>
  <si>
    <t>Y-Ybarra</t>
  </si>
  <si>
    <t>(X-Xbarra)*(Y-Ybarra)</t>
  </si>
  <si>
    <t>(Y-Ybarra)^2</t>
  </si>
  <si>
    <t>(X-Xbarra)^2</t>
  </si>
  <si>
    <t>y</t>
  </si>
  <si>
    <t>Xbarra</t>
  </si>
  <si>
    <t>Ybarra</t>
  </si>
  <si>
    <t>Beta0</t>
  </si>
  <si>
    <t>Beta1</t>
  </si>
  <si>
    <t>r</t>
  </si>
  <si>
    <t>media</t>
  </si>
  <si>
    <t>varianza</t>
  </si>
  <si>
    <t>desvEst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</si>
  <si>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</si>
  <si>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</si>
  <si>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</si>
  <si>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</si>
  <si>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</si>
  <si>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</si>
  <si>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</si>
  <si>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</si>
  <si>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</si>
  <si>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</si>
  <si>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</si>
  <si>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</si>
  <si>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</si>
  <si>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</si>
  <si>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</si>
  <si>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</si>
  <si>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</si>
  <si>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</si>
  <si>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</si>
  <si>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</si>
  <si>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</si>
  <si>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</si>
  <si>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</si>
  <si>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</si>
  <si>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</si>
  <si>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Análisis de los residuales</t>
  </si>
  <si>
    <t>Observación</t>
  </si>
  <si>
    <t>Pronóstico para Y</t>
  </si>
  <si>
    <t>Residuos estándares</t>
  </si>
  <si>
    <t>Resultados de datos de probabilidad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</si>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</sst>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Hoja1!$C$56:$C$65</c:f>
              <c:numCache>
                <c:formatCode>General</c:formatCode>
                <c:ptCount val="10"/>
                <c:pt idx="0">
                  <c:v>4.55555555555555</c:v>
                </c:pt>
                <c:pt idx="1">
                  <c:v>-0.46666666666666856</c:v>
                </c:pt>
                <c:pt idx="2">
                  <c:v>3.5333333333333314</c:v>
                </c:pt>
                <c:pt idx="3">
                  <c:v>-2.4888888888888872</c:v>
                </c:pt>
                <c:pt idx="4">
                  <c:v>-3.4888888888888872</c:v>
                </c:pt>
                <c:pt idx="5">
                  <c:v>-5.5111111111111057</c:v>
                </c:pt>
                <c:pt idx="6">
                  <c:v>-1.5111111111111057</c:v>
                </c:pt>
                <c:pt idx="7">
                  <c:v>-2.5333333333333314</c:v>
                </c:pt>
                <c:pt idx="8">
                  <c:v>-0.53333333333333144</c:v>
                </c:pt>
                <c:pt idx="9">
                  <c:v>8.4444444444444571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5-4067-92A5-1A3EC1C4E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07775"/>
        <c:axId val="443309023"/>
      </c:scatterChart>
      <c:valAx>
        <c:axId val="443307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309023"/>
        <c:crosses val="autoZero"/>
        <c:crossBetween val="midCat"/>
      </c:valAx>
      <c:valAx>
        <c:axId val="443309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307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58</c:v>
                </c:pt>
                <c:pt idx="1">
                  <c:v>41</c:v>
                </c:pt>
                <c:pt idx="2">
                  <c:v>45</c:v>
                </c:pt>
                <c:pt idx="3">
                  <c:v>27</c:v>
                </c:pt>
                <c:pt idx="4">
                  <c:v>26</c:v>
                </c:pt>
                <c:pt idx="5">
                  <c:v>12</c:v>
                </c:pt>
                <c:pt idx="6">
                  <c:v>16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B-476D-9F2F-0A2E0C4D5DE9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Hoja1!$A$2:$A$11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Hoja1!$B$56:$B$65</c:f>
              <c:numCache>
                <c:formatCode>General</c:formatCode>
                <c:ptCount val="10"/>
                <c:pt idx="0">
                  <c:v>53.44444444444445</c:v>
                </c:pt>
                <c:pt idx="1">
                  <c:v>41.466666666666669</c:v>
                </c:pt>
                <c:pt idx="2">
                  <c:v>41.466666666666669</c:v>
                </c:pt>
                <c:pt idx="3">
                  <c:v>29.488888888888887</c:v>
                </c:pt>
                <c:pt idx="4">
                  <c:v>29.488888888888887</c:v>
                </c:pt>
                <c:pt idx="5">
                  <c:v>17.511111111111106</c:v>
                </c:pt>
                <c:pt idx="6">
                  <c:v>17.511111111111106</c:v>
                </c:pt>
                <c:pt idx="7">
                  <c:v>5.5333333333333314</c:v>
                </c:pt>
                <c:pt idx="8">
                  <c:v>5.5333333333333314</c:v>
                </c:pt>
                <c:pt idx="9">
                  <c:v>-6.4444444444444571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4B-476D-9F2F-0A2E0C4D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09439"/>
        <c:axId val="443303199"/>
      </c:scatterChart>
      <c:valAx>
        <c:axId val="443309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303199"/>
        <c:crosses val="autoZero"/>
        <c:crossBetween val="midCat"/>
      </c:valAx>
      <c:valAx>
        <c:axId val="443303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3094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Hoja1!$F$56:$F$65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Hoja1!$G$56:$G$65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  <c:pt idx="4">
                  <c:v>16</c:v>
                </c:pt>
                <c:pt idx="5">
                  <c:v>26</c:v>
                </c:pt>
                <c:pt idx="6">
                  <c:v>27</c:v>
                </c:pt>
                <c:pt idx="7">
                  <c:v>41</c:v>
                </c:pt>
                <c:pt idx="8">
                  <c:v>45</c:v>
                </c:pt>
                <c:pt idx="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8-4DC1-8D4E-1D3F1C97D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02367"/>
        <c:axId val="443317759"/>
      </c:scatterChart>
      <c:valAx>
        <c:axId val="44330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317759"/>
        <c:crosses val="autoZero"/>
        <c:crossBetween val="midCat"/>
      </c:valAx>
      <c:valAx>
        <c:axId val="443317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302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216535433070867E-2"/>
                  <c:y val="-0.81495370370370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58</c:v>
                </c:pt>
                <c:pt idx="1">
                  <c:v>41</c:v>
                </c:pt>
                <c:pt idx="2">
                  <c:v>45</c:v>
                </c:pt>
                <c:pt idx="3">
                  <c:v>27</c:v>
                </c:pt>
                <c:pt idx="4">
                  <c:v>26</c:v>
                </c:pt>
                <c:pt idx="5">
                  <c:v>12</c:v>
                </c:pt>
                <c:pt idx="6">
                  <c:v>16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3-4E7C-BCBE-89091CD0A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0047"/>
        <c:axId val="59539631"/>
      </c:scatterChart>
      <c:valAx>
        <c:axId val="5954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539631"/>
        <c:crosses val="autoZero"/>
        <c:crossBetween val="midCat"/>
      </c:valAx>
      <c:valAx>
        <c:axId val="595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54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7</xdr:row>
      <xdr:rowOff>31750</xdr:rowOff>
    </xdr:from>
    <xdr:to>
      <xdr:col>14</xdr:col>
      <xdr:colOff>361950</xdr:colOff>
      <xdr:row>17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C5E866-A738-C7BA-44AC-4D6CC65D2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355600</xdr:colOff>
      <xdr:row>17</xdr:row>
      <xdr:rowOff>152400</xdr:rowOff>
    </xdr:from>
    <xdr:to>
      <xdr:col>14</xdr:col>
      <xdr:colOff>355600</xdr:colOff>
      <xdr:row>27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F0D0C6-4207-F350-CB00-F87C9CC8B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336550</xdr:colOff>
      <xdr:row>28</xdr:row>
      <xdr:rowOff>120650</xdr:rowOff>
    </xdr:from>
    <xdr:to>
      <xdr:col>14</xdr:col>
      <xdr:colOff>336550</xdr:colOff>
      <xdr:row>38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671CFE-0B09-3F70-1E0B-181F32417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53975</xdr:colOff>
      <xdr:row>14</xdr:row>
      <xdr:rowOff>79375</xdr:rowOff>
    </xdr:from>
    <xdr:to>
      <xdr:col>7</xdr:col>
      <xdr:colOff>733425</xdr:colOff>
      <xdr:row>29</xdr:row>
      <xdr:rowOff>60325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EE6A099-9F6E-46EF-C9D6-80FB1154D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5F32-8D79-457E-882D-D5357837618C}">
  <dimension ref="A1:I65"/>
  <sheetViews>
    <sheetView tabSelected="1" topLeftCell="D51" workbookViewId="0">
      <selection activeCell="C18" sqref="C18"/>
    </sheetView>
  </sheetViews>
  <sheetFormatPr baseColWidth="10" defaultRowHeight="14.5" x14ac:dyDescent="0.35"/>
  <cols>
    <col min="1" max="1" width="11.81640625" customWidth="1"/>
    <col min="2" max="2" width="14.08984375" customWidth="1"/>
    <col min="3" max="3" width="13.1796875" customWidth="1"/>
    <col min="4" max="4" width="13.6328125" customWidth="1"/>
    <col min="5" max="5" width="12.36328125" customWidth="1"/>
    <col min="6" max="6" width="13.81640625" customWidth="1"/>
    <col min="7" max="7" width="12.81640625" customWidth="1"/>
    <col min="8" max="8" width="14.81640625" customWidth="1"/>
    <col min="9" max="9" width="14.1796875" customWidth="1"/>
  </cols>
  <sheetData>
    <row r="1" spans="1:9" x14ac:dyDescent="0.35">
      <c r="A1" s="1" t="s">
        <v>0</v>
      </c>
      <c r="B1" s="1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35">
      <c r="A2" s="2">
        <v>5</v>
      </c>
      <c r="B2" s="2">
        <v>58</v>
      </c>
      <c r="D2">
        <f>A2-B$14</f>
        <v>-12.5</v>
      </c>
      <c r="E2">
        <f>B2-B$15</f>
        <v>34.5</v>
      </c>
      <c r="F2">
        <f>D2*E2</f>
        <v>-431.25</v>
      </c>
      <c r="G2">
        <f>POWER(E2,2)</f>
        <v>1190.25</v>
      </c>
      <c r="H2">
        <f>POWER(D2,2)</f>
        <v>156.25</v>
      </c>
    </row>
    <row r="3" spans="1:9" x14ac:dyDescent="0.35">
      <c r="A3" s="2">
        <v>10</v>
      </c>
      <c r="B3" s="2">
        <v>41</v>
      </c>
      <c r="D3">
        <f>A3-B$14</f>
        <v>-7.5</v>
      </c>
      <c r="E3">
        <f>B3-B$15</f>
        <v>17.5</v>
      </c>
      <c r="F3">
        <f t="shared" ref="F3:F11" si="0">D3*E3</f>
        <v>-131.25</v>
      </c>
      <c r="G3">
        <f t="shared" ref="G3:G11" si="1">POWER(E3,2)</f>
        <v>306.25</v>
      </c>
      <c r="H3">
        <f t="shared" ref="H3:H11" si="2">POWER(D3,2)</f>
        <v>56.25</v>
      </c>
    </row>
    <row r="4" spans="1:9" x14ac:dyDescent="0.35">
      <c r="A4" s="2">
        <v>10</v>
      </c>
      <c r="B4" s="2">
        <v>45</v>
      </c>
      <c r="D4">
        <f>A4-B$14</f>
        <v>-7.5</v>
      </c>
      <c r="E4">
        <f>B4-B$15</f>
        <v>21.5</v>
      </c>
      <c r="F4">
        <f t="shared" si="0"/>
        <v>-161.25</v>
      </c>
      <c r="G4">
        <f t="shared" si="1"/>
        <v>462.25</v>
      </c>
      <c r="H4">
        <f t="shared" si="2"/>
        <v>56.25</v>
      </c>
    </row>
    <row r="5" spans="1:9" x14ac:dyDescent="0.35">
      <c r="A5" s="2">
        <v>15</v>
      </c>
      <c r="B5" s="2">
        <v>27</v>
      </c>
      <c r="D5">
        <f>A5-B$14</f>
        <v>-2.5</v>
      </c>
      <c r="E5">
        <f>B5-B$15</f>
        <v>3.5</v>
      </c>
      <c r="F5">
        <f t="shared" si="0"/>
        <v>-8.75</v>
      </c>
      <c r="G5">
        <f t="shared" si="1"/>
        <v>12.25</v>
      </c>
      <c r="H5">
        <f t="shared" si="2"/>
        <v>6.25</v>
      </c>
    </row>
    <row r="6" spans="1:9" x14ac:dyDescent="0.35">
      <c r="A6" s="2">
        <v>15</v>
      </c>
      <c r="B6" s="2">
        <v>26</v>
      </c>
      <c r="D6">
        <f>A6-B$14</f>
        <v>-2.5</v>
      </c>
      <c r="E6">
        <f>B6-B$15</f>
        <v>2.5</v>
      </c>
      <c r="F6">
        <f t="shared" si="0"/>
        <v>-6.25</v>
      </c>
      <c r="G6">
        <f t="shared" si="1"/>
        <v>6.25</v>
      </c>
      <c r="H6">
        <f t="shared" si="2"/>
        <v>6.25</v>
      </c>
    </row>
    <row r="7" spans="1:9" x14ac:dyDescent="0.35">
      <c r="A7" s="2">
        <v>20</v>
      </c>
      <c r="B7" s="2">
        <v>12</v>
      </c>
      <c r="D7">
        <f>A7-B$14</f>
        <v>2.5</v>
      </c>
      <c r="E7">
        <f>B7-B$15</f>
        <v>-11.5</v>
      </c>
      <c r="F7">
        <f t="shared" si="0"/>
        <v>-28.75</v>
      </c>
      <c r="G7">
        <f t="shared" si="1"/>
        <v>132.25</v>
      </c>
      <c r="H7">
        <f t="shared" si="2"/>
        <v>6.25</v>
      </c>
    </row>
    <row r="8" spans="1:9" x14ac:dyDescent="0.35">
      <c r="A8" s="2">
        <v>20</v>
      </c>
      <c r="B8" s="2">
        <v>16</v>
      </c>
      <c r="D8">
        <f>A8-B$14</f>
        <v>2.5</v>
      </c>
      <c r="E8">
        <f>B8-B$15</f>
        <v>-7.5</v>
      </c>
      <c r="F8">
        <f t="shared" si="0"/>
        <v>-18.75</v>
      </c>
      <c r="G8">
        <f t="shared" si="1"/>
        <v>56.25</v>
      </c>
      <c r="H8">
        <f t="shared" si="2"/>
        <v>6.25</v>
      </c>
    </row>
    <row r="9" spans="1:9" x14ac:dyDescent="0.35">
      <c r="A9" s="2">
        <v>25</v>
      </c>
      <c r="B9" s="2">
        <v>3</v>
      </c>
      <c r="D9">
        <f>A9-B$14</f>
        <v>7.5</v>
      </c>
      <c r="E9">
        <f>B9-B$15</f>
        <v>-20.5</v>
      </c>
      <c r="F9">
        <f t="shared" si="0"/>
        <v>-153.75</v>
      </c>
      <c r="G9">
        <f t="shared" si="1"/>
        <v>420.25</v>
      </c>
      <c r="H9">
        <f t="shared" si="2"/>
        <v>56.25</v>
      </c>
    </row>
    <row r="10" spans="1:9" x14ac:dyDescent="0.35">
      <c r="A10" s="2">
        <v>25</v>
      </c>
      <c r="B10" s="2">
        <v>5</v>
      </c>
      <c r="D10">
        <f>A10-B$14</f>
        <v>7.5</v>
      </c>
      <c r="E10">
        <f>B10-B$15</f>
        <v>-18.5</v>
      </c>
      <c r="F10">
        <f t="shared" si="0"/>
        <v>-138.75</v>
      </c>
      <c r="G10">
        <f t="shared" si="1"/>
        <v>342.25</v>
      </c>
      <c r="H10">
        <f t="shared" si="2"/>
        <v>56.25</v>
      </c>
    </row>
    <row r="11" spans="1:9" x14ac:dyDescent="0.35">
      <c r="A11" s="2">
        <v>30</v>
      </c>
      <c r="B11" s="2">
        <v>2</v>
      </c>
      <c r="D11">
        <f>A11-B$14</f>
        <v>12.5</v>
      </c>
      <c r="E11">
        <f>B11-B$15</f>
        <v>-21.5</v>
      </c>
      <c r="F11">
        <f t="shared" si="0"/>
        <v>-268.75</v>
      </c>
      <c r="G11">
        <f t="shared" si="1"/>
        <v>462.25</v>
      </c>
      <c r="H11">
        <f t="shared" si="2"/>
        <v>156.25</v>
      </c>
    </row>
    <row r="13" spans="1:9" x14ac:dyDescent="0.35">
      <c r="D13">
        <f>SUM(D2:D11)</f>
        <v>0</v>
      </c>
      <c r="E13">
        <f t="shared" ref="E13:G13" si="3">SUM(E2:E11)</f>
        <v>0</v>
      </c>
      <c r="F13">
        <f t="shared" si="3"/>
        <v>-1347.5</v>
      </c>
      <c r="G13">
        <f t="shared" si="3"/>
        <v>3390.5</v>
      </c>
      <c r="H13">
        <f>SUM(H2:H11)</f>
        <v>562.5</v>
      </c>
    </row>
    <row r="14" spans="1:9" x14ac:dyDescent="0.35">
      <c r="A14" s="4" t="s">
        <v>8</v>
      </c>
      <c r="B14" s="5">
        <f>AVERAGE(A2:A11)</f>
        <v>17.5</v>
      </c>
    </row>
    <row r="15" spans="1:9" x14ac:dyDescent="0.35">
      <c r="A15" s="4" t="s">
        <v>9</v>
      </c>
      <c r="B15" s="5">
        <f>AVERAGE(B2:B11)</f>
        <v>23.5</v>
      </c>
    </row>
    <row r="16" spans="1:9" x14ac:dyDescent="0.35">
      <c r="A16" s="4" t="s">
        <v>10</v>
      </c>
      <c r="B16" s="5">
        <f>B15-B17*B14</f>
        <v>65.422222222222217</v>
      </c>
    </row>
    <row r="17" spans="1:2" x14ac:dyDescent="0.35">
      <c r="A17" s="4" t="s">
        <v>11</v>
      </c>
      <c r="B17" s="5">
        <f>F13/H13</f>
        <v>-2.3955555555555557</v>
      </c>
    </row>
    <row r="18" spans="1:2" x14ac:dyDescent="0.35">
      <c r="A18" s="4" t="s">
        <v>12</v>
      </c>
      <c r="B18" s="5">
        <f>F13/SQRT(H13*G13)</f>
        <v>-0.97574343088606108</v>
      </c>
    </row>
    <row r="19" spans="1:2" x14ac:dyDescent="0.35">
      <c r="A19" s="10"/>
    </row>
    <row r="20" spans="1:2" x14ac:dyDescent="0.35">
      <c r="A20" s="4" t="s">
        <v>13</v>
      </c>
      <c r="B20" s="1">
        <f>AVERAGE(B2:B11)</f>
        <v>23.5</v>
      </c>
    </row>
    <row r="21" spans="1:2" x14ac:dyDescent="0.35">
      <c r="A21" s="4" t="s">
        <v>14</v>
      </c>
      <c r="B21" s="1">
        <f>_xlfn.VAR.S(B2:B11)</f>
        <v>376.72222222222223</v>
      </c>
    </row>
    <row r="22" spans="1:2" x14ac:dyDescent="0.35">
      <c r="A22" s="4" t="s">
        <v>15</v>
      </c>
      <c r="B22" s="1">
        <f>_xlfn.STDEV.S(B2:B11)</f>
        <v>19.409333379130317</v>
      </c>
    </row>
    <row r="32" spans="1:2" x14ac:dyDescent="0.35">
      <c r="A32" t="s">
        <v>16</v>
      </c>
    </row>
    <row r="33" spans="1:9" ht="15" thickBot="1" x14ac:dyDescent="0.4"/>
    <row r="34" spans="1:9" x14ac:dyDescent="0.35">
      <c r="A34" s="9" t="s">
        <v>17</v>
      </c>
      <c r="B34" s="9"/>
    </row>
    <row r="35" spans="1:9" x14ac:dyDescent="0.35">
      <c r="A35" s="6" t="s">
        <v>18</v>
      </c>
      <c r="B35" s="6">
        <v>0.97574343088606119</v>
      </c>
    </row>
    <row r="36" spans="1:9" x14ac:dyDescent="0.35">
      <c r="A36" s="6" t="s">
        <v>19</v>
      </c>
      <c r="B36" s="6">
        <v>0.95207524291730161</v>
      </c>
    </row>
    <row r="37" spans="1:9" x14ac:dyDescent="0.35">
      <c r="A37" s="6" t="s">
        <v>20</v>
      </c>
      <c r="B37" s="6">
        <v>0.94608464828196426</v>
      </c>
    </row>
    <row r="38" spans="1:9" x14ac:dyDescent="0.35">
      <c r="A38" s="6" t="s">
        <v>21</v>
      </c>
      <c r="B38" s="6">
        <v>4.5067850083081513</v>
      </c>
    </row>
    <row r="39" spans="1:9" ht="15" thickBot="1" x14ac:dyDescent="0.4">
      <c r="A39" s="7" t="s">
        <v>22</v>
      </c>
      <c r="B39" s="7">
        <v>10</v>
      </c>
    </row>
    <row r="41" spans="1:9" ht="15" thickBot="1" x14ac:dyDescent="0.4">
      <c r="A41" t="s">
        <v>23</v>
      </c>
    </row>
    <row r="42" spans="1:9" x14ac:dyDescent="0.35">
      <c r="A42" s="8"/>
      <c r="B42" s="8" t="s">
        <v>28</v>
      </c>
      <c r="C42" s="8" t="s">
        <v>29</v>
      </c>
      <c r="D42" s="8" t="s">
        <v>30</v>
      </c>
      <c r="E42" s="8" t="s">
        <v>31</v>
      </c>
      <c r="F42" s="8" t="s">
        <v>32</v>
      </c>
    </row>
    <row r="43" spans="1:9" x14ac:dyDescent="0.35">
      <c r="A43" s="6" t="s">
        <v>24</v>
      </c>
      <c r="B43" s="6">
        <v>1</v>
      </c>
      <c r="C43" s="6">
        <v>3228.0111111111109</v>
      </c>
      <c r="D43" s="6">
        <v>3228.0111111111109</v>
      </c>
      <c r="E43" s="6">
        <v>158.9283369803064</v>
      </c>
      <c r="F43" s="6">
        <v>1.470949106268862E-6</v>
      </c>
    </row>
    <row r="44" spans="1:9" x14ac:dyDescent="0.35">
      <c r="A44" s="6" t="s">
        <v>25</v>
      </c>
      <c r="B44" s="6">
        <v>8</v>
      </c>
      <c r="C44" s="6">
        <v>162.48888888888882</v>
      </c>
      <c r="D44" s="6">
        <v>20.311111111111103</v>
      </c>
      <c r="E44" s="6"/>
      <c r="F44" s="6"/>
    </row>
    <row r="45" spans="1:9" ht="15" thickBot="1" x14ac:dyDescent="0.4">
      <c r="A45" s="7" t="s">
        <v>26</v>
      </c>
      <c r="B45" s="7">
        <v>9</v>
      </c>
      <c r="C45" s="7">
        <v>3390.5</v>
      </c>
      <c r="D45" s="7"/>
      <c r="E45" s="7"/>
      <c r="F45" s="7"/>
    </row>
    <row r="46" spans="1:9" ht="15" thickBot="1" x14ac:dyDescent="0.4"/>
    <row r="47" spans="1:9" x14ac:dyDescent="0.35">
      <c r="A47" s="8"/>
      <c r="B47" s="8" t="s">
        <v>33</v>
      </c>
      <c r="C47" s="8" t="s">
        <v>21</v>
      </c>
      <c r="D47" s="8" t="s">
        <v>34</v>
      </c>
      <c r="E47" s="8" t="s">
        <v>35</v>
      </c>
      <c r="F47" s="8" t="s">
        <v>36</v>
      </c>
      <c r="G47" s="8" t="s">
        <v>37</v>
      </c>
      <c r="H47" s="8" t="s">
        <v>38</v>
      </c>
      <c r="I47" s="8" t="s">
        <v>39</v>
      </c>
    </row>
    <row r="48" spans="1:9" x14ac:dyDescent="0.35">
      <c r="A48" s="6" t="s">
        <v>27</v>
      </c>
      <c r="B48" s="6">
        <v>65.422222222222231</v>
      </c>
      <c r="C48" s="6">
        <v>3.6179251949217215</v>
      </c>
      <c r="D48" s="6">
        <v>18.082801245877537</v>
      </c>
      <c r="E48" s="6">
        <v>8.9803635547732043E-8</v>
      </c>
      <c r="F48" s="6">
        <v>57.0792717618734</v>
      </c>
      <c r="G48" s="6">
        <v>73.765172682571063</v>
      </c>
      <c r="H48" s="6">
        <v>57.0792717618734</v>
      </c>
      <c r="I48" s="6">
        <v>73.765172682571063</v>
      </c>
    </row>
    <row r="49" spans="1:9" ht="15" thickBot="1" x14ac:dyDescent="0.4">
      <c r="A49" s="7" t="s">
        <v>40</v>
      </c>
      <c r="B49" s="7">
        <v>-2.3955555555555561</v>
      </c>
      <c r="C49" s="7">
        <v>0.19002274067939509</v>
      </c>
      <c r="D49" s="7">
        <v>-12.60667826908843</v>
      </c>
      <c r="E49" s="7">
        <v>1.470949106268862E-6</v>
      </c>
      <c r="F49" s="7">
        <v>-2.8337487813450704</v>
      </c>
      <c r="G49" s="7">
        <v>-1.9573623297660419</v>
      </c>
      <c r="H49" s="7">
        <v>-2.8337487813450704</v>
      </c>
      <c r="I49" s="7">
        <v>-1.9573623297660419</v>
      </c>
    </row>
    <row r="53" spans="1:9" x14ac:dyDescent="0.35">
      <c r="A53" t="s">
        <v>41</v>
      </c>
      <c r="F53" t="s">
        <v>45</v>
      </c>
    </row>
    <row r="54" spans="1:9" ht="15" thickBot="1" x14ac:dyDescent="0.4"/>
    <row r="55" spans="1:9" x14ac:dyDescent="0.35">
      <c r="A55" s="8" t="s">
        <v>42</v>
      </c>
      <c r="B55" s="8" t="s">
        <v>43</v>
      </c>
      <c r="C55" s="8" t="s">
        <v>25</v>
      </c>
      <c r="D55" s="8" t="s">
        <v>44</v>
      </c>
      <c r="F55" s="8" t="s">
        <v>46</v>
      </c>
      <c r="G55" s="8" t="s">
        <v>1</v>
      </c>
    </row>
    <row r="56" spans="1:9" x14ac:dyDescent="0.35">
      <c r="A56" s="6">
        <v>1</v>
      </c>
      <c r="B56" s="6">
        <v>53.44444444444445</v>
      </c>
      <c r="C56" s="6">
        <v>4.55555555555555</v>
      </c>
      <c r="D56" s="6">
        <v>1.0721381936792149</v>
      </c>
      <c r="F56" s="6">
        <v>5</v>
      </c>
      <c r="G56" s="6">
        <v>2</v>
      </c>
    </row>
    <row r="57" spans="1:9" x14ac:dyDescent="0.35">
      <c r="A57" s="6">
        <v>2</v>
      </c>
      <c r="B57" s="6">
        <v>41.466666666666669</v>
      </c>
      <c r="C57" s="6">
        <v>-0.46666666666666856</v>
      </c>
      <c r="D57" s="6">
        <v>-0.10982879057201772</v>
      </c>
      <c r="F57" s="6">
        <v>15</v>
      </c>
      <c r="G57" s="6">
        <v>3</v>
      </c>
    </row>
    <row r="58" spans="1:9" x14ac:dyDescent="0.35">
      <c r="A58" s="6">
        <v>3</v>
      </c>
      <c r="B58" s="6">
        <v>41.466666666666669</v>
      </c>
      <c r="C58" s="6">
        <v>3.5333333333333314</v>
      </c>
      <c r="D58" s="6">
        <v>0.83156084290241605</v>
      </c>
      <c r="F58" s="6">
        <v>25</v>
      </c>
      <c r="G58" s="6">
        <v>5</v>
      </c>
    </row>
    <row r="59" spans="1:9" x14ac:dyDescent="0.35">
      <c r="A59" s="6">
        <v>4</v>
      </c>
      <c r="B59" s="6">
        <v>29.488888888888887</v>
      </c>
      <c r="C59" s="6">
        <v>-2.4888888888888872</v>
      </c>
      <c r="D59" s="6">
        <v>-0.58575354971742499</v>
      </c>
      <c r="F59" s="6">
        <v>35</v>
      </c>
      <c r="G59" s="6">
        <v>12</v>
      </c>
    </row>
    <row r="60" spans="1:9" x14ac:dyDescent="0.35">
      <c r="A60" s="6">
        <v>5</v>
      </c>
      <c r="B60" s="6">
        <v>29.488888888888887</v>
      </c>
      <c r="C60" s="6">
        <v>-3.4888888888888872</v>
      </c>
      <c r="D60" s="6">
        <v>-0.82110095808603345</v>
      </c>
      <c r="F60" s="6">
        <v>45</v>
      </c>
      <c r="G60" s="6">
        <v>16</v>
      </c>
    </row>
    <row r="61" spans="1:9" x14ac:dyDescent="0.35">
      <c r="A61" s="6">
        <v>6</v>
      </c>
      <c r="B61" s="6">
        <v>17.511111111111106</v>
      </c>
      <c r="C61" s="6">
        <v>-5.5111111111111057</v>
      </c>
      <c r="D61" s="6">
        <v>-1.2970257172314408</v>
      </c>
      <c r="F61" s="6">
        <v>55</v>
      </c>
      <c r="G61" s="6">
        <v>26</v>
      </c>
    </row>
    <row r="62" spans="1:9" x14ac:dyDescent="0.35">
      <c r="A62" s="6">
        <v>7</v>
      </c>
      <c r="B62" s="6">
        <v>17.511111111111106</v>
      </c>
      <c r="C62" s="6">
        <v>-1.5111111111111057</v>
      </c>
      <c r="D62" s="6">
        <v>-0.35563608375700706</v>
      </c>
      <c r="F62" s="6">
        <v>65</v>
      </c>
      <c r="G62" s="6">
        <v>27</v>
      </c>
    </row>
    <row r="63" spans="1:9" x14ac:dyDescent="0.35">
      <c r="A63" s="6">
        <v>8</v>
      </c>
      <c r="B63" s="6">
        <v>5.5333333333333314</v>
      </c>
      <c r="C63" s="6">
        <v>-2.5333333333333314</v>
      </c>
      <c r="D63" s="6">
        <v>-0.5962134345338076</v>
      </c>
      <c r="F63" s="6">
        <v>75</v>
      </c>
      <c r="G63" s="6">
        <v>41</v>
      </c>
    </row>
    <row r="64" spans="1:9" x14ac:dyDescent="0.35">
      <c r="A64" s="6">
        <v>9</v>
      </c>
      <c r="B64" s="6">
        <v>5.5333333333333314</v>
      </c>
      <c r="C64" s="6">
        <v>-0.53333333333333144</v>
      </c>
      <c r="D64" s="6">
        <v>-0.12551861779659074</v>
      </c>
      <c r="F64" s="6">
        <v>85</v>
      </c>
      <c r="G64" s="6">
        <v>45</v>
      </c>
    </row>
    <row r="65" spans="1:7" ht="15" thickBot="1" x14ac:dyDescent="0.4">
      <c r="A65" s="7">
        <v>10</v>
      </c>
      <c r="B65" s="7">
        <v>-6.4444444444444571</v>
      </c>
      <c r="C65" s="7">
        <v>8.4444444444444571</v>
      </c>
      <c r="D65" s="7">
        <v>1.9873781151126966</v>
      </c>
      <c r="F65" s="7">
        <v>95</v>
      </c>
      <c r="G65" s="7">
        <v>58</v>
      </c>
    </row>
  </sheetData>
  <sortState xmlns:xlrd2="http://schemas.microsoft.com/office/spreadsheetml/2017/richdata2" ref="G56:G65">
    <sortCondition ref="G5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Yanina De Luna Ocampo</dc:creator>
  <cp:lastModifiedBy>Yanina De Luna Ocampo</cp:lastModifiedBy>
  <dcterms:created xsi:type="dcterms:W3CDTF">2022-06-12T00:02:21Z</dcterms:created>
  <dcterms:modified xsi:type="dcterms:W3CDTF">2022-06-12T06:24:25Z</dcterms:modified>
</cp:coreProperties>
</file>