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192\Google Drive\מערכות מידע - עמק יזרעאל\שנה א תשעח\סמסטר 1\מודלים עסקיים\הרצאה\הרצאה 10 הערכת שווי\"/>
    </mc:Choice>
  </mc:AlternateContent>
  <bookViews>
    <workbookView xWindow="0" yWindow="0" windowWidth="20490" windowHeight="768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N23" i="1"/>
  <c r="O21" i="1"/>
  <c r="N19" i="1"/>
  <c r="I15" i="1" l="1"/>
  <c r="J15" i="1"/>
  <c r="K15" i="1"/>
  <c r="L15" i="1"/>
  <c r="M15" i="1"/>
  <c r="J13" i="1"/>
  <c r="I13" i="1" s="1"/>
  <c r="K13" i="1"/>
  <c r="L13" i="1"/>
  <c r="I11" i="1"/>
  <c r="J11" i="1"/>
  <c r="K11" i="1"/>
  <c r="L11" i="1"/>
  <c r="M11" i="1"/>
  <c r="I8" i="1"/>
  <c r="J8" i="1"/>
  <c r="K8" i="1"/>
  <c r="L8" i="1"/>
  <c r="L10" i="1" s="1"/>
  <c r="M8" i="1"/>
  <c r="K10" i="1" l="1"/>
  <c r="J10" i="1"/>
  <c r="M10" i="1"/>
  <c r="I10" i="1"/>
</calcChain>
</file>

<file path=xl/sharedStrings.xml><?xml version="1.0" encoding="utf-8"?>
<sst xmlns="http://schemas.openxmlformats.org/spreadsheetml/2006/main" count="21" uniqueCount="21">
  <si>
    <t>מכירות</t>
  </si>
  <si>
    <t>עלות המכירות</t>
  </si>
  <si>
    <t>הוצאות הנהלה</t>
  </si>
  <si>
    <t>פחת</t>
  </si>
  <si>
    <t>השקעות</t>
  </si>
  <si>
    <t>הון חוזר</t>
  </si>
  <si>
    <t>רווח תפעולי</t>
  </si>
  <si>
    <t>רווח גולמי</t>
  </si>
  <si>
    <t>FCF</t>
  </si>
  <si>
    <t>מיסים</t>
  </si>
  <si>
    <t>NPV=</t>
  </si>
  <si>
    <t>k=</t>
  </si>
  <si>
    <t>ג</t>
  </si>
  <si>
    <t>ב</t>
  </si>
  <si>
    <t>ד</t>
  </si>
  <si>
    <t>ה</t>
  </si>
  <si>
    <t>ערך תזרים נוכחי</t>
  </si>
  <si>
    <t>טרמינלי</t>
  </si>
  <si>
    <t>נכסים פיננסיים</t>
  </si>
  <si>
    <t>נכסים לא תפעוליים</t>
  </si>
  <si>
    <t>התחייבויות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</si>
</sst>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O31"/>
  <sheetViews>
    <sheetView rightToLeft="1" tabSelected="1" zoomScale="115" zoomScaleNormal="115" workbookViewId="0">
      <selection activeCell="M31" sqref="M31"/>
    </sheetView>
  </sheetViews>
  <sheetFormatPr defaultRowHeight="14.25" x14ac:dyDescent="0.2"/>
  <sheetData>
    <row r="5" spans="9:14" ht="15" x14ac:dyDescent="0.25">
      <c r="I5" s="1">
        <v>2021</v>
      </c>
      <c r="J5" s="1">
        <v>2020</v>
      </c>
      <c r="K5" s="1">
        <v>2019</v>
      </c>
      <c r="L5" s="1">
        <v>2018</v>
      </c>
      <c r="M5" s="1">
        <v>2017</v>
      </c>
    </row>
    <row r="6" spans="9:14" x14ac:dyDescent="0.2">
      <c r="I6">
        <v>700000</v>
      </c>
      <c r="J6">
        <v>550000</v>
      </c>
      <c r="K6">
        <v>650000</v>
      </c>
      <c r="L6">
        <v>600000</v>
      </c>
      <c r="M6">
        <v>500000</v>
      </c>
      <c r="N6" t="s">
        <v>0</v>
      </c>
    </row>
    <row r="7" spans="9:14" x14ac:dyDescent="0.2">
      <c r="I7">
        <v>-200000</v>
      </c>
      <c r="J7">
        <v>-300000</v>
      </c>
      <c r="K7">
        <v>-240000</v>
      </c>
      <c r="L7">
        <v>-180000</v>
      </c>
      <c r="M7">
        <v>-200000</v>
      </c>
      <c r="N7" t="s">
        <v>1</v>
      </c>
    </row>
    <row r="8" spans="9:14" x14ac:dyDescent="0.2">
      <c r="I8">
        <f>I6+I7</f>
        <v>500000</v>
      </c>
      <c r="J8">
        <f>J6+J7</f>
        <v>250000</v>
      </c>
      <c r="K8">
        <f>K6+K7</f>
        <v>410000</v>
      </c>
      <c r="L8">
        <f>L6+L7</f>
        <v>420000</v>
      </c>
      <c r="M8">
        <f>M6+M7</f>
        <v>300000</v>
      </c>
      <c r="N8" t="s">
        <v>7</v>
      </c>
    </row>
    <row r="9" spans="9:14" x14ac:dyDescent="0.2">
      <c r="I9">
        <v>-140000</v>
      </c>
      <c r="J9">
        <v>-140000</v>
      </c>
      <c r="K9">
        <v>-120000</v>
      </c>
      <c r="L9">
        <v>-110000</v>
      </c>
      <c r="M9">
        <v>-90000</v>
      </c>
      <c r="N9" t="s">
        <v>2</v>
      </c>
    </row>
    <row r="10" spans="9:14" x14ac:dyDescent="0.2">
      <c r="I10">
        <f t="shared" ref="I10:L10" si="0">I8+I9</f>
        <v>360000</v>
      </c>
      <c r="J10">
        <f t="shared" si="0"/>
        <v>110000</v>
      </c>
      <c r="K10">
        <f t="shared" si="0"/>
        <v>290000</v>
      </c>
      <c r="L10">
        <f t="shared" si="0"/>
        <v>310000</v>
      </c>
      <c r="M10">
        <f>M8+M9</f>
        <v>210000</v>
      </c>
      <c r="N10" t="s">
        <v>6</v>
      </c>
    </row>
    <row r="11" spans="9:14" x14ac:dyDescent="0.2">
      <c r="I11">
        <f t="shared" ref="I11:L11" si="1">-30%*I10</f>
        <v>-108000</v>
      </c>
      <c r="J11">
        <f t="shared" si="1"/>
        <v>-33000</v>
      </c>
      <c r="K11">
        <f t="shared" si="1"/>
        <v>-87000</v>
      </c>
      <c r="L11">
        <f t="shared" si="1"/>
        <v>-93000</v>
      </c>
      <c r="M11">
        <f>-30%*M10</f>
        <v>-63000</v>
      </c>
      <c r="N11" t="s">
        <v>9</v>
      </c>
    </row>
    <row r="12" spans="9:14" x14ac:dyDescent="0.2">
      <c r="I12">
        <v>90000</v>
      </c>
      <c r="J12">
        <v>80000</v>
      </c>
      <c r="K12">
        <v>70000</v>
      </c>
      <c r="L12">
        <v>60000</v>
      </c>
      <c r="M12">
        <v>50000</v>
      </c>
      <c r="N12" t="s">
        <v>3</v>
      </c>
    </row>
    <row r="13" spans="9:14" x14ac:dyDescent="0.2">
      <c r="I13">
        <f t="shared" ref="I13:J13" si="2">(1+4%)*J13</f>
        <v>-11248.640000000001</v>
      </c>
      <c r="J13">
        <f t="shared" si="2"/>
        <v>-10816</v>
      </c>
      <c r="K13">
        <f>(1+4%)*L13</f>
        <v>-10400</v>
      </c>
      <c r="L13">
        <f>-10000</f>
        <v>-10000</v>
      </c>
      <c r="N13" t="s">
        <v>4</v>
      </c>
    </row>
    <row r="14" spans="9:14" x14ac:dyDescent="0.2">
      <c r="I14">
        <v>-40000</v>
      </c>
      <c r="J14">
        <v>-40000</v>
      </c>
      <c r="K14">
        <v>-40000</v>
      </c>
      <c r="L14">
        <v>-40000</v>
      </c>
      <c r="M14">
        <v>-40000</v>
      </c>
      <c r="N14" t="s">
        <v>5</v>
      </c>
    </row>
    <row r="15" spans="9:14" ht="15" x14ac:dyDescent="0.25">
      <c r="I15" s="1">
        <f t="shared" ref="I15:L15" si="3">SUM(I10:I14)</f>
        <v>290751.35999999999</v>
      </c>
      <c r="J15" s="1">
        <f t="shared" si="3"/>
        <v>106184</v>
      </c>
      <c r="K15" s="1">
        <f t="shared" si="3"/>
        <v>222600</v>
      </c>
      <c r="L15" s="1">
        <f t="shared" si="3"/>
        <v>227000</v>
      </c>
      <c r="M15" s="1">
        <f>SUM(M10:M14)</f>
        <v>157000</v>
      </c>
      <c r="N15" s="1" t="s">
        <v>8</v>
      </c>
    </row>
    <row r="19" spans="12:15" x14ac:dyDescent="0.2">
      <c r="L19" t="s">
        <v>13</v>
      </c>
      <c r="N19" s="2">
        <f>20%*60%+10%*40%*(1-30%)</f>
        <v>0.14799999999999999</v>
      </c>
      <c r="O19" t="s">
        <v>11</v>
      </c>
    </row>
    <row r="21" spans="12:15" x14ac:dyDescent="0.2">
      <c r="L21" t="s">
        <v>12</v>
      </c>
      <c r="O21">
        <f>I15*(1+2%)/12.8%*(1+14.8%)^-5</f>
        <v>1161990.3373197645</v>
      </c>
    </row>
    <row r="23" spans="12:15" x14ac:dyDescent="0.2">
      <c r="L23" t="s">
        <v>14</v>
      </c>
      <c r="N23">
        <f>M15*(1+N19)^-1+L15*(1+N19)^-2+K15*(1+N19)^-3+J15*(1+N19)^-4+I15*(1+N19)^-5</f>
        <v>663085.81325696874</v>
      </c>
      <c r="O23" t="s">
        <v>10</v>
      </c>
    </row>
    <row r="25" spans="12:15" x14ac:dyDescent="0.2">
      <c r="L25" t="s">
        <v>15</v>
      </c>
      <c r="M25">
        <v>663085</v>
      </c>
      <c r="N25" t="s">
        <v>16</v>
      </c>
    </row>
    <row r="26" spans="12:15" x14ac:dyDescent="0.2">
      <c r="M26">
        <v>1161990</v>
      </c>
      <c r="N26" t="s">
        <v>17</v>
      </c>
    </row>
    <row r="27" spans="12:15" x14ac:dyDescent="0.2">
      <c r="M27">
        <v>100000</v>
      </c>
      <c r="N27" t="s">
        <v>18</v>
      </c>
    </row>
    <row r="28" spans="12:15" x14ac:dyDescent="0.2">
      <c r="M28">
        <v>70000</v>
      </c>
      <c r="N28" t="s">
        <v>19</v>
      </c>
    </row>
    <row r="29" spans="12:15" x14ac:dyDescent="0.2">
      <c r="M29">
        <v>-200000</v>
      </c>
      <c r="N29" t="s">
        <v>20</v>
      </c>
    </row>
    <row r="31" spans="12:15" ht="15" x14ac:dyDescent="0.25">
      <c r="M31" s="1">
        <f>SUM(M25:M29)</f>
        <v>1795075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אור שחר</dc:creator>
  <cp:lastModifiedBy>אור שחר</cp:lastModifiedBy>
  <dcterms:created xsi:type="dcterms:W3CDTF">2018-01-07T12:45:17Z</dcterms:created>
  <dcterms:modified xsi:type="dcterms:W3CDTF">2018-01-07T13:22:08Z</dcterms:modified>
</cp:coreProperties>
</file>