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192\Google Drive\מערכות מידע - עמק יזרעאל\שנה א תשעח\סמסטר 1\מודלים עסקיים\הרצאה\"/>
    </mc:Choice>
  </mc:AlternateContent>
  <bookViews>
    <workbookView xWindow="240" yWindow="75" windowWidth="15000" windowHeight="7995"/>
  </bookViews>
  <sheets>
    <sheet name="גיליון1" sheetId="1" r:id="rId1"/>
    <sheet name="גיליון2" sheetId="2" r:id="rId2"/>
    <sheet name="גיליון3" sheetId="3" r:id="rId3"/>
  </sheets>
  <calcPr calcId="162913"/>
</workbook>
</file>

<file path=xl/calcChain.xml><?xml version="1.0" encoding="utf-8"?>
<calcChain xmlns="http://schemas.openxmlformats.org/spreadsheetml/2006/main">
  <c r="H2" i="1" l="1"/>
  <c r="F7" i="1" l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28" i="1"/>
  <c r="B29" i="1" s="1"/>
  <c r="B30" i="1" s="1"/>
  <c r="B31" i="1" s="1"/>
  <c r="B32" i="1" s="1"/>
  <c r="B33" i="1" s="1"/>
  <c r="B34" i="1" s="1"/>
  <c r="B35" i="1" s="1"/>
  <c r="B16" i="1"/>
  <c r="B17" i="1" s="1"/>
  <c r="B18" i="1" s="1"/>
  <c r="B19" i="1" s="1"/>
  <c r="B20" i="1" s="1"/>
  <c r="B21" i="1" s="1"/>
  <c r="B22" i="1" s="1"/>
  <c r="C2" i="1"/>
  <c r="C3" i="1" s="1"/>
  <c r="C5" i="1" l="1"/>
  <c r="D5" i="1" s="1"/>
  <c r="E5" i="1" s="1"/>
  <c r="F5" i="1" s="1"/>
  <c r="D2" i="1"/>
  <c r="B4" i="1"/>
  <c r="B8" i="1" s="1"/>
  <c r="C8" i="1" l="1"/>
  <c r="D3" i="1"/>
  <c r="D8" i="1" s="1"/>
  <c r="E2" i="1"/>
  <c r="F2" i="1" l="1"/>
  <c r="E3" i="1"/>
  <c r="E8" i="1" s="1"/>
  <c r="F3" i="1" l="1"/>
  <c r="F8" i="1"/>
  <c r="B10" i="1" s="1"/>
  <c r="C39" i="1" s="1"/>
  <c r="C14" i="1" l="1"/>
  <c r="C26" i="1"/>
</calcChain>
</file>

<file path=xl/sharedStrings.xml><?xml version="1.0" encoding="utf-8"?>
<sst xmlns="http://schemas.openxmlformats.org/spreadsheetml/2006/main" count="40" uniqueCount="35">
  <si>
    <t>סכום השקעה</t>
  </si>
  <si>
    <t>הכנסות שנתיות</t>
  </si>
  <si>
    <t>מחיר הון</t>
  </si>
  <si>
    <t>השקעה</t>
  </si>
  <si>
    <t>מגן מס-פחת</t>
  </si>
  <si>
    <t>תמורת מכירה</t>
  </si>
  <si>
    <t>מס רווח הון</t>
  </si>
  <si>
    <t>הכנסות בניכוי הוצאות</t>
  </si>
  <si>
    <t>מס - הכנסות</t>
  </si>
  <si>
    <t>סך הכל</t>
  </si>
  <si>
    <t xml:space="preserve">NPV = </t>
  </si>
  <si>
    <t>Sensitivity Analsysis for Investment</t>
  </si>
  <si>
    <t>אלו הם</t>
  </si>
  <si>
    <t xml:space="preserve">ערכי </t>
  </si>
  <si>
    <t>ההשקעה</t>
  </si>
  <si>
    <t xml:space="preserve">שעבור כל </t>
  </si>
  <si>
    <t>אחד מהם</t>
  </si>
  <si>
    <t>ארצה לבצע</t>
  </si>
  <si>
    <t>חישוב NPV</t>
  </si>
  <si>
    <t>חוזר</t>
  </si>
  <si>
    <t>Sensitivity Analysis for Annual Income</t>
  </si>
  <si>
    <t>ערכים</t>
  </si>
  <si>
    <t>שונים</t>
  </si>
  <si>
    <t>להכנסות</t>
  </si>
  <si>
    <t>שנתיות</t>
  </si>
  <si>
    <t>שעבור כל</t>
  </si>
  <si>
    <t>ארצה לחשב</t>
  </si>
  <si>
    <t>NPV</t>
  </si>
  <si>
    <t>Sensitivity Analysis for the Cost of Capital</t>
  </si>
  <si>
    <t xml:space="preserve">אלו הם </t>
  </si>
  <si>
    <t>מחירי הון</t>
  </si>
  <si>
    <t xml:space="preserve">ארצה </t>
  </si>
  <si>
    <t xml:space="preserve">לחשב </t>
  </si>
  <si>
    <t>את ה NPV</t>
  </si>
  <si>
    <t>מחדש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</si>
</sst>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</numFmts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/>
    </xf>
    <xf numFmtId="165" fontId="0" fillId="0" borderId="0" xfId="1" applyNumberFormat="1" applyFont="1"/>
    <xf numFmtId="9" fontId="0" fillId="0" borderId="0" xfId="0" applyNumberFormat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5" fontId="0" fillId="0" borderId="2" xfId="1" applyNumberFormat="1" applyFont="1" applyBorder="1"/>
    <xf numFmtId="0" fontId="2" fillId="0" borderId="0" xfId="0" applyFont="1"/>
    <xf numFmtId="165" fontId="0" fillId="2" borderId="3" xfId="0" applyNumberFormat="1" applyFill="1" applyBorder="1"/>
    <xf numFmtId="165" fontId="0" fillId="3" borderId="0" xfId="1" applyNumberFormat="1" applyFont="1" applyFill="1"/>
    <xf numFmtId="165" fontId="0" fillId="2" borderId="3" xfId="1" applyNumberFormat="1" applyFont="1" applyFill="1" applyBorder="1"/>
    <xf numFmtId="9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703384</xdr:colOff>
      <xdr:row>14</xdr:row>
      <xdr:rowOff>7327</xdr:rowOff>
    </xdr:from>
    <xdr:to>
      <xdr:col>1</xdr:col>
      <xdr:colOff>249115</xdr:colOff>
      <xdr:row>22</xdr:row>
      <xdr:rowOff>21981</xdr:rowOff>
    </xdr:to>
    <xdr:sp macro="" textlink="">
      <xdr:nvSpPr>
        <xdr:cNvPr id="2" name="סוגר מסולסל שמאלי 1"/>
        <xdr:cNvSpPr/>
      </xdr:nvSpPr>
      <xdr:spPr>
        <a:xfrm>
          <a:off x="703384" y="2601058"/>
          <a:ext cx="344366" cy="148003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740018</xdr:colOff>
      <xdr:row>26</xdr:row>
      <xdr:rowOff>7326</xdr:rowOff>
    </xdr:from>
    <xdr:to>
      <xdr:col>1</xdr:col>
      <xdr:colOff>285749</xdr:colOff>
      <xdr:row>35</xdr:row>
      <xdr:rowOff>21980</xdr:rowOff>
    </xdr:to>
    <xdr:sp macro="" textlink="">
      <xdr:nvSpPr>
        <xdr:cNvPr id="3" name="סוגר מסולסל שמאלי 2"/>
        <xdr:cNvSpPr/>
      </xdr:nvSpPr>
      <xdr:spPr>
        <a:xfrm>
          <a:off x="740018" y="4813788"/>
          <a:ext cx="344366" cy="166321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</xdr:col>
      <xdr:colOff>183172</xdr:colOff>
      <xdr:row>38</xdr:row>
      <xdr:rowOff>175847</xdr:rowOff>
    </xdr:from>
    <xdr:to>
      <xdr:col>1</xdr:col>
      <xdr:colOff>527538</xdr:colOff>
      <xdr:row>50</xdr:row>
      <xdr:rowOff>29308</xdr:rowOff>
    </xdr:to>
    <xdr:sp macro="" textlink="">
      <xdr:nvSpPr>
        <xdr:cNvPr id="4" name="סוגר מסולסל שמאלי 3"/>
        <xdr:cNvSpPr/>
      </xdr:nvSpPr>
      <xdr:spPr>
        <a:xfrm>
          <a:off x="981807" y="7187712"/>
          <a:ext cx="344366" cy="205886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30" zoomScaleNormal="130" workbookViewId="0">
      <selection activeCell="C11" sqref="C11"/>
    </sheetView>
  </sheetViews>
  <sheetFormatPr defaultRowHeight="14.25" x14ac:dyDescent="0.2"/>
  <cols>
    <col min="1" max="1" width="10.5" customWidth="1"/>
    <col min="2" max="2" width="11.5" customWidth="1"/>
    <col min="3" max="4" width="12.5" bestFit="1" customWidth="1"/>
    <col min="5" max="5" width="10" customWidth="1"/>
    <col min="6" max="6" width="9.875" customWidth="1"/>
    <col min="8" max="8" width="12" customWidth="1"/>
  </cols>
  <sheetData>
    <row r="1" spans="1:8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H1" s="5" t="s">
        <v>0</v>
      </c>
    </row>
    <row r="2" spans="1:8" x14ac:dyDescent="0.2">
      <c r="A2" t="s">
        <v>7</v>
      </c>
      <c r="C2" s="6">
        <f>H5-240000</f>
        <v>360000</v>
      </c>
      <c r="D2" s="6">
        <f>C2</f>
        <v>360000</v>
      </c>
      <c r="E2" s="6">
        <f>D2</f>
        <v>360000</v>
      </c>
      <c r="F2" s="6">
        <f>E2</f>
        <v>360000</v>
      </c>
      <c r="H2" s="3">
        <f>700000</f>
        <v>700000</v>
      </c>
    </row>
    <row r="3" spans="1:8" x14ac:dyDescent="0.2">
      <c r="A3" t="s">
        <v>8</v>
      </c>
      <c r="C3" s="6">
        <f>-0.25*C2</f>
        <v>-90000</v>
      </c>
      <c r="D3" s="6">
        <f>-0.25*D2</f>
        <v>-90000</v>
      </c>
      <c r="E3" s="6">
        <f>-0.25*E2</f>
        <v>-90000</v>
      </c>
      <c r="F3" s="6">
        <f>-0.25*F2</f>
        <v>-90000</v>
      </c>
      <c r="H3" s="3"/>
    </row>
    <row r="4" spans="1:8" x14ac:dyDescent="0.2">
      <c r="A4" t="s">
        <v>3</v>
      </c>
      <c r="B4" s="6">
        <f>-H2</f>
        <v>-700000</v>
      </c>
      <c r="H4" s="3" t="s">
        <v>1</v>
      </c>
    </row>
    <row r="5" spans="1:8" x14ac:dyDescent="0.2">
      <c r="A5" t="s">
        <v>4</v>
      </c>
      <c r="C5" s="6">
        <f>H2/7*0.25</f>
        <v>25000</v>
      </c>
      <c r="D5" s="6">
        <f>C5</f>
        <v>25000</v>
      </c>
      <c r="E5" s="6">
        <f>D5</f>
        <v>25000</v>
      </c>
      <c r="F5" s="6">
        <f>E5</f>
        <v>25000</v>
      </c>
      <c r="H5" s="3">
        <v>600000</v>
      </c>
    </row>
    <row r="6" spans="1:8" x14ac:dyDescent="0.2">
      <c r="A6" t="s">
        <v>5</v>
      </c>
      <c r="F6" s="3">
        <v>200000</v>
      </c>
    </row>
    <row r="7" spans="1:8" x14ac:dyDescent="0.2">
      <c r="A7" t="s">
        <v>6</v>
      </c>
      <c r="B7" s="5"/>
      <c r="C7" s="5"/>
      <c r="D7" s="5"/>
      <c r="E7" s="5"/>
      <c r="F7" s="7">
        <f>-0.25*(200000-(H2-H2/7*4))</f>
        <v>25000</v>
      </c>
      <c r="H7" t="s">
        <v>2</v>
      </c>
    </row>
    <row r="8" spans="1:8" ht="15" thickBot="1" x14ac:dyDescent="0.25">
      <c r="A8" t="s">
        <v>9</v>
      </c>
      <c r="B8" s="8">
        <f>SUM(B2:B7)</f>
        <v>-700000</v>
      </c>
      <c r="C8" s="8">
        <f>SUM(C2:C7)</f>
        <v>295000</v>
      </c>
      <c r="D8" s="8">
        <f>SUM(D2:D7)</f>
        <v>295000</v>
      </c>
      <c r="E8" s="8">
        <f>SUM(E2:E7)</f>
        <v>295000</v>
      </c>
      <c r="F8" s="8">
        <f>SUM(F2:F7)</f>
        <v>520000</v>
      </c>
      <c r="H8" s="4">
        <v>0.1</v>
      </c>
    </row>
    <row r="9" spans="1:8" ht="15" thickTop="1" x14ac:dyDescent="0.2"/>
    <row r="10" spans="1:8" x14ac:dyDescent="0.2">
      <c r="A10" t="s">
        <v>10</v>
      </c>
      <c r="B10" s="6">
        <f>B8*(1+H8)^0+C8*(1+H8)^-1+D8*(1+H8)^-2+E8*(1+H8)^-3+F8*(1+H8)^-4</f>
        <v>388788.33413018216</v>
      </c>
    </row>
    <row r="12" spans="1:8" x14ac:dyDescent="0.2">
      <c r="A12" s="9" t="s">
        <v>11</v>
      </c>
    </row>
    <row r="13" spans="1:8" ht="15" thickBot="1" x14ac:dyDescent="0.25"/>
    <row r="14" spans="1:8" ht="15" thickBot="1" x14ac:dyDescent="0.25">
      <c r="C14" s="10">
        <f>B10</f>
        <v>388788.33413018216</v>
      </c>
      <c r="H14" s="1"/>
    </row>
    <row r="15" spans="1:8" x14ac:dyDescent="0.2">
      <c r="A15" t="s">
        <v>12</v>
      </c>
      <c r="B15" s="3">
        <v>300000</v>
      </c>
      <c r="C15" s="3">
        <f t="dataTable" ref="C15:C22" dt2D="0" dtr="0" r1="H2" ca="1"/>
        <v>714232.53680954652</v>
      </c>
    </row>
    <row r="16" spans="1:8" x14ac:dyDescent="0.2">
      <c r="A16" t="s">
        <v>13</v>
      </c>
      <c r="B16" s="3">
        <f t="shared" ref="B16:B22" si="0">B15+100000</f>
        <v>400000</v>
      </c>
      <c r="C16" s="3">
        <v>632871.48613970517</v>
      </c>
    </row>
    <row r="17" spans="1:3" x14ac:dyDescent="0.2">
      <c r="A17" t="s">
        <v>14</v>
      </c>
      <c r="B17" s="3">
        <f t="shared" si="0"/>
        <v>500000</v>
      </c>
      <c r="C17" s="3">
        <v>551510.43546986417</v>
      </c>
    </row>
    <row r="18" spans="1:3" x14ac:dyDescent="0.2">
      <c r="A18" t="s">
        <v>15</v>
      </c>
      <c r="B18" s="3">
        <f t="shared" si="0"/>
        <v>600000</v>
      </c>
      <c r="C18" s="3">
        <v>470149.38480002317</v>
      </c>
    </row>
    <row r="19" spans="1:3" x14ac:dyDescent="0.2">
      <c r="A19" t="s">
        <v>16</v>
      </c>
      <c r="B19" s="11">
        <f t="shared" si="0"/>
        <v>700000</v>
      </c>
      <c r="C19" s="11">
        <v>388788.33413018216</v>
      </c>
    </row>
    <row r="20" spans="1:3" x14ac:dyDescent="0.2">
      <c r="A20" t="s">
        <v>17</v>
      </c>
      <c r="B20" s="3">
        <f t="shared" si="0"/>
        <v>800000</v>
      </c>
      <c r="C20" s="3">
        <v>307427.28346034116</v>
      </c>
    </row>
    <row r="21" spans="1:3" x14ac:dyDescent="0.2">
      <c r="A21" t="s">
        <v>18</v>
      </c>
      <c r="B21" s="3">
        <f t="shared" si="0"/>
        <v>900000</v>
      </c>
      <c r="C21" s="3">
        <v>226066.2327905001</v>
      </c>
    </row>
    <row r="22" spans="1:3" x14ac:dyDescent="0.2">
      <c r="A22" t="s">
        <v>19</v>
      </c>
      <c r="B22" s="3">
        <f t="shared" si="0"/>
        <v>1000000</v>
      </c>
      <c r="C22" s="3">
        <v>144705.18212065898</v>
      </c>
    </row>
    <row r="24" spans="1:3" x14ac:dyDescent="0.2">
      <c r="A24" s="9" t="s">
        <v>20</v>
      </c>
    </row>
    <row r="25" spans="1:3" ht="15" thickBot="1" x14ac:dyDescent="0.25"/>
    <row r="26" spans="1:3" ht="15" thickBot="1" x14ac:dyDescent="0.25">
      <c r="B26" s="3"/>
      <c r="C26" s="12">
        <f>B10</f>
        <v>388788.33413018216</v>
      </c>
    </row>
    <row r="27" spans="1:3" x14ac:dyDescent="0.2">
      <c r="A27" t="s">
        <v>21</v>
      </c>
      <c r="B27" s="3">
        <v>400000</v>
      </c>
      <c r="C27" s="3">
        <f t="dataTable" ref="C27:C35" dt2D="0" dtr="0" r1="H5" ca="1"/>
        <v>-86691.482822211576</v>
      </c>
    </row>
    <row r="28" spans="1:3" x14ac:dyDescent="0.2">
      <c r="A28" t="s">
        <v>22</v>
      </c>
      <c r="B28" s="3">
        <f t="shared" ref="B28:B35" si="1">B27+50000</f>
        <v>450000</v>
      </c>
      <c r="C28" s="3">
        <v>32178.471415886801</v>
      </c>
    </row>
    <row r="29" spans="1:3" x14ac:dyDescent="0.2">
      <c r="A29" t="s">
        <v>23</v>
      </c>
      <c r="B29" s="3">
        <f t="shared" si="1"/>
        <v>500000</v>
      </c>
      <c r="C29" s="3">
        <v>151048.42565398521</v>
      </c>
    </row>
    <row r="30" spans="1:3" x14ac:dyDescent="0.2">
      <c r="A30" t="s">
        <v>24</v>
      </c>
      <c r="B30" s="3">
        <f t="shared" si="1"/>
        <v>550000</v>
      </c>
      <c r="C30" s="3">
        <v>269918.3798920837</v>
      </c>
    </row>
    <row r="31" spans="1:3" x14ac:dyDescent="0.2">
      <c r="A31" t="s">
        <v>25</v>
      </c>
      <c r="B31" s="11">
        <f t="shared" si="1"/>
        <v>600000</v>
      </c>
      <c r="C31" s="11">
        <v>388788.33413018216</v>
      </c>
    </row>
    <row r="32" spans="1:3" x14ac:dyDescent="0.2">
      <c r="A32" t="s">
        <v>16</v>
      </c>
      <c r="B32" s="3">
        <f t="shared" si="1"/>
        <v>650000</v>
      </c>
      <c r="C32" s="3">
        <v>507658.28836828063</v>
      </c>
    </row>
    <row r="33" spans="1:3" x14ac:dyDescent="0.2">
      <c r="A33" t="s">
        <v>26</v>
      </c>
      <c r="B33" s="3">
        <f t="shared" si="1"/>
        <v>700000</v>
      </c>
      <c r="C33" s="3">
        <v>626528.24260637909</v>
      </c>
    </row>
    <row r="34" spans="1:3" x14ac:dyDescent="0.2">
      <c r="A34" t="s">
        <v>27</v>
      </c>
      <c r="B34" s="3">
        <f t="shared" si="1"/>
        <v>750000</v>
      </c>
      <c r="C34" s="3">
        <v>745398.19684447767</v>
      </c>
    </row>
    <row r="35" spans="1:3" x14ac:dyDescent="0.2">
      <c r="A35" t="s">
        <v>19</v>
      </c>
      <c r="B35" s="3">
        <f t="shared" si="1"/>
        <v>800000</v>
      </c>
      <c r="C35" s="3">
        <v>864268.15108257602</v>
      </c>
    </row>
    <row r="37" spans="1:3" x14ac:dyDescent="0.2">
      <c r="A37" s="9" t="s">
        <v>28</v>
      </c>
    </row>
    <row r="38" spans="1:3" ht="15" thickBot="1" x14ac:dyDescent="0.25"/>
    <row r="39" spans="1:3" ht="15" thickBot="1" x14ac:dyDescent="0.25">
      <c r="C39" s="10">
        <f>B10</f>
        <v>388788.33413018216</v>
      </c>
    </row>
    <row r="40" spans="1:3" x14ac:dyDescent="0.2">
      <c r="A40" t="s">
        <v>29</v>
      </c>
      <c r="B40" s="4">
        <v>0.04</v>
      </c>
      <c r="C40" s="3">
        <f t="dataTable" ref="C40:C50" dt2D="0" dtr="0" r1="H8"/>
        <v>563150.03413746005</v>
      </c>
    </row>
    <row r="41" spans="1:3" x14ac:dyDescent="0.2">
      <c r="A41" t="s">
        <v>30</v>
      </c>
      <c r="B41" s="4">
        <f>B40+1%</f>
        <v>0.05</v>
      </c>
      <c r="C41" s="3">
        <v>531163.45555606973</v>
      </c>
    </row>
    <row r="42" spans="1:3" x14ac:dyDescent="0.2">
      <c r="A42" t="s">
        <v>22</v>
      </c>
      <c r="B42" s="4">
        <f t="shared" ref="B42:B49" si="2">B41+1%</f>
        <v>6.0000000000000005E-2</v>
      </c>
      <c r="C42" s="3">
        <v>500427.22997495311</v>
      </c>
    </row>
    <row r="43" spans="1:3" x14ac:dyDescent="0.2">
      <c r="A43" t="s">
        <v>25</v>
      </c>
      <c r="B43" s="4">
        <f t="shared" si="2"/>
        <v>7.0000000000000007E-2</v>
      </c>
      <c r="C43" s="3">
        <v>470878.74336755101</v>
      </c>
    </row>
    <row r="44" spans="1:3" x14ac:dyDescent="0.2">
      <c r="A44" t="s">
        <v>16</v>
      </c>
      <c r="B44" s="4">
        <f t="shared" si="2"/>
        <v>0.08</v>
      </c>
      <c r="C44" s="3">
        <v>442459.13469227985</v>
      </c>
    </row>
    <row r="45" spans="1:3" x14ac:dyDescent="0.2">
      <c r="A45" t="s">
        <v>31</v>
      </c>
      <c r="B45" s="4">
        <f t="shared" si="2"/>
        <v>0.09</v>
      </c>
      <c r="C45" s="3">
        <v>415113.03622041363</v>
      </c>
    </row>
    <row r="46" spans="1:3" x14ac:dyDescent="0.2">
      <c r="A46" t="s">
        <v>32</v>
      </c>
      <c r="B46" s="13">
        <f t="shared" si="2"/>
        <v>9.9999999999999992E-2</v>
      </c>
      <c r="C46" s="11">
        <v>388788.33413018216</v>
      </c>
    </row>
    <row r="47" spans="1:3" x14ac:dyDescent="0.2">
      <c r="A47" t="s">
        <v>33</v>
      </c>
      <c r="B47" s="4">
        <f t="shared" si="2"/>
        <v>0.10999999999999999</v>
      </c>
      <c r="C47" s="3">
        <v>363435.94761194277</v>
      </c>
    </row>
    <row r="48" spans="1:3" x14ac:dyDescent="0.2">
      <c r="A48" t="s">
        <v>34</v>
      </c>
      <c r="B48" s="4">
        <f t="shared" si="2"/>
        <v>0.11999999999999998</v>
      </c>
      <c r="C48" s="3">
        <v>339009.62489587703</v>
      </c>
    </row>
    <row r="49" spans="2:3" x14ac:dyDescent="0.2">
      <c r="B49" s="4">
        <f t="shared" si="2"/>
        <v>0.12999999999999998</v>
      </c>
      <c r="C49" s="3">
        <v>315465.7547631209</v>
      </c>
    </row>
    <row r="50" spans="2:3" x14ac:dyDescent="0.2">
      <c r="B50" s="4">
        <f>B49+1%</f>
        <v>0.13999999999999999</v>
      </c>
      <c r="C50" s="3">
        <v>292763.19223539316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אור שחר</cp:lastModifiedBy>
  <dcterms:created xsi:type="dcterms:W3CDTF">2017-12-10T09:13:45Z</dcterms:created>
  <dcterms:modified xsi:type="dcterms:W3CDTF">2017-12-10T12:44:32Z</dcterms:modified>
</cp:coreProperties>
</file>