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safe_ds/paper/pldi21/img/"/>
    </mc:Choice>
  </mc:AlternateContent>
  <xr:revisionPtr revIDLastSave="0" documentId="13_ncr:1_{BDAA26A0-4FE8-B746-AEE1-F7D05E7DA050}" xr6:coauthVersionLast="36" xr6:coauthVersionMax="36" xr10:uidLastSave="{00000000-0000-0000-0000-000000000000}"/>
  <bookViews>
    <workbookView xWindow="0" yWindow="460" windowWidth="51200" windowHeight="26720" activeTab="5" xr2:uid="{AA5F3911-CE54-0F46-97B8-ACBF8E362FDD}"/>
  </bookViews>
  <sheets>
    <sheet name="random" sheetId="12" r:id="rId1"/>
    <sheet name="Figure 1" sheetId="1" r:id="rId2"/>
    <sheet name="conc" sheetId="9" r:id="rId3"/>
    <sheet name="abs" sheetId="2" r:id="rId4"/>
    <sheet name="Figure 8" sheetId="17" r:id="rId5"/>
    <sheet name="Figure 9" sheetId="18" r:id="rId6"/>
    <sheet name="Figure 10" sheetId="5" r:id="rId7"/>
    <sheet name="Figure 11" sheetId="13" r:id="rId8"/>
    <sheet name="Figure 12" sheetId="15" r:id="rId9"/>
    <sheet name="Figure 13" sheetId="16" r:id="rId10"/>
  </sheets>
  <definedNames>
    <definedName name="_xlnm._FilterDatabase" localSheetId="3" hidden="1">abs!$A$2:$S$271</definedName>
    <definedName name="_xlnm._FilterDatabase" localSheetId="2" hidden="1">conc!$A$2:$S$271</definedName>
    <definedName name="_xlnm._FilterDatabase" localSheetId="9" hidden="1">'Figure 13'!$A$1:$G$235</definedName>
    <definedName name="_xlnm._FilterDatabase" localSheetId="4" hidden="1">'Figure 8'!$A$1:$D$3464</definedName>
    <definedName name="_xlnm._FilterDatabase" localSheetId="5" hidden="1">'Figure 9'!$A$1:$D$3464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8" l="1"/>
  <c r="C3" i="18"/>
  <c r="B4" i="18"/>
  <c r="C4" i="18"/>
  <c r="B5" i="18"/>
  <c r="C5" i="18"/>
  <c r="K22" i="18" s="1"/>
  <c r="B6" i="18"/>
  <c r="J28" i="18" s="1"/>
  <c r="C6" i="18"/>
  <c r="K7" i="18" s="1"/>
  <c r="B7" i="18"/>
  <c r="C7" i="18"/>
  <c r="B8" i="18"/>
  <c r="C8" i="18"/>
  <c r="B9" i="18"/>
  <c r="C9" i="18"/>
  <c r="B10" i="18"/>
  <c r="C10" i="18"/>
  <c r="D10" i="18" s="1"/>
  <c r="B11" i="18"/>
  <c r="C11" i="18"/>
  <c r="B12" i="18"/>
  <c r="C12" i="18"/>
  <c r="B13" i="18"/>
  <c r="C13" i="18"/>
  <c r="D13" i="18" s="1"/>
  <c r="B14" i="18"/>
  <c r="C14" i="18"/>
  <c r="D14" i="18" s="1"/>
  <c r="B15" i="18"/>
  <c r="C15" i="18"/>
  <c r="B16" i="18"/>
  <c r="C16" i="18"/>
  <c r="B17" i="18"/>
  <c r="C17" i="18"/>
  <c r="B18" i="18"/>
  <c r="C18" i="18"/>
  <c r="D18" i="18" s="1"/>
  <c r="B19" i="18"/>
  <c r="C19" i="18"/>
  <c r="B20" i="18"/>
  <c r="C20" i="18"/>
  <c r="B21" i="18"/>
  <c r="C21" i="18"/>
  <c r="D21" i="18" s="1"/>
  <c r="B22" i="18"/>
  <c r="C22" i="18"/>
  <c r="D22" i="18" s="1"/>
  <c r="B23" i="18"/>
  <c r="C23" i="18"/>
  <c r="B24" i="18"/>
  <c r="C24" i="18"/>
  <c r="B25" i="18"/>
  <c r="C25" i="18"/>
  <c r="B26" i="18"/>
  <c r="C26" i="18"/>
  <c r="D26" i="18" s="1"/>
  <c r="B27" i="18"/>
  <c r="C27" i="18"/>
  <c r="B28" i="18"/>
  <c r="C28" i="18"/>
  <c r="B29" i="18"/>
  <c r="C29" i="18"/>
  <c r="D29" i="18" s="1"/>
  <c r="B30" i="18"/>
  <c r="C30" i="18"/>
  <c r="D30" i="18" s="1"/>
  <c r="B31" i="18"/>
  <c r="C31" i="18"/>
  <c r="B32" i="18"/>
  <c r="C32" i="18"/>
  <c r="B33" i="18"/>
  <c r="C33" i="18"/>
  <c r="B34" i="18"/>
  <c r="C34" i="18"/>
  <c r="D34" i="18" s="1"/>
  <c r="B35" i="18"/>
  <c r="C35" i="18"/>
  <c r="B36" i="18"/>
  <c r="C36" i="18"/>
  <c r="B37" i="18"/>
  <c r="C37" i="18"/>
  <c r="D37" i="18" s="1"/>
  <c r="B38" i="18"/>
  <c r="C38" i="18"/>
  <c r="D38" i="18" s="1"/>
  <c r="B39" i="18"/>
  <c r="C39" i="18"/>
  <c r="B40" i="18"/>
  <c r="C40" i="18"/>
  <c r="B41" i="18"/>
  <c r="C41" i="18"/>
  <c r="B42" i="18"/>
  <c r="C42" i="18"/>
  <c r="D42" i="18" s="1"/>
  <c r="B43" i="18"/>
  <c r="C43" i="18"/>
  <c r="B44" i="18"/>
  <c r="C44" i="18"/>
  <c r="B45" i="18"/>
  <c r="C45" i="18"/>
  <c r="D45" i="18" s="1"/>
  <c r="B46" i="18"/>
  <c r="C46" i="18"/>
  <c r="D46" i="18" s="1"/>
  <c r="B47" i="18"/>
  <c r="C47" i="18"/>
  <c r="B48" i="18"/>
  <c r="C48" i="18"/>
  <c r="B49" i="18"/>
  <c r="C49" i="18"/>
  <c r="B50" i="18"/>
  <c r="C50" i="18"/>
  <c r="D50" i="18" s="1"/>
  <c r="B51" i="18"/>
  <c r="C51" i="18"/>
  <c r="B52" i="18"/>
  <c r="C52" i="18"/>
  <c r="B53" i="18"/>
  <c r="C53" i="18"/>
  <c r="D53" i="18" s="1"/>
  <c r="B54" i="18"/>
  <c r="C54" i="18"/>
  <c r="D54" i="18" s="1"/>
  <c r="B55" i="18"/>
  <c r="C55" i="18"/>
  <c r="B56" i="18"/>
  <c r="C56" i="18"/>
  <c r="B57" i="18"/>
  <c r="C57" i="18"/>
  <c r="B58" i="18"/>
  <c r="C58" i="18"/>
  <c r="D58" i="18" s="1"/>
  <c r="B59" i="18"/>
  <c r="C59" i="18"/>
  <c r="B60" i="18"/>
  <c r="C60" i="18"/>
  <c r="B61" i="18"/>
  <c r="C61" i="18"/>
  <c r="D61" i="18" s="1"/>
  <c r="B62" i="18"/>
  <c r="C62" i="18"/>
  <c r="D62" i="18" s="1"/>
  <c r="B63" i="18"/>
  <c r="C63" i="18"/>
  <c r="B64" i="18"/>
  <c r="C64" i="18"/>
  <c r="B65" i="18"/>
  <c r="C65" i="18"/>
  <c r="B66" i="18"/>
  <c r="C66" i="18"/>
  <c r="D66" i="18" s="1"/>
  <c r="B67" i="18"/>
  <c r="C67" i="18"/>
  <c r="B68" i="18"/>
  <c r="C68" i="18"/>
  <c r="B69" i="18"/>
  <c r="C69" i="18"/>
  <c r="D69" i="18" s="1"/>
  <c r="B70" i="18"/>
  <c r="C70" i="18"/>
  <c r="D70" i="18" s="1"/>
  <c r="B71" i="18"/>
  <c r="C71" i="18"/>
  <c r="B72" i="18"/>
  <c r="C72" i="18"/>
  <c r="B73" i="18"/>
  <c r="C73" i="18"/>
  <c r="B74" i="18"/>
  <c r="C74" i="18"/>
  <c r="D74" i="18" s="1"/>
  <c r="B75" i="18"/>
  <c r="C75" i="18"/>
  <c r="B76" i="18"/>
  <c r="C76" i="18"/>
  <c r="B77" i="18"/>
  <c r="C77" i="18"/>
  <c r="D77" i="18" s="1"/>
  <c r="B78" i="18"/>
  <c r="C78" i="18"/>
  <c r="D78" i="18" s="1"/>
  <c r="B79" i="18"/>
  <c r="C79" i="18"/>
  <c r="B80" i="18"/>
  <c r="C80" i="18"/>
  <c r="B81" i="18"/>
  <c r="C81" i="18"/>
  <c r="B82" i="18"/>
  <c r="C82" i="18"/>
  <c r="D82" i="18" s="1"/>
  <c r="B83" i="18"/>
  <c r="C83" i="18"/>
  <c r="B84" i="18"/>
  <c r="C84" i="18"/>
  <c r="B85" i="18"/>
  <c r="C85" i="18"/>
  <c r="D85" i="18" s="1"/>
  <c r="B86" i="18"/>
  <c r="C86" i="18"/>
  <c r="D86" i="18" s="1"/>
  <c r="B87" i="18"/>
  <c r="C87" i="18"/>
  <c r="B88" i="18"/>
  <c r="C88" i="18"/>
  <c r="B89" i="18"/>
  <c r="C89" i="18"/>
  <c r="B90" i="18"/>
  <c r="C90" i="18"/>
  <c r="D90" i="18" s="1"/>
  <c r="B91" i="18"/>
  <c r="C91" i="18"/>
  <c r="B92" i="18"/>
  <c r="C92" i="18"/>
  <c r="B93" i="18"/>
  <c r="C93" i="18"/>
  <c r="D93" i="18" s="1"/>
  <c r="B94" i="18"/>
  <c r="C94" i="18"/>
  <c r="D94" i="18" s="1"/>
  <c r="B95" i="18"/>
  <c r="C95" i="18"/>
  <c r="B96" i="18"/>
  <c r="C96" i="18"/>
  <c r="B97" i="18"/>
  <c r="C97" i="18"/>
  <c r="B98" i="18"/>
  <c r="C98" i="18"/>
  <c r="D98" i="18" s="1"/>
  <c r="B99" i="18"/>
  <c r="C99" i="18"/>
  <c r="B100" i="18"/>
  <c r="C100" i="18"/>
  <c r="B101" i="18"/>
  <c r="C101" i="18"/>
  <c r="D101" i="18" s="1"/>
  <c r="B102" i="18"/>
  <c r="C102" i="18"/>
  <c r="D102" i="18" s="1"/>
  <c r="B103" i="18"/>
  <c r="C103" i="18"/>
  <c r="B104" i="18"/>
  <c r="C104" i="18"/>
  <c r="B105" i="18"/>
  <c r="C105" i="18"/>
  <c r="B106" i="18"/>
  <c r="C106" i="18"/>
  <c r="D106" i="18" s="1"/>
  <c r="B107" i="18"/>
  <c r="C107" i="18"/>
  <c r="B108" i="18"/>
  <c r="C108" i="18"/>
  <c r="B109" i="18"/>
  <c r="C109" i="18"/>
  <c r="D109" i="18" s="1"/>
  <c r="B110" i="18"/>
  <c r="C110" i="18"/>
  <c r="D110" i="18" s="1"/>
  <c r="B111" i="18"/>
  <c r="C111" i="18"/>
  <c r="B112" i="18"/>
  <c r="C112" i="18"/>
  <c r="B113" i="18"/>
  <c r="C113" i="18"/>
  <c r="B114" i="18"/>
  <c r="C114" i="18"/>
  <c r="D114" i="18" s="1"/>
  <c r="B115" i="18"/>
  <c r="C115" i="18"/>
  <c r="B116" i="18"/>
  <c r="C116" i="18"/>
  <c r="B117" i="18"/>
  <c r="C117" i="18"/>
  <c r="D117" i="18" s="1"/>
  <c r="B118" i="18"/>
  <c r="C118" i="18"/>
  <c r="D118" i="18" s="1"/>
  <c r="B119" i="18"/>
  <c r="C119" i="18"/>
  <c r="B120" i="18"/>
  <c r="C120" i="18"/>
  <c r="B121" i="18"/>
  <c r="C121" i="18"/>
  <c r="B122" i="18"/>
  <c r="C122" i="18"/>
  <c r="D122" i="18" s="1"/>
  <c r="B123" i="18"/>
  <c r="C123" i="18"/>
  <c r="B124" i="18"/>
  <c r="C124" i="18"/>
  <c r="B125" i="18"/>
  <c r="C125" i="18"/>
  <c r="D125" i="18" s="1"/>
  <c r="B126" i="18"/>
  <c r="C126" i="18"/>
  <c r="D126" i="18" s="1"/>
  <c r="B127" i="18"/>
  <c r="C127" i="18"/>
  <c r="B128" i="18"/>
  <c r="C128" i="18"/>
  <c r="B129" i="18"/>
  <c r="C129" i="18"/>
  <c r="B130" i="18"/>
  <c r="C130" i="18"/>
  <c r="D130" i="18" s="1"/>
  <c r="B131" i="18"/>
  <c r="C131" i="18"/>
  <c r="B132" i="18"/>
  <c r="C132" i="18"/>
  <c r="B133" i="18"/>
  <c r="C133" i="18"/>
  <c r="D133" i="18" s="1"/>
  <c r="B134" i="18"/>
  <c r="C134" i="18"/>
  <c r="D134" i="18" s="1"/>
  <c r="B135" i="18"/>
  <c r="C135" i="18"/>
  <c r="B136" i="18"/>
  <c r="C136" i="18"/>
  <c r="B137" i="18"/>
  <c r="C137" i="18"/>
  <c r="B138" i="18"/>
  <c r="C138" i="18"/>
  <c r="D138" i="18" s="1"/>
  <c r="B139" i="18"/>
  <c r="C139" i="18"/>
  <c r="B140" i="18"/>
  <c r="C140" i="18"/>
  <c r="B141" i="18"/>
  <c r="C141" i="18"/>
  <c r="D141" i="18" s="1"/>
  <c r="B142" i="18"/>
  <c r="C142" i="18"/>
  <c r="D142" i="18" s="1"/>
  <c r="B143" i="18"/>
  <c r="C143" i="18"/>
  <c r="B144" i="18"/>
  <c r="C144" i="18"/>
  <c r="B145" i="18"/>
  <c r="C145" i="18"/>
  <c r="B146" i="18"/>
  <c r="C146" i="18"/>
  <c r="D146" i="18" s="1"/>
  <c r="B147" i="18"/>
  <c r="C147" i="18"/>
  <c r="B148" i="18"/>
  <c r="C148" i="18"/>
  <c r="B149" i="18"/>
  <c r="C149" i="18"/>
  <c r="D149" i="18" s="1"/>
  <c r="B150" i="18"/>
  <c r="C150" i="18"/>
  <c r="D150" i="18" s="1"/>
  <c r="B151" i="18"/>
  <c r="C151" i="18"/>
  <c r="B152" i="18"/>
  <c r="C152" i="18"/>
  <c r="B153" i="18"/>
  <c r="C153" i="18"/>
  <c r="B154" i="18"/>
  <c r="C154" i="18"/>
  <c r="D154" i="18" s="1"/>
  <c r="B155" i="18"/>
  <c r="C155" i="18"/>
  <c r="B156" i="18"/>
  <c r="C156" i="18"/>
  <c r="B157" i="18"/>
  <c r="C157" i="18"/>
  <c r="D157" i="18" s="1"/>
  <c r="B158" i="18"/>
  <c r="C158" i="18"/>
  <c r="D158" i="18" s="1"/>
  <c r="B159" i="18"/>
  <c r="C159" i="18"/>
  <c r="B160" i="18"/>
  <c r="C160" i="18"/>
  <c r="B161" i="18"/>
  <c r="C161" i="18"/>
  <c r="B162" i="18"/>
  <c r="C162" i="18"/>
  <c r="D162" i="18" s="1"/>
  <c r="B163" i="18"/>
  <c r="C163" i="18"/>
  <c r="B164" i="18"/>
  <c r="C164" i="18"/>
  <c r="B165" i="18"/>
  <c r="C165" i="18"/>
  <c r="D165" i="18" s="1"/>
  <c r="B166" i="18"/>
  <c r="C166" i="18"/>
  <c r="D166" i="18" s="1"/>
  <c r="B167" i="18"/>
  <c r="C167" i="18"/>
  <c r="B168" i="18"/>
  <c r="C168" i="18"/>
  <c r="B169" i="18"/>
  <c r="C169" i="18"/>
  <c r="B170" i="18"/>
  <c r="C170" i="18"/>
  <c r="D170" i="18" s="1"/>
  <c r="B171" i="18"/>
  <c r="C171" i="18"/>
  <c r="B172" i="18"/>
  <c r="C172" i="18"/>
  <c r="B173" i="18"/>
  <c r="C173" i="18"/>
  <c r="D173" i="18" s="1"/>
  <c r="B174" i="18"/>
  <c r="C174" i="18"/>
  <c r="D174" i="18" s="1"/>
  <c r="B175" i="18"/>
  <c r="C175" i="18"/>
  <c r="B176" i="18"/>
  <c r="C176" i="18"/>
  <c r="B177" i="18"/>
  <c r="C177" i="18"/>
  <c r="B178" i="18"/>
  <c r="C178" i="18"/>
  <c r="D178" i="18" s="1"/>
  <c r="B179" i="18"/>
  <c r="C179" i="18"/>
  <c r="B180" i="18"/>
  <c r="C180" i="18"/>
  <c r="B181" i="18"/>
  <c r="C181" i="18"/>
  <c r="D181" i="18" s="1"/>
  <c r="B182" i="18"/>
  <c r="C182" i="18"/>
  <c r="D182" i="18" s="1"/>
  <c r="B183" i="18"/>
  <c r="C183" i="18"/>
  <c r="B184" i="18"/>
  <c r="C184" i="18"/>
  <c r="B185" i="18"/>
  <c r="C185" i="18"/>
  <c r="B186" i="18"/>
  <c r="C186" i="18"/>
  <c r="D186" i="18" s="1"/>
  <c r="B187" i="18"/>
  <c r="C187" i="18"/>
  <c r="B188" i="18"/>
  <c r="C188" i="18"/>
  <c r="B189" i="18"/>
  <c r="C189" i="18"/>
  <c r="D189" i="18" s="1"/>
  <c r="B190" i="18"/>
  <c r="C190" i="18"/>
  <c r="D190" i="18" s="1"/>
  <c r="B191" i="18"/>
  <c r="C191" i="18"/>
  <c r="B192" i="18"/>
  <c r="C192" i="18"/>
  <c r="B193" i="18"/>
  <c r="C193" i="18"/>
  <c r="B194" i="18"/>
  <c r="C194" i="18"/>
  <c r="D194" i="18" s="1"/>
  <c r="B195" i="18"/>
  <c r="C195" i="18"/>
  <c r="B196" i="18"/>
  <c r="C196" i="18"/>
  <c r="B197" i="18"/>
  <c r="C197" i="18"/>
  <c r="D197" i="18" s="1"/>
  <c r="B198" i="18"/>
  <c r="C198" i="18"/>
  <c r="D198" i="18" s="1"/>
  <c r="B199" i="18"/>
  <c r="C199" i="18"/>
  <c r="B200" i="18"/>
  <c r="C200" i="18"/>
  <c r="B201" i="18"/>
  <c r="C201" i="18"/>
  <c r="B202" i="18"/>
  <c r="C202" i="18"/>
  <c r="D202" i="18" s="1"/>
  <c r="B203" i="18"/>
  <c r="C203" i="18"/>
  <c r="B204" i="18"/>
  <c r="C204" i="18"/>
  <c r="B205" i="18"/>
  <c r="C205" i="18"/>
  <c r="D205" i="18" s="1"/>
  <c r="B206" i="18"/>
  <c r="C206" i="18"/>
  <c r="D206" i="18" s="1"/>
  <c r="B207" i="18"/>
  <c r="C207" i="18"/>
  <c r="B208" i="18"/>
  <c r="C208" i="18"/>
  <c r="B209" i="18"/>
  <c r="C209" i="18"/>
  <c r="B210" i="18"/>
  <c r="C210" i="18"/>
  <c r="D210" i="18" s="1"/>
  <c r="B211" i="18"/>
  <c r="C211" i="18"/>
  <c r="B212" i="18"/>
  <c r="C212" i="18"/>
  <c r="B213" i="18"/>
  <c r="C213" i="18"/>
  <c r="D213" i="18" s="1"/>
  <c r="B214" i="18"/>
  <c r="C214" i="18"/>
  <c r="D214" i="18" s="1"/>
  <c r="B215" i="18"/>
  <c r="C215" i="18"/>
  <c r="B216" i="18"/>
  <c r="C216" i="18"/>
  <c r="B217" i="18"/>
  <c r="C217" i="18"/>
  <c r="B218" i="18"/>
  <c r="C218" i="18"/>
  <c r="D218" i="18" s="1"/>
  <c r="B219" i="18"/>
  <c r="C219" i="18"/>
  <c r="B220" i="18"/>
  <c r="C220" i="18"/>
  <c r="B221" i="18"/>
  <c r="C221" i="18"/>
  <c r="D221" i="18" s="1"/>
  <c r="B222" i="18"/>
  <c r="C222" i="18"/>
  <c r="D222" i="18" s="1"/>
  <c r="B223" i="18"/>
  <c r="C223" i="18"/>
  <c r="B224" i="18"/>
  <c r="C224" i="18"/>
  <c r="B225" i="18"/>
  <c r="C225" i="18"/>
  <c r="B226" i="18"/>
  <c r="C226" i="18"/>
  <c r="D226" i="18" s="1"/>
  <c r="B227" i="18"/>
  <c r="C227" i="18"/>
  <c r="B228" i="18"/>
  <c r="C228" i="18"/>
  <c r="B229" i="18"/>
  <c r="C229" i="18"/>
  <c r="D229" i="18" s="1"/>
  <c r="B230" i="18"/>
  <c r="C230" i="18"/>
  <c r="D230" i="18" s="1"/>
  <c r="B231" i="18"/>
  <c r="C231" i="18"/>
  <c r="B232" i="18"/>
  <c r="C232" i="18"/>
  <c r="B233" i="18"/>
  <c r="C233" i="18"/>
  <c r="B234" i="18"/>
  <c r="C234" i="18"/>
  <c r="D234" i="18" s="1"/>
  <c r="B235" i="18"/>
  <c r="C235" i="18"/>
  <c r="B236" i="18"/>
  <c r="C236" i="18"/>
  <c r="B237" i="18"/>
  <c r="C237" i="18"/>
  <c r="D237" i="18" s="1"/>
  <c r="B238" i="18"/>
  <c r="C238" i="18"/>
  <c r="D238" i="18" s="1"/>
  <c r="B239" i="18"/>
  <c r="C239" i="18"/>
  <c r="B240" i="18"/>
  <c r="C240" i="18"/>
  <c r="B241" i="18"/>
  <c r="C241" i="18"/>
  <c r="B242" i="18"/>
  <c r="C242" i="18"/>
  <c r="D242" i="18" s="1"/>
  <c r="B243" i="18"/>
  <c r="C243" i="18"/>
  <c r="B244" i="18"/>
  <c r="C244" i="18"/>
  <c r="B245" i="18"/>
  <c r="C245" i="18"/>
  <c r="D245" i="18" s="1"/>
  <c r="B246" i="18"/>
  <c r="C246" i="18"/>
  <c r="D246" i="18" s="1"/>
  <c r="B247" i="18"/>
  <c r="C247" i="18"/>
  <c r="B248" i="18"/>
  <c r="C248" i="18"/>
  <c r="B249" i="18"/>
  <c r="C249" i="18"/>
  <c r="B250" i="18"/>
  <c r="C250" i="18"/>
  <c r="D250" i="18" s="1"/>
  <c r="B251" i="18"/>
  <c r="C251" i="18"/>
  <c r="B252" i="18"/>
  <c r="C252" i="18"/>
  <c r="B253" i="18"/>
  <c r="C253" i="18"/>
  <c r="D253" i="18" s="1"/>
  <c r="B254" i="18"/>
  <c r="C254" i="18"/>
  <c r="D254" i="18" s="1"/>
  <c r="B255" i="18"/>
  <c r="C255" i="18"/>
  <c r="B256" i="18"/>
  <c r="C256" i="18"/>
  <c r="B257" i="18"/>
  <c r="C257" i="18"/>
  <c r="B258" i="18"/>
  <c r="C258" i="18"/>
  <c r="D258" i="18" s="1"/>
  <c r="B259" i="18"/>
  <c r="C259" i="18"/>
  <c r="B260" i="18"/>
  <c r="C260" i="18"/>
  <c r="B261" i="18"/>
  <c r="C261" i="18"/>
  <c r="D261" i="18" s="1"/>
  <c r="B262" i="18"/>
  <c r="C262" i="18"/>
  <c r="D262" i="18" s="1"/>
  <c r="B263" i="18"/>
  <c r="C263" i="18"/>
  <c r="B264" i="18"/>
  <c r="C264" i="18"/>
  <c r="B265" i="18"/>
  <c r="C265" i="18"/>
  <c r="B266" i="18"/>
  <c r="C266" i="18"/>
  <c r="D266" i="18" s="1"/>
  <c r="B267" i="18"/>
  <c r="C267" i="18"/>
  <c r="B268" i="18"/>
  <c r="C268" i="18"/>
  <c r="D268" i="18" s="1"/>
  <c r="B269" i="18"/>
  <c r="C269" i="18"/>
  <c r="D269" i="18" s="1"/>
  <c r="B270" i="18"/>
  <c r="C270" i="18"/>
  <c r="D270" i="18" s="1"/>
  <c r="C2" i="18"/>
  <c r="B2" i="18"/>
  <c r="D267" i="18"/>
  <c r="D265" i="18"/>
  <c r="D264" i="18"/>
  <c r="D263" i="18"/>
  <c r="D260" i="18"/>
  <c r="D259" i="18"/>
  <c r="D257" i="18"/>
  <c r="D256" i="18"/>
  <c r="D255" i="18"/>
  <c r="D252" i="18"/>
  <c r="D251" i="18"/>
  <c r="D249" i="18"/>
  <c r="D248" i="18"/>
  <c r="D247" i="18"/>
  <c r="D244" i="18"/>
  <c r="D243" i="18"/>
  <c r="D241" i="18"/>
  <c r="D240" i="18"/>
  <c r="D239" i="18"/>
  <c r="D236" i="18"/>
  <c r="D235" i="18"/>
  <c r="D233" i="18"/>
  <c r="D232" i="18"/>
  <c r="D231" i="18"/>
  <c r="D228" i="18"/>
  <c r="D227" i="18"/>
  <c r="D225" i="18"/>
  <c r="D224" i="18"/>
  <c r="D223" i="18"/>
  <c r="D220" i="18"/>
  <c r="D219" i="18"/>
  <c r="D217" i="18"/>
  <c r="D216" i="18"/>
  <c r="D215" i="18"/>
  <c r="D212" i="18"/>
  <c r="D211" i="18"/>
  <c r="D209" i="18"/>
  <c r="D208" i="18"/>
  <c r="D207" i="18"/>
  <c r="D204" i="18"/>
  <c r="D203" i="18"/>
  <c r="D201" i="18"/>
  <c r="D200" i="18"/>
  <c r="D199" i="18"/>
  <c r="D196" i="18"/>
  <c r="D195" i="18"/>
  <c r="D193" i="18"/>
  <c r="D192" i="18"/>
  <c r="D191" i="18"/>
  <c r="D188" i="18"/>
  <c r="D187" i="18"/>
  <c r="D185" i="18"/>
  <c r="D184" i="18"/>
  <c r="D183" i="18"/>
  <c r="D180" i="18"/>
  <c r="D179" i="18"/>
  <c r="D177" i="18"/>
  <c r="D176" i="18"/>
  <c r="D175" i="18"/>
  <c r="D172" i="18"/>
  <c r="D171" i="18"/>
  <c r="D169" i="18"/>
  <c r="D168" i="18"/>
  <c r="D167" i="18"/>
  <c r="D164" i="18"/>
  <c r="D163" i="18"/>
  <c r="D161" i="18"/>
  <c r="D160" i="18"/>
  <c r="D159" i="18"/>
  <c r="D156" i="18"/>
  <c r="D155" i="18"/>
  <c r="D153" i="18"/>
  <c r="D152" i="18"/>
  <c r="D151" i="18"/>
  <c r="D148" i="18"/>
  <c r="D147" i="18"/>
  <c r="D145" i="18"/>
  <c r="D144" i="18"/>
  <c r="D143" i="18"/>
  <c r="D140" i="18"/>
  <c r="D139" i="18"/>
  <c r="D137" i="18"/>
  <c r="D136" i="18"/>
  <c r="D135" i="18"/>
  <c r="D132" i="18"/>
  <c r="D131" i="18"/>
  <c r="D129" i="18"/>
  <c r="D128" i="18"/>
  <c r="D127" i="18"/>
  <c r="D124" i="18"/>
  <c r="D123" i="18"/>
  <c r="D121" i="18"/>
  <c r="D120" i="18"/>
  <c r="D119" i="18"/>
  <c r="D116" i="18"/>
  <c r="D115" i="18"/>
  <c r="D113" i="18"/>
  <c r="D112" i="18"/>
  <c r="D111" i="18"/>
  <c r="D108" i="18"/>
  <c r="D107" i="18"/>
  <c r="D105" i="18"/>
  <c r="D104" i="18"/>
  <c r="D103" i="18"/>
  <c r="D100" i="18"/>
  <c r="D99" i="18"/>
  <c r="D97" i="18"/>
  <c r="D96" i="18"/>
  <c r="D95" i="18"/>
  <c r="D92" i="18"/>
  <c r="D91" i="18"/>
  <c r="D89" i="18"/>
  <c r="D88" i="18"/>
  <c r="D87" i="18"/>
  <c r="D84" i="18"/>
  <c r="D83" i="18"/>
  <c r="D81" i="18"/>
  <c r="D80" i="18"/>
  <c r="D79" i="18"/>
  <c r="D76" i="18"/>
  <c r="D75" i="18"/>
  <c r="D73" i="18"/>
  <c r="D72" i="18"/>
  <c r="D71" i="18"/>
  <c r="D68" i="18"/>
  <c r="D67" i="18"/>
  <c r="D65" i="18"/>
  <c r="D64" i="18"/>
  <c r="D63" i="18"/>
  <c r="D60" i="18"/>
  <c r="D59" i="18"/>
  <c r="D57" i="18"/>
  <c r="D56" i="18"/>
  <c r="D55" i="18"/>
  <c r="D52" i="18"/>
  <c r="D51" i="18"/>
  <c r="D49" i="18"/>
  <c r="D48" i="18"/>
  <c r="D47" i="18"/>
  <c r="D44" i="18"/>
  <c r="D43" i="18"/>
  <c r="D41" i="18"/>
  <c r="D40" i="18"/>
  <c r="D39" i="18"/>
  <c r="D36" i="18"/>
  <c r="D35" i="18"/>
  <c r="D33" i="18"/>
  <c r="D32" i="18"/>
  <c r="D31" i="18"/>
  <c r="D28" i="18"/>
  <c r="D27" i="18"/>
  <c r="D25" i="18"/>
  <c r="D24" i="18"/>
  <c r="D23" i="18"/>
  <c r="D20" i="18"/>
  <c r="D19" i="18"/>
  <c r="D17" i="18"/>
  <c r="D16" i="18"/>
  <c r="D15" i="18"/>
  <c r="D12" i="18"/>
  <c r="D11" i="18"/>
  <c r="D9" i="18"/>
  <c r="D8" i="18"/>
  <c r="D7" i="18"/>
  <c r="D4" i="18"/>
  <c r="K3" i="18"/>
  <c r="D3" i="18"/>
  <c r="D6" i="18" l="1"/>
  <c r="D5" i="18"/>
  <c r="K28" i="18"/>
  <c r="D2" i="18"/>
  <c r="K6" i="18"/>
  <c r="J24" i="18"/>
  <c r="K27" i="18"/>
  <c r="J27" i="18"/>
  <c r="J5" i="18"/>
  <c r="J15" i="18" s="1"/>
  <c r="J9" i="18"/>
  <c r="K24" i="18"/>
  <c r="J26" i="18"/>
  <c r="G4" i="18"/>
  <c r="K14" i="18" s="1"/>
  <c r="K5" i="18"/>
  <c r="K15" i="18" s="1"/>
  <c r="K9" i="18"/>
  <c r="J23" i="18"/>
  <c r="K26" i="18"/>
  <c r="K23" i="18"/>
  <c r="J6" i="18"/>
  <c r="J4" i="18"/>
  <c r="G3" i="18"/>
  <c r="J14" i="18" s="1"/>
  <c r="K4" i="18"/>
  <c r="K8" i="18"/>
  <c r="K18" i="18" s="1"/>
  <c r="J22" i="18"/>
  <c r="J8" i="18"/>
  <c r="J3" i="18"/>
  <c r="J7" i="18"/>
  <c r="J17" i="18" s="1"/>
  <c r="B270" i="17"/>
  <c r="C270" i="17"/>
  <c r="D270" i="17" s="1"/>
  <c r="B269" i="17"/>
  <c r="C269" i="17"/>
  <c r="B268" i="17"/>
  <c r="C268" i="17"/>
  <c r="B267" i="17"/>
  <c r="C267" i="17"/>
  <c r="D267" i="17" s="1"/>
  <c r="B266" i="17"/>
  <c r="C266" i="17"/>
  <c r="D266" i="17" s="1"/>
  <c r="B265" i="17"/>
  <c r="C265" i="17"/>
  <c r="B264" i="17"/>
  <c r="C264" i="17"/>
  <c r="D264" i="17" s="1"/>
  <c r="B263" i="17"/>
  <c r="C263" i="17"/>
  <c r="B262" i="17"/>
  <c r="C262" i="17"/>
  <c r="B261" i="17"/>
  <c r="C261" i="17"/>
  <c r="B260" i="17"/>
  <c r="C260" i="17"/>
  <c r="B259" i="17"/>
  <c r="C259" i="17"/>
  <c r="B258" i="17"/>
  <c r="C258" i="17"/>
  <c r="B257" i="17"/>
  <c r="C257" i="17"/>
  <c r="B256" i="17"/>
  <c r="C256" i="17"/>
  <c r="D256" i="17" s="1"/>
  <c r="B255" i="17"/>
  <c r="C255" i="17"/>
  <c r="D255" i="17" s="1"/>
  <c r="B254" i="17"/>
  <c r="C254" i="17"/>
  <c r="D254" i="17" s="1"/>
  <c r="B253" i="17"/>
  <c r="C253" i="17"/>
  <c r="B252" i="17"/>
  <c r="C252" i="17"/>
  <c r="B251" i="17"/>
  <c r="C251" i="17"/>
  <c r="D251" i="17" s="1"/>
  <c r="B250" i="17"/>
  <c r="C250" i="17"/>
  <c r="D250" i="17" s="1"/>
  <c r="B249" i="17"/>
  <c r="C249" i="17"/>
  <c r="B248" i="17"/>
  <c r="C248" i="17"/>
  <c r="B247" i="17"/>
  <c r="C247" i="17"/>
  <c r="B246" i="17"/>
  <c r="C246" i="17"/>
  <c r="D246" i="17" s="1"/>
  <c r="B245" i="17"/>
  <c r="C245" i="17"/>
  <c r="B244" i="17"/>
  <c r="C244" i="17"/>
  <c r="B243" i="17"/>
  <c r="C243" i="17"/>
  <c r="D243" i="17" s="1"/>
  <c r="B242" i="17"/>
  <c r="C242" i="17"/>
  <c r="D242" i="17" s="1"/>
  <c r="B241" i="17"/>
  <c r="C241" i="17"/>
  <c r="B240" i="17"/>
  <c r="C240" i="17"/>
  <c r="B239" i="17"/>
  <c r="C239" i="17"/>
  <c r="D239" i="17" s="1"/>
  <c r="B238" i="17"/>
  <c r="C238" i="17"/>
  <c r="D238" i="17" s="1"/>
  <c r="B237" i="17"/>
  <c r="C237" i="17"/>
  <c r="B236" i="17"/>
  <c r="C236" i="17"/>
  <c r="B235" i="17"/>
  <c r="C235" i="17"/>
  <c r="D235" i="17" s="1"/>
  <c r="B234" i="17"/>
  <c r="C234" i="17"/>
  <c r="D234" i="17" s="1"/>
  <c r="B233" i="17"/>
  <c r="C233" i="17"/>
  <c r="D233" i="17" s="1"/>
  <c r="B232" i="17"/>
  <c r="C232" i="17"/>
  <c r="D232" i="17" s="1"/>
  <c r="B231" i="17"/>
  <c r="C231" i="17"/>
  <c r="B230" i="17"/>
  <c r="C230" i="17"/>
  <c r="B229" i="17"/>
  <c r="C229" i="17"/>
  <c r="D229" i="17" s="1"/>
  <c r="B228" i="17"/>
  <c r="C228" i="17"/>
  <c r="B227" i="17"/>
  <c r="C227" i="17"/>
  <c r="B226" i="17"/>
  <c r="C226" i="17"/>
  <c r="B225" i="17"/>
  <c r="C225" i="17"/>
  <c r="D225" i="17" s="1"/>
  <c r="B224" i="17"/>
  <c r="C224" i="17"/>
  <c r="D224" i="17" s="1"/>
  <c r="B223" i="17"/>
  <c r="C223" i="17"/>
  <c r="B222" i="17"/>
  <c r="C222" i="17"/>
  <c r="B221" i="17"/>
  <c r="C221" i="17"/>
  <c r="D221" i="17" s="1"/>
  <c r="B220" i="17"/>
  <c r="C220" i="17"/>
  <c r="B219" i="17"/>
  <c r="C219" i="17"/>
  <c r="B218" i="17"/>
  <c r="C218" i="17"/>
  <c r="B217" i="17"/>
  <c r="C217" i="17"/>
  <c r="D217" i="17" s="1"/>
  <c r="B216" i="17"/>
  <c r="C216" i="17"/>
  <c r="D216" i="17" s="1"/>
  <c r="B215" i="17"/>
  <c r="C215" i="17"/>
  <c r="B214" i="17"/>
  <c r="C214" i="17"/>
  <c r="B213" i="17"/>
  <c r="C213" i="17"/>
  <c r="D213" i="17" s="1"/>
  <c r="B212" i="17"/>
  <c r="C212" i="17"/>
  <c r="B211" i="17"/>
  <c r="C211" i="17"/>
  <c r="B210" i="17"/>
  <c r="C210" i="17"/>
  <c r="B209" i="17"/>
  <c r="C209" i="17"/>
  <c r="D209" i="17" s="1"/>
  <c r="B208" i="17"/>
  <c r="C208" i="17"/>
  <c r="B207" i="17"/>
  <c r="C207" i="17"/>
  <c r="B206" i="17"/>
  <c r="C206" i="17"/>
  <c r="B205" i="17"/>
  <c r="C205" i="17"/>
  <c r="B204" i="17"/>
  <c r="C204" i="17"/>
  <c r="B203" i="17"/>
  <c r="C203" i="17"/>
  <c r="B202" i="17"/>
  <c r="C202" i="17"/>
  <c r="B201" i="17"/>
  <c r="C201" i="17"/>
  <c r="D201" i="17" s="1"/>
  <c r="B200" i="17"/>
  <c r="C200" i="17"/>
  <c r="B199" i="17"/>
  <c r="C199" i="17"/>
  <c r="B198" i="17"/>
  <c r="C198" i="17"/>
  <c r="B197" i="17"/>
  <c r="C197" i="17"/>
  <c r="B196" i="17"/>
  <c r="C196" i="17"/>
  <c r="B195" i="17"/>
  <c r="C195" i="17"/>
  <c r="B194" i="17"/>
  <c r="C194" i="17"/>
  <c r="B193" i="17"/>
  <c r="C193" i="17"/>
  <c r="D193" i="17" s="1"/>
  <c r="B192" i="17"/>
  <c r="C192" i="17"/>
  <c r="B191" i="17"/>
  <c r="C191" i="17"/>
  <c r="B190" i="17"/>
  <c r="C190" i="17"/>
  <c r="B189" i="17"/>
  <c r="C189" i="17"/>
  <c r="D189" i="17" s="1"/>
  <c r="B188" i="17"/>
  <c r="C188" i="17"/>
  <c r="B187" i="17"/>
  <c r="C187" i="17"/>
  <c r="B186" i="17"/>
  <c r="C186" i="17"/>
  <c r="B185" i="17"/>
  <c r="C185" i="17"/>
  <c r="D185" i="17" s="1"/>
  <c r="B184" i="17"/>
  <c r="C184" i="17"/>
  <c r="B183" i="17"/>
  <c r="C183" i="17"/>
  <c r="B182" i="17"/>
  <c r="C182" i="17"/>
  <c r="B181" i="17"/>
  <c r="C181" i="17"/>
  <c r="D181" i="17" s="1"/>
  <c r="B180" i="17"/>
  <c r="C180" i="17"/>
  <c r="B179" i="17"/>
  <c r="C179" i="17"/>
  <c r="B178" i="17"/>
  <c r="C178" i="17"/>
  <c r="B177" i="17"/>
  <c r="C177" i="17"/>
  <c r="D177" i="17" s="1"/>
  <c r="B176" i="17"/>
  <c r="C176" i="17"/>
  <c r="B175" i="17"/>
  <c r="C175" i="17"/>
  <c r="B174" i="17"/>
  <c r="C174" i="17"/>
  <c r="B173" i="17"/>
  <c r="C173" i="17"/>
  <c r="B172" i="17"/>
  <c r="C172" i="17"/>
  <c r="B171" i="17"/>
  <c r="C171" i="17"/>
  <c r="B170" i="17"/>
  <c r="C170" i="17"/>
  <c r="B169" i="17"/>
  <c r="C169" i="17"/>
  <c r="D169" i="17" s="1"/>
  <c r="B168" i="17"/>
  <c r="C168" i="17"/>
  <c r="D168" i="17" s="1"/>
  <c r="B167" i="17"/>
  <c r="C167" i="17"/>
  <c r="B166" i="17"/>
  <c r="C166" i="17"/>
  <c r="B165" i="17"/>
  <c r="C165" i="17"/>
  <c r="D165" i="17" s="1"/>
  <c r="B164" i="17"/>
  <c r="C164" i="17"/>
  <c r="B163" i="17"/>
  <c r="C163" i="17"/>
  <c r="B162" i="17"/>
  <c r="C162" i="17"/>
  <c r="B161" i="17"/>
  <c r="C161" i="17"/>
  <c r="D161" i="17" s="1"/>
  <c r="B160" i="17"/>
  <c r="C160" i="17"/>
  <c r="D160" i="17" s="1"/>
  <c r="B159" i="17"/>
  <c r="C159" i="17"/>
  <c r="B158" i="17"/>
  <c r="C158" i="17"/>
  <c r="B157" i="17"/>
  <c r="C157" i="17"/>
  <c r="D157" i="17" s="1"/>
  <c r="B156" i="17"/>
  <c r="C156" i="17"/>
  <c r="B155" i="17"/>
  <c r="C155" i="17"/>
  <c r="B154" i="17"/>
  <c r="C154" i="17"/>
  <c r="B153" i="17"/>
  <c r="C153" i="17"/>
  <c r="D153" i="17" s="1"/>
  <c r="B152" i="17"/>
  <c r="C152" i="17"/>
  <c r="D152" i="17" s="1"/>
  <c r="B151" i="17"/>
  <c r="C151" i="17"/>
  <c r="B150" i="17"/>
  <c r="C150" i="17"/>
  <c r="B149" i="17"/>
  <c r="C149" i="17"/>
  <c r="D149" i="17" s="1"/>
  <c r="B148" i="17"/>
  <c r="C148" i="17"/>
  <c r="B147" i="17"/>
  <c r="C147" i="17"/>
  <c r="B146" i="17"/>
  <c r="C146" i="17"/>
  <c r="B145" i="17"/>
  <c r="C145" i="17"/>
  <c r="D145" i="17" s="1"/>
  <c r="B144" i="17"/>
  <c r="C144" i="17"/>
  <c r="D144" i="17" s="1"/>
  <c r="B143" i="17"/>
  <c r="C143" i="17"/>
  <c r="B142" i="17"/>
  <c r="C142" i="17"/>
  <c r="B141" i="17"/>
  <c r="C141" i="17"/>
  <c r="B140" i="17"/>
  <c r="C140" i="17"/>
  <c r="B139" i="17"/>
  <c r="C139" i="17"/>
  <c r="B138" i="17"/>
  <c r="C138" i="17"/>
  <c r="B137" i="17"/>
  <c r="C137" i="17"/>
  <c r="B136" i="17"/>
  <c r="C136" i="17"/>
  <c r="B135" i="17"/>
  <c r="C135" i="17"/>
  <c r="B134" i="17"/>
  <c r="C134" i="17"/>
  <c r="B133" i="17"/>
  <c r="C133" i="17"/>
  <c r="B132" i="17"/>
  <c r="C132" i="17"/>
  <c r="B131" i="17"/>
  <c r="C131" i="17"/>
  <c r="B130" i="17"/>
  <c r="C130" i="17"/>
  <c r="B129" i="17"/>
  <c r="C129" i="17"/>
  <c r="B128" i="17"/>
  <c r="C128" i="17"/>
  <c r="B127" i="17"/>
  <c r="C127" i="17"/>
  <c r="B126" i="17"/>
  <c r="C126" i="17"/>
  <c r="B125" i="17"/>
  <c r="C125" i="17"/>
  <c r="B124" i="17"/>
  <c r="C124" i="17"/>
  <c r="B123" i="17"/>
  <c r="C123" i="17"/>
  <c r="B122" i="17"/>
  <c r="C122" i="17"/>
  <c r="B121" i="17"/>
  <c r="C121" i="17"/>
  <c r="B120" i="17"/>
  <c r="C120" i="17"/>
  <c r="B119" i="17"/>
  <c r="C119" i="17"/>
  <c r="B118" i="17"/>
  <c r="C118" i="17"/>
  <c r="B117" i="17"/>
  <c r="C117" i="17"/>
  <c r="B116" i="17"/>
  <c r="C116" i="17"/>
  <c r="B115" i="17"/>
  <c r="C115" i="17"/>
  <c r="B114" i="17"/>
  <c r="C114" i="17"/>
  <c r="B113" i="17"/>
  <c r="C113" i="17"/>
  <c r="B112" i="17"/>
  <c r="C112" i="17"/>
  <c r="B111" i="17"/>
  <c r="C111" i="17"/>
  <c r="B110" i="17"/>
  <c r="C110" i="17"/>
  <c r="B109" i="17"/>
  <c r="C109" i="17"/>
  <c r="B108" i="17"/>
  <c r="C108" i="17"/>
  <c r="B107" i="17"/>
  <c r="C107" i="17"/>
  <c r="B106" i="17"/>
  <c r="C106" i="17"/>
  <c r="B105" i="17"/>
  <c r="C105" i="17"/>
  <c r="D105" i="17" s="1"/>
  <c r="B104" i="17"/>
  <c r="C104" i="17"/>
  <c r="B103" i="17"/>
  <c r="C103" i="17"/>
  <c r="D103" i="17" s="1"/>
  <c r="B102" i="17"/>
  <c r="C102" i="17"/>
  <c r="B101" i="17"/>
  <c r="C101" i="17"/>
  <c r="B100" i="17"/>
  <c r="C100" i="17"/>
  <c r="B99" i="17"/>
  <c r="C99" i="17"/>
  <c r="D99" i="17" s="1"/>
  <c r="B98" i="17"/>
  <c r="C98" i="17"/>
  <c r="B97" i="17"/>
  <c r="C97" i="17"/>
  <c r="B96" i="17"/>
  <c r="C96" i="17"/>
  <c r="B95" i="17"/>
  <c r="C95" i="17"/>
  <c r="D95" i="17" s="1"/>
  <c r="B94" i="17"/>
  <c r="C94" i="17"/>
  <c r="B93" i="17"/>
  <c r="C93" i="17"/>
  <c r="D93" i="17" s="1"/>
  <c r="B92" i="17"/>
  <c r="C92" i="17"/>
  <c r="B91" i="17"/>
  <c r="C91" i="17"/>
  <c r="B90" i="17"/>
  <c r="C90" i="17"/>
  <c r="B89" i="17"/>
  <c r="C89" i="17"/>
  <c r="D89" i="17" s="1"/>
  <c r="B88" i="17"/>
  <c r="C88" i="17"/>
  <c r="B87" i="17"/>
  <c r="C87" i="17"/>
  <c r="D87" i="17" s="1"/>
  <c r="B86" i="17"/>
  <c r="C86" i="17"/>
  <c r="B85" i="17"/>
  <c r="C85" i="17"/>
  <c r="D85" i="17" s="1"/>
  <c r="B84" i="17"/>
  <c r="C84" i="17"/>
  <c r="B83" i="17"/>
  <c r="C83" i="17"/>
  <c r="B82" i="17"/>
  <c r="C82" i="17"/>
  <c r="B81" i="17"/>
  <c r="C81" i="17"/>
  <c r="D81" i="17" s="1"/>
  <c r="B80" i="17"/>
  <c r="C80" i="17"/>
  <c r="B79" i="17"/>
  <c r="C79" i="17"/>
  <c r="D79" i="17" s="1"/>
  <c r="B78" i="17"/>
  <c r="C78" i="17"/>
  <c r="B77" i="17"/>
  <c r="C77" i="17"/>
  <c r="B76" i="17"/>
  <c r="C76" i="17"/>
  <c r="B75" i="17"/>
  <c r="C75" i="17"/>
  <c r="D75" i="17" s="1"/>
  <c r="B74" i="17"/>
  <c r="C74" i="17"/>
  <c r="D74" i="17" s="1"/>
  <c r="B73" i="17"/>
  <c r="C73" i="17"/>
  <c r="D73" i="17" s="1"/>
  <c r="B72" i="17"/>
  <c r="C72" i="17"/>
  <c r="D72" i="17" s="1"/>
  <c r="B71" i="17"/>
  <c r="C71" i="17"/>
  <c r="D71" i="17" s="1"/>
  <c r="B70" i="17"/>
  <c r="C70" i="17"/>
  <c r="B69" i="17"/>
  <c r="C69" i="17"/>
  <c r="B68" i="17"/>
  <c r="C68" i="17"/>
  <c r="B67" i="17"/>
  <c r="C67" i="17"/>
  <c r="D67" i="17" s="1"/>
  <c r="B66" i="17"/>
  <c r="C66" i="17"/>
  <c r="B65" i="17"/>
  <c r="C65" i="17"/>
  <c r="B64" i="17"/>
  <c r="C64" i="17"/>
  <c r="D64" i="17" s="1"/>
  <c r="B63" i="17"/>
  <c r="C63" i="17"/>
  <c r="D63" i="17" s="1"/>
  <c r="B62" i="17"/>
  <c r="C62" i="17"/>
  <c r="B61" i="17"/>
  <c r="C61" i="17"/>
  <c r="B60" i="17"/>
  <c r="C60" i="17"/>
  <c r="B59" i="17"/>
  <c r="C59" i="17"/>
  <c r="B58" i="17"/>
  <c r="C58" i="17"/>
  <c r="B57" i="17"/>
  <c r="C57" i="17"/>
  <c r="B56" i="17"/>
  <c r="C56" i="17"/>
  <c r="D56" i="17" s="1"/>
  <c r="B55" i="17"/>
  <c r="C55" i="17"/>
  <c r="D55" i="17" s="1"/>
  <c r="B54" i="17"/>
  <c r="C54" i="17"/>
  <c r="B53" i="17"/>
  <c r="C53" i="17"/>
  <c r="B52" i="17"/>
  <c r="C52" i="17"/>
  <c r="B51" i="17"/>
  <c r="C51" i="17"/>
  <c r="B50" i="17"/>
  <c r="C50" i="17"/>
  <c r="B49" i="17"/>
  <c r="C49" i="17"/>
  <c r="B48" i="17"/>
  <c r="C48" i="17"/>
  <c r="D48" i="17" s="1"/>
  <c r="B47" i="17"/>
  <c r="C47" i="17"/>
  <c r="D47" i="17" s="1"/>
  <c r="B46" i="17"/>
  <c r="C46" i="17"/>
  <c r="B45" i="17"/>
  <c r="C45" i="17"/>
  <c r="B44" i="17"/>
  <c r="C44" i="17"/>
  <c r="B43" i="17"/>
  <c r="C43" i="17"/>
  <c r="D43" i="17" s="1"/>
  <c r="B42" i="17"/>
  <c r="C42" i="17"/>
  <c r="B41" i="17"/>
  <c r="C41" i="17"/>
  <c r="D41" i="17" s="1"/>
  <c r="B40" i="17"/>
  <c r="C40" i="17"/>
  <c r="B39" i="17"/>
  <c r="C39" i="17"/>
  <c r="B38" i="17"/>
  <c r="C38" i="17"/>
  <c r="D38" i="17" s="1"/>
  <c r="B37" i="17"/>
  <c r="C37" i="17"/>
  <c r="B36" i="17"/>
  <c r="C36" i="17"/>
  <c r="B35" i="17"/>
  <c r="C35" i="17"/>
  <c r="B34" i="17"/>
  <c r="C34" i="17"/>
  <c r="B33" i="17"/>
  <c r="C33" i="17"/>
  <c r="B32" i="17"/>
  <c r="C32" i="17"/>
  <c r="B31" i="17"/>
  <c r="C31" i="17"/>
  <c r="B30" i="17"/>
  <c r="C30" i="17"/>
  <c r="D30" i="17" s="1"/>
  <c r="B29" i="17"/>
  <c r="C29" i="17"/>
  <c r="B28" i="17"/>
  <c r="C28" i="17"/>
  <c r="B27" i="17"/>
  <c r="D27" i="17" s="1"/>
  <c r="C27" i="17"/>
  <c r="B26" i="17"/>
  <c r="C26" i="17"/>
  <c r="B25" i="17"/>
  <c r="C25" i="17"/>
  <c r="D25" i="17" s="1"/>
  <c r="B24" i="17"/>
  <c r="C24" i="17"/>
  <c r="B23" i="17"/>
  <c r="C23" i="17"/>
  <c r="B22" i="17"/>
  <c r="C22" i="17"/>
  <c r="B21" i="17"/>
  <c r="C21" i="17"/>
  <c r="D21" i="17" s="1"/>
  <c r="B20" i="17"/>
  <c r="C20" i="17"/>
  <c r="B19" i="17"/>
  <c r="C19" i="17"/>
  <c r="B18" i="17"/>
  <c r="C18" i="17"/>
  <c r="B17" i="17"/>
  <c r="C17" i="17"/>
  <c r="D17" i="17" s="1"/>
  <c r="B16" i="17"/>
  <c r="C16" i="17"/>
  <c r="B15" i="17"/>
  <c r="C15" i="17"/>
  <c r="B14" i="17"/>
  <c r="C14" i="17"/>
  <c r="D14" i="17" s="1"/>
  <c r="B13" i="17"/>
  <c r="C13" i="17"/>
  <c r="B12" i="17"/>
  <c r="C12" i="17"/>
  <c r="B11" i="17"/>
  <c r="C11" i="17"/>
  <c r="B10" i="17"/>
  <c r="C10" i="17"/>
  <c r="B9" i="17"/>
  <c r="C9" i="17"/>
  <c r="B8" i="17"/>
  <c r="C8" i="17"/>
  <c r="B7" i="17"/>
  <c r="C7" i="17"/>
  <c r="B6" i="17"/>
  <c r="C6" i="17"/>
  <c r="D6" i="17" s="1"/>
  <c r="B5" i="17"/>
  <c r="C5" i="17"/>
  <c r="D5" i="17" s="1"/>
  <c r="B4" i="17"/>
  <c r="C4" i="17"/>
  <c r="B3" i="17"/>
  <c r="C3" i="17"/>
  <c r="B2" i="17"/>
  <c r="C2" i="17"/>
  <c r="K16" i="18" l="1"/>
  <c r="J18" i="18"/>
  <c r="K19" i="18"/>
  <c r="L8" i="18"/>
  <c r="L4" i="18"/>
  <c r="L23" i="18"/>
  <c r="L26" i="18"/>
  <c r="L9" i="18"/>
  <c r="L5" i="18"/>
  <c r="L15" i="18" s="1"/>
  <c r="L7" i="18"/>
  <c r="L24" i="18"/>
  <c r="L27" i="18"/>
  <c r="L6" i="18"/>
  <c r="L22" i="18"/>
  <c r="L28" i="18"/>
  <c r="J16" i="18"/>
  <c r="J19" i="18"/>
  <c r="K17" i="18"/>
  <c r="D84" i="17"/>
  <c r="D97" i="17"/>
  <c r="D101" i="17"/>
  <c r="D108" i="17"/>
  <c r="D116" i="17"/>
  <c r="D172" i="17"/>
  <c r="D180" i="17"/>
  <c r="D45" i="17"/>
  <c r="D78" i="17"/>
  <c r="D82" i="17"/>
  <c r="D86" i="17"/>
  <c r="D94" i="17"/>
  <c r="D102" i="17"/>
  <c r="D109" i="17"/>
  <c r="D137" i="17"/>
  <c r="D76" i="17"/>
  <c r="D11" i="17"/>
  <c r="D31" i="17"/>
  <c r="D35" i="17"/>
  <c r="D39" i="17"/>
  <c r="D106" i="17"/>
  <c r="D110" i="17"/>
  <c r="D114" i="17"/>
  <c r="D118" i="17"/>
  <c r="D126" i="17"/>
  <c r="D134" i="17"/>
  <c r="D138" i="17"/>
  <c r="D142" i="17"/>
  <c r="D146" i="17"/>
  <c r="D150" i="17"/>
  <c r="D158" i="17"/>
  <c r="D166" i="17"/>
  <c r="D170" i="17"/>
  <c r="D174" i="17"/>
  <c r="D237" i="17"/>
  <c r="D4" i="17"/>
  <c r="D8" i="17"/>
  <c r="D12" i="17"/>
  <c r="D16" i="17"/>
  <c r="D20" i="17"/>
  <c r="D28" i="17"/>
  <c r="D32" i="17"/>
  <c r="D40" i="17"/>
  <c r="D107" i="17"/>
  <c r="D111" i="17"/>
  <c r="D119" i="17"/>
  <c r="D127" i="17"/>
  <c r="D203" i="17"/>
  <c r="D207" i="17"/>
  <c r="D211" i="17"/>
  <c r="D223" i="17"/>
  <c r="D227" i="17"/>
  <c r="D197" i="17"/>
  <c r="J3" i="17"/>
  <c r="D131" i="17"/>
  <c r="D135" i="17"/>
  <c r="D178" i="17"/>
  <c r="D182" i="17"/>
  <c r="D190" i="17"/>
  <c r="D198" i="17"/>
  <c r="D205" i="17"/>
  <c r="D244" i="17"/>
  <c r="D212" i="17"/>
  <c r="D18" i="17"/>
  <c r="D29" i="17"/>
  <c r="D33" i="17"/>
  <c r="D37" i="17"/>
  <c r="D44" i="17"/>
  <c r="D52" i="17"/>
  <c r="D80" i="17"/>
  <c r="D88" i="17"/>
  <c r="D96" i="17"/>
  <c r="D104" i="17"/>
  <c r="D139" i="17"/>
  <c r="D143" i="17"/>
  <c r="D151" i="17"/>
  <c r="D159" i="17"/>
  <c r="D163" i="17"/>
  <c r="D167" i="17"/>
  <c r="D202" i="17"/>
  <c r="D206" i="17"/>
  <c r="D210" i="17"/>
  <c r="D214" i="17"/>
  <c r="D218" i="17"/>
  <c r="D241" i="17"/>
  <c r="D245" i="17"/>
  <c r="D249" i="17"/>
  <c r="D253" i="17"/>
  <c r="D257" i="17"/>
  <c r="D261" i="17"/>
  <c r="D265" i="17"/>
  <c r="D269" i="17"/>
  <c r="D141" i="17"/>
  <c r="D10" i="17"/>
  <c r="D22" i="17"/>
  <c r="D26" i="17"/>
  <c r="D49" i="17"/>
  <c r="D53" i="17"/>
  <c r="D57" i="17"/>
  <c r="D61" i="17"/>
  <c r="D65" i="17"/>
  <c r="D69" i="17"/>
  <c r="D112" i="17"/>
  <c r="D120" i="17"/>
  <c r="D128" i="17"/>
  <c r="D136" i="17"/>
  <c r="D171" i="17"/>
  <c r="D175" i="17"/>
  <c r="D183" i="17"/>
  <c r="D191" i="17"/>
  <c r="D195" i="17"/>
  <c r="D199" i="17"/>
  <c r="D230" i="17"/>
  <c r="D204" i="17"/>
  <c r="D24" i="17"/>
  <c r="D173" i="17"/>
  <c r="J7" i="17"/>
  <c r="D42" i="17"/>
  <c r="D46" i="17"/>
  <c r="D50" i="17"/>
  <c r="D54" i="17"/>
  <c r="D62" i="17"/>
  <c r="D70" i="17"/>
  <c r="D77" i="17"/>
  <c r="D113" i="17"/>
  <c r="D117" i="17"/>
  <c r="D121" i="17"/>
  <c r="D125" i="17"/>
  <c r="D129" i="17"/>
  <c r="D133" i="17"/>
  <c r="D140" i="17"/>
  <c r="D148" i="17"/>
  <c r="D176" i="17"/>
  <c r="D184" i="17"/>
  <c r="D192" i="17"/>
  <c r="D200" i="17"/>
  <c r="D231" i="17"/>
  <c r="D252" i="17"/>
  <c r="D260" i="17"/>
  <c r="D220" i="17"/>
  <c r="K28" i="17"/>
  <c r="D68" i="17"/>
  <c r="D100" i="17"/>
  <c r="D132" i="17"/>
  <c r="D164" i="17"/>
  <c r="D196" i="17"/>
  <c r="D228" i="17"/>
  <c r="D268" i="17"/>
  <c r="D60" i="17"/>
  <c r="J22" i="17"/>
  <c r="D15" i="17"/>
  <c r="D36" i="17"/>
  <c r="D3" i="17"/>
  <c r="D9" i="17"/>
  <c r="D19" i="17"/>
  <c r="D23" i="17"/>
  <c r="D51" i="17"/>
  <c r="D58" i="17"/>
  <c r="D83" i="17"/>
  <c r="D90" i="17"/>
  <c r="D115" i="17"/>
  <c r="D122" i="17"/>
  <c r="D147" i="17"/>
  <c r="D154" i="17"/>
  <c r="D179" i="17"/>
  <c r="D186" i="17"/>
  <c r="D124" i="17"/>
  <c r="D188" i="17"/>
  <c r="J9" i="17"/>
  <c r="D208" i="17"/>
  <c r="D215" i="17"/>
  <c r="D222" i="17"/>
  <c r="D236" i="17"/>
  <c r="D240" i="17"/>
  <c r="D247" i="17"/>
  <c r="D258" i="17"/>
  <c r="D262" i="17"/>
  <c r="D92" i="17"/>
  <c r="D156" i="17"/>
  <c r="D7" i="17"/>
  <c r="J5" i="17"/>
  <c r="J15" i="17" s="1"/>
  <c r="D34" i="17"/>
  <c r="D59" i="17"/>
  <c r="D66" i="17"/>
  <c r="D91" i="17"/>
  <c r="D98" i="17"/>
  <c r="D123" i="17"/>
  <c r="D130" i="17"/>
  <c r="D155" i="17"/>
  <c r="D162" i="17"/>
  <c r="D187" i="17"/>
  <c r="D194" i="17"/>
  <c r="D219" i="17"/>
  <c r="D226" i="17"/>
  <c r="D248" i="17"/>
  <c r="D259" i="17"/>
  <c r="D263" i="17"/>
  <c r="K6" i="17"/>
  <c r="D13" i="17"/>
  <c r="K27" i="17"/>
  <c r="D2" i="17"/>
  <c r="J6" i="17"/>
  <c r="K24" i="17"/>
  <c r="J27" i="17"/>
  <c r="K5" i="17"/>
  <c r="K15" i="17" s="1"/>
  <c r="K9" i="17"/>
  <c r="J24" i="17"/>
  <c r="K26" i="17"/>
  <c r="J26" i="17"/>
  <c r="G4" i="17"/>
  <c r="K14" i="17" s="1"/>
  <c r="K4" i="17"/>
  <c r="K8" i="17"/>
  <c r="J23" i="17"/>
  <c r="G3" i="17"/>
  <c r="J14" i="17" s="1"/>
  <c r="J4" i="17"/>
  <c r="J8" i="17"/>
  <c r="J18" i="17" s="1"/>
  <c r="K22" i="17"/>
  <c r="J28" i="17"/>
  <c r="K23" i="17"/>
  <c r="K3" i="17"/>
  <c r="K7" i="17"/>
  <c r="K17" i="17" s="1"/>
  <c r="I2" i="5"/>
  <c r="I8" i="5"/>
  <c r="I4" i="5"/>
  <c r="I5" i="5"/>
  <c r="I6" i="5"/>
  <c r="I3" i="5"/>
  <c r="M8" i="5"/>
  <c r="L8" i="5"/>
  <c r="K8" i="5"/>
  <c r="N8" i="5" s="1"/>
  <c r="J8" i="5"/>
  <c r="N3" i="5"/>
  <c r="N4" i="5"/>
  <c r="N5" i="5"/>
  <c r="N6" i="5"/>
  <c r="L17" i="18" l="1"/>
  <c r="L16" i="18"/>
  <c r="L19" i="18"/>
  <c r="L18" i="18"/>
  <c r="J16" i="17"/>
  <c r="K19" i="17"/>
  <c r="K16" i="17"/>
  <c r="L8" i="17"/>
  <c r="L4" i="17"/>
  <c r="L23" i="17"/>
  <c r="L26" i="17"/>
  <c r="L9" i="17"/>
  <c r="L5" i="17"/>
  <c r="L15" i="17" s="1"/>
  <c r="L24" i="17"/>
  <c r="L27" i="17"/>
  <c r="L6" i="17"/>
  <c r="L16" i="17" s="1"/>
  <c r="L22" i="17"/>
  <c r="L28" i="17"/>
  <c r="L7" i="17"/>
  <c r="J19" i="17"/>
  <c r="K18" i="17"/>
  <c r="J17" i="17"/>
  <c r="E3" i="16"/>
  <c r="C3" i="16" s="1"/>
  <c r="E4" i="16"/>
  <c r="C4" i="16" s="1"/>
  <c r="E5" i="16"/>
  <c r="E6" i="16"/>
  <c r="E7" i="16"/>
  <c r="E8" i="16"/>
  <c r="E9" i="16"/>
  <c r="E10" i="16"/>
  <c r="E11" i="16"/>
  <c r="C11" i="16" s="1"/>
  <c r="E12" i="16"/>
  <c r="C12" i="16" s="1"/>
  <c r="E13" i="16"/>
  <c r="E14" i="16"/>
  <c r="E15" i="16"/>
  <c r="C15" i="16" s="1"/>
  <c r="E16" i="16"/>
  <c r="D16" i="16" s="1"/>
  <c r="E17" i="16"/>
  <c r="E18" i="16"/>
  <c r="E19" i="16"/>
  <c r="C19" i="16" s="1"/>
  <c r="E20" i="16"/>
  <c r="C20" i="16" s="1"/>
  <c r="E21" i="16"/>
  <c r="E22" i="16"/>
  <c r="E23" i="16"/>
  <c r="E24" i="16"/>
  <c r="C24" i="16" s="1"/>
  <c r="E25" i="16"/>
  <c r="E26" i="16"/>
  <c r="E27" i="16"/>
  <c r="C27" i="16" s="1"/>
  <c r="E28" i="16"/>
  <c r="C28" i="16" s="1"/>
  <c r="E29" i="16"/>
  <c r="E30" i="16"/>
  <c r="E31" i="16"/>
  <c r="E32" i="16"/>
  <c r="E33" i="16"/>
  <c r="E34" i="16"/>
  <c r="E35" i="16"/>
  <c r="C35" i="16" s="1"/>
  <c r="E36" i="16"/>
  <c r="C36" i="16" s="1"/>
  <c r="E37" i="16"/>
  <c r="E38" i="16"/>
  <c r="E39" i="16"/>
  <c r="E40" i="16"/>
  <c r="E41" i="16"/>
  <c r="E42" i="16"/>
  <c r="E43" i="16"/>
  <c r="C43" i="16" s="1"/>
  <c r="E44" i="16"/>
  <c r="C44" i="16" s="1"/>
  <c r="E45" i="16"/>
  <c r="E46" i="16"/>
  <c r="E47" i="16"/>
  <c r="C47" i="16" s="1"/>
  <c r="E48" i="16"/>
  <c r="D48" i="16" s="1"/>
  <c r="E49" i="16"/>
  <c r="E50" i="16"/>
  <c r="E51" i="16"/>
  <c r="C51" i="16" s="1"/>
  <c r="E52" i="16"/>
  <c r="C52" i="16" s="1"/>
  <c r="E53" i="16"/>
  <c r="E54" i="16"/>
  <c r="E55" i="16"/>
  <c r="E56" i="16"/>
  <c r="C56" i="16" s="1"/>
  <c r="E57" i="16"/>
  <c r="E58" i="16"/>
  <c r="E59" i="16"/>
  <c r="C59" i="16" s="1"/>
  <c r="E60" i="16"/>
  <c r="C60" i="16" s="1"/>
  <c r="E61" i="16"/>
  <c r="E62" i="16"/>
  <c r="E63" i="16"/>
  <c r="E64" i="16"/>
  <c r="E65" i="16"/>
  <c r="E66" i="16"/>
  <c r="E67" i="16"/>
  <c r="C67" i="16" s="1"/>
  <c r="E68" i="16"/>
  <c r="D68" i="16" s="1"/>
  <c r="E69" i="16"/>
  <c r="E70" i="16"/>
  <c r="E71" i="16"/>
  <c r="E72" i="16"/>
  <c r="E73" i="16"/>
  <c r="E74" i="16"/>
  <c r="D74" i="16" s="1"/>
  <c r="E75" i="16"/>
  <c r="C75" i="16" s="1"/>
  <c r="E76" i="16"/>
  <c r="C76" i="16" s="1"/>
  <c r="E77" i="16"/>
  <c r="E78" i="16"/>
  <c r="D78" i="16" s="1"/>
  <c r="E79" i="16"/>
  <c r="E80" i="16"/>
  <c r="E81" i="16"/>
  <c r="E82" i="16"/>
  <c r="D82" i="16" s="1"/>
  <c r="E83" i="16"/>
  <c r="C83" i="16" s="1"/>
  <c r="E84" i="16"/>
  <c r="C84" i="16" s="1"/>
  <c r="E85" i="16"/>
  <c r="D85" i="16" s="1"/>
  <c r="E86" i="16"/>
  <c r="E87" i="16"/>
  <c r="E88" i="16"/>
  <c r="E89" i="16"/>
  <c r="D89" i="16" s="1"/>
  <c r="E90" i="16"/>
  <c r="D90" i="16" s="1"/>
  <c r="E91" i="16"/>
  <c r="C91" i="16" s="1"/>
  <c r="E92" i="16"/>
  <c r="D92" i="16" s="1"/>
  <c r="E93" i="16"/>
  <c r="D93" i="16" s="1"/>
  <c r="E94" i="16"/>
  <c r="E95" i="16"/>
  <c r="E96" i="16"/>
  <c r="C96" i="16" s="1"/>
  <c r="E97" i="16"/>
  <c r="D97" i="16" s="1"/>
  <c r="E98" i="16"/>
  <c r="D98" i="16" s="1"/>
  <c r="E99" i="16"/>
  <c r="C99" i="16" s="1"/>
  <c r="E100" i="16"/>
  <c r="C100" i="16" s="1"/>
  <c r="E101" i="16"/>
  <c r="C101" i="16" s="1"/>
  <c r="E102" i="16"/>
  <c r="D102" i="16" s="1"/>
  <c r="E103" i="16"/>
  <c r="E104" i="16"/>
  <c r="E105" i="16"/>
  <c r="C105" i="16" s="1"/>
  <c r="E106" i="16"/>
  <c r="D106" i="16" s="1"/>
  <c r="E107" i="16"/>
  <c r="D107" i="16" s="1"/>
  <c r="E108" i="16"/>
  <c r="C108" i="16" s="1"/>
  <c r="E109" i="16"/>
  <c r="C109" i="16" s="1"/>
  <c r="E110" i="16"/>
  <c r="C110" i="16" s="1"/>
  <c r="E111" i="16"/>
  <c r="D111" i="16" s="1"/>
  <c r="E112" i="16"/>
  <c r="E113" i="16"/>
  <c r="C113" i="16" s="1"/>
  <c r="E114" i="16"/>
  <c r="C114" i="16" s="1"/>
  <c r="E115" i="16"/>
  <c r="D115" i="16" s="1"/>
  <c r="E116" i="16"/>
  <c r="C116" i="16" s="1"/>
  <c r="E117" i="16"/>
  <c r="C117" i="16" s="1"/>
  <c r="E118" i="16"/>
  <c r="C118" i="16" s="1"/>
  <c r="E119" i="16"/>
  <c r="D119" i="16" s="1"/>
  <c r="E120" i="16"/>
  <c r="E121" i="16"/>
  <c r="C121" i="16" s="1"/>
  <c r="E122" i="16"/>
  <c r="C122" i="16" s="1"/>
  <c r="E123" i="16"/>
  <c r="D123" i="16" s="1"/>
  <c r="E124" i="16"/>
  <c r="C124" i="16" s="1"/>
  <c r="E125" i="16"/>
  <c r="C125" i="16" s="1"/>
  <c r="E126" i="16"/>
  <c r="C126" i="16" s="1"/>
  <c r="E127" i="16"/>
  <c r="D127" i="16" s="1"/>
  <c r="E128" i="16"/>
  <c r="E129" i="16"/>
  <c r="C129" i="16" s="1"/>
  <c r="E130" i="16"/>
  <c r="C130" i="16" s="1"/>
  <c r="E131" i="16"/>
  <c r="D131" i="16" s="1"/>
  <c r="E132" i="16"/>
  <c r="C132" i="16" s="1"/>
  <c r="E133" i="16"/>
  <c r="C133" i="16" s="1"/>
  <c r="E134" i="16"/>
  <c r="C134" i="16" s="1"/>
  <c r="E135" i="16"/>
  <c r="D135" i="16" s="1"/>
  <c r="E136" i="16"/>
  <c r="E137" i="16"/>
  <c r="C137" i="16" s="1"/>
  <c r="E138" i="16"/>
  <c r="C138" i="16" s="1"/>
  <c r="E139" i="16"/>
  <c r="D139" i="16" s="1"/>
  <c r="E140" i="16"/>
  <c r="C140" i="16" s="1"/>
  <c r="E141" i="16"/>
  <c r="C141" i="16" s="1"/>
  <c r="E142" i="16"/>
  <c r="C142" i="16" s="1"/>
  <c r="E143" i="16"/>
  <c r="D143" i="16" s="1"/>
  <c r="E144" i="16"/>
  <c r="E145" i="16"/>
  <c r="C145" i="16" s="1"/>
  <c r="E146" i="16"/>
  <c r="C146" i="16" s="1"/>
  <c r="E147" i="16"/>
  <c r="D147" i="16" s="1"/>
  <c r="E148" i="16"/>
  <c r="C148" i="16" s="1"/>
  <c r="E149" i="16"/>
  <c r="C149" i="16" s="1"/>
  <c r="E150" i="16"/>
  <c r="C150" i="16" s="1"/>
  <c r="E151" i="16"/>
  <c r="D151" i="16" s="1"/>
  <c r="E152" i="16"/>
  <c r="E153" i="16"/>
  <c r="C153" i="16" s="1"/>
  <c r="E154" i="16"/>
  <c r="C154" i="16" s="1"/>
  <c r="E155" i="16"/>
  <c r="D155" i="16" s="1"/>
  <c r="E156" i="16"/>
  <c r="C156" i="16" s="1"/>
  <c r="E157" i="16"/>
  <c r="C157" i="16" s="1"/>
  <c r="E158" i="16"/>
  <c r="C158" i="16" s="1"/>
  <c r="E159" i="16"/>
  <c r="D159" i="16" s="1"/>
  <c r="E160" i="16"/>
  <c r="E161" i="16"/>
  <c r="C161" i="16" s="1"/>
  <c r="E162" i="16"/>
  <c r="C162" i="16" s="1"/>
  <c r="E163" i="16"/>
  <c r="C163" i="16" s="1"/>
  <c r="E164" i="16"/>
  <c r="C164" i="16" s="1"/>
  <c r="E165" i="16"/>
  <c r="C165" i="16" s="1"/>
  <c r="E166" i="16"/>
  <c r="C166" i="16" s="1"/>
  <c r="E167" i="16"/>
  <c r="D167" i="16" s="1"/>
  <c r="E168" i="16"/>
  <c r="E169" i="16"/>
  <c r="C169" i="16" s="1"/>
  <c r="E170" i="16"/>
  <c r="C170" i="16" s="1"/>
  <c r="E171" i="16"/>
  <c r="C171" i="16" s="1"/>
  <c r="E172" i="16"/>
  <c r="C172" i="16" s="1"/>
  <c r="E173" i="16"/>
  <c r="C173" i="16" s="1"/>
  <c r="E174" i="16"/>
  <c r="C174" i="16" s="1"/>
  <c r="E175" i="16"/>
  <c r="D175" i="16" s="1"/>
  <c r="E176" i="16"/>
  <c r="E177" i="16"/>
  <c r="C177" i="16" s="1"/>
  <c r="E178" i="16"/>
  <c r="C178" i="16" s="1"/>
  <c r="E179" i="16"/>
  <c r="C179" i="16" s="1"/>
  <c r="E180" i="16"/>
  <c r="C180" i="16" s="1"/>
  <c r="E181" i="16"/>
  <c r="C181" i="16" s="1"/>
  <c r="E182" i="16"/>
  <c r="C182" i="16" s="1"/>
  <c r="E183" i="16"/>
  <c r="D183" i="16" s="1"/>
  <c r="E184" i="16"/>
  <c r="E185" i="16"/>
  <c r="C185" i="16" s="1"/>
  <c r="E186" i="16"/>
  <c r="C186" i="16" s="1"/>
  <c r="E187" i="16"/>
  <c r="C187" i="16" s="1"/>
  <c r="E188" i="16"/>
  <c r="C188" i="16" s="1"/>
  <c r="E189" i="16"/>
  <c r="C189" i="16" s="1"/>
  <c r="E190" i="16"/>
  <c r="C190" i="16" s="1"/>
  <c r="E191" i="16"/>
  <c r="D191" i="16" s="1"/>
  <c r="E192" i="16"/>
  <c r="E193" i="16"/>
  <c r="C193" i="16" s="1"/>
  <c r="E194" i="16"/>
  <c r="D194" i="16" s="1"/>
  <c r="E195" i="16"/>
  <c r="C195" i="16" s="1"/>
  <c r="E196" i="16"/>
  <c r="C196" i="16" s="1"/>
  <c r="E197" i="16"/>
  <c r="C197" i="16" s="1"/>
  <c r="E198" i="16"/>
  <c r="C198" i="16" s="1"/>
  <c r="E199" i="16"/>
  <c r="D199" i="16" s="1"/>
  <c r="E200" i="16"/>
  <c r="E201" i="16"/>
  <c r="C201" i="16" s="1"/>
  <c r="E202" i="16"/>
  <c r="C202" i="16" s="1"/>
  <c r="E203" i="16"/>
  <c r="D203" i="16" s="1"/>
  <c r="E204" i="16"/>
  <c r="C204" i="16" s="1"/>
  <c r="E205" i="16"/>
  <c r="C205" i="16" s="1"/>
  <c r="E206" i="16"/>
  <c r="C206" i="16" s="1"/>
  <c r="E207" i="16"/>
  <c r="D207" i="16" s="1"/>
  <c r="E208" i="16"/>
  <c r="E209" i="16"/>
  <c r="C209" i="16" s="1"/>
  <c r="E210" i="16"/>
  <c r="C210" i="16" s="1"/>
  <c r="E211" i="16"/>
  <c r="C211" i="16" s="1"/>
  <c r="E212" i="16"/>
  <c r="C212" i="16" s="1"/>
  <c r="E213" i="16"/>
  <c r="C213" i="16" s="1"/>
  <c r="E214" i="16"/>
  <c r="C214" i="16" s="1"/>
  <c r="E215" i="16"/>
  <c r="D215" i="16" s="1"/>
  <c r="E216" i="16"/>
  <c r="E217" i="16"/>
  <c r="C217" i="16" s="1"/>
  <c r="E218" i="16"/>
  <c r="C218" i="16" s="1"/>
  <c r="E219" i="16"/>
  <c r="D219" i="16" s="1"/>
  <c r="E220" i="16"/>
  <c r="C220" i="16" s="1"/>
  <c r="E221" i="16"/>
  <c r="C221" i="16" s="1"/>
  <c r="E222" i="16"/>
  <c r="C222" i="16" s="1"/>
  <c r="E223" i="16"/>
  <c r="D223" i="16" s="1"/>
  <c r="E224" i="16"/>
  <c r="E225" i="16"/>
  <c r="C225" i="16" s="1"/>
  <c r="E226" i="16"/>
  <c r="C226" i="16" s="1"/>
  <c r="E227" i="16"/>
  <c r="C227" i="16" s="1"/>
  <c r="E228" i="16"/>
  <c r="C228" i="16" s="1"/>
  <c r="E229" i="16"/>
  <c r="C229" i="16" s="1"/>
  <c r="E230" i="16"/>
  <c r="C230" i="16" s="1"/>
  <c r="E231" i="16"/>
  <c r="C231" i="16" s="1"/>
  <c r="E232" i="16"/>
  <c r="E233" i="16"/>
  <c r="C233" i="16" s="1"/>
  <c r="E234" i="16"/>
  <c r="C234" i="16" s="1"/>
  <c r="E235" i="16"/>
  <c r="C235" i="16" s="1"/>
  <c r="E2" i="16"/>
  <c r="D2" i="16" s="1"/>
  <c r="K7" i="15"/>
  <c r="K5" i="15"/>
  <c r="K3" i="15"/>
  <c r="K3" i="13"/>
  <c r="K5" i="13"/>
  <c r="K7" i="13"/>
  <c r="L19" i="17" l="1"/>
  <c r="L17" i="17"/>
  <c r="L18" i="17"/>
  <c r="C155" i="16"/>
  <c r="D154" i="16"/>
  <c r="D130" i="16"/>
  <c r="C97" i="16"/>
  <c r="D56" i="16"/>
  <c r="C194" i="16"/>
  <c r="D171" i="16"/>
  <c r="D226" i="16"/>
  <c r="F226" i="16" s="1"/>
  <c r="G226" i="16" s="1"/>
  <c r="D210" i="16"/>
  <c r="C68" i="16"/>
  <c r="D59" i="16"/>
  <c r="D235" i="16"/>
  <c r="D187" i="16"/>
  <c r="D122" i="16"/>
  <c r="C219" i="16"/>
  <c r="F219" i="16" s="1"/>
  <c r="G219" i="16" s="1"/>
  <c r="C203" i="16"/>
  <c r="F203" i="16" s="1"/>
  <c r="G203" i="16" s="1"/>
  <c r="D166" i="16"/>
  <c r="F166" i="16" s="1"/>
  <c r="G166" i="16" s="1"/>
  <c r="C147" i="16"/>
  <c r="C115" i="16"/>
  <c r="D91" i="16"/>
  <c r="D36" i="16"/>
  <c r="C123" i="16"/>
  <c r="D234" i="16"/>
  <c r="F234" i="16" s="1"/>
  <c r="G234" i="16" s="1"/>
  <c r="D218" i="16"/>
  <c r="D202" i="16"/>
  <c r="F202" i="16" s="1"/>
  <c r="G202" i="16" s="1"/>
  <c r="D186" i="16"/>
  <c r="D163" i="16"/>
  <c r="F163" i="16" s="1"/>
  <c r="G163" i="16" s="1"/>
  <c r="D146" i="16"/>
  <c r="D114" i="16"/>
  <c r="C85" i="16"/>
  <c r="F85" i="16" s="1"/>
  <c r="G85" i="16" s="1"/>
  <c r="D170" i="16"/>
  <c r="F170" i="16" s="1"/>
  <c r="G170" i="16" s="1"/>
  <c r="C92" i="16"/>
  <c r="F92" i="16" s="1"/>
  <c r="G92" i="16" s="1"/>
  <c r="D179" i="16"/>
  <c r="F179" i="16" s="1"/>
  <c r="G179" i="16" s="1"/>
  <c r="C139" i="16"/>
  <c r="C107" i="16"/>
  <c r="D84" i="16"/>
  <c r="D27" i="16"/>
  <c r="D227" i="16"/>
  <c r="D211" i="16"/>
  <c r="F211" i="16" s="1"/>
  <c r="G211" i="16" s="1"/>
  <c r="D195" i="16"/>
  <c r="F195" i="16" s="1"/>
  <c r="G195" i="16" s="1"/>
  <c r="D162" i="16"/>
  <c r="F162" i="16" s="1"/>
  <c r="G162" i="16" s="1"/>
  <c r="D138" i="16"/>
  <c r="C106" i="16"/>
  <c r="D76" i="16"/>
  <c r="D4" i="16"/>
  <c r="F4" i="16" s="1"/>
  <c r="G4" i="16" s="1"/>
  <c r="D178" i="16"/>
  <c r="F178" i="16" s="1"/>
  <c r="G178" i="16" s="1"/>
  <c r="C131" i="16"/>
  <c r="F131" i="16" s="1"/>
  <c r="G131" i="16" s="1"/>
  <c r="D101" i="16"/>
  <c r="F101" i="16" s="1"/>
  <c r="G101" i="16" s="1"/>
  <c r="C232" i="16"/>
  <c r="D232" i="16"/>
  <c r="C55" i="16"/>
  <c r="D55" i="16"/>
  <c r="C103" i="16"/>
  <c r="D103" i="16"/>
  <c r="C63" i="16"/>
  <c r="D63" i="16"/>
  <c r="C7" i="16"/>
  <c r="D7" i="16"/>
  <c r="F139" i="16"/>
  <c r="G139" i="16" s="1"/>
  <c r="D94" i="16"/>
  <c r="C94" i="16"/>
  <c r="C54" i="16"/>
  <c r="D54" i="16"/>
  <c r="C14" i="16"/>
  <c r="D14" i="16"/>
  <c r="C6" i="16"/>
  <c r="D6" i="16"/>
  <c r="D231" i="16"/>
  <c r="F231" i="16" s="1"/>
  <c r="G231" i="16" s="1"/>
  <c r="D222" i="16"/>
  <c r="F222" i="16" s="1"/>
  <c r="G222" i="16" s="1"/>
  <c r="D190" i="16"/>
  <c r="F190" i="16" s="1"/>
  <c r="G190" i="16" s="1"/>
  <c r="C151" i="16"/>
  <c r="F106" i="16"/>
  <c r="G106" i="16" s="1"/>
  <c r="C48" i="16"/>
  <c r="C79" i="16"/>
  <c r="D79" i="16"/>
  <c r="C23" i="16"/>
  <c r="D23" i="16"/>
  <c r="C70" i="16"/>
  <c r="D70" i="16"/>
  <c r="C30" i="16"/>
  <c r="D30" i="16"/>
  <c r="C199" i="16"/>
  <c r="C175" i="16"/>
  <c r="D150" i="16"/>
  <c r="F150" i="16" s="1"/>
  <c r="G150" i="16" s="1"/>
  <c r="C135" i="16"/>
  <c r="C119" i="16"/>
  <c r="C102" i="16"/>
  <c r="D47" i="16"/>
  <c r="F47" i="16" s="1"/>
  <c r="G47" i="16" s="1"/>
  <c r="C95" i="16"/>
  <c r="D95" i="16"/>
  <c r="C38" i="16"/>
  <c r="D38" i="16"/>
  <c r="F76" i="16"/>
  <c r="G76" i="16" s="1"/>
  <c r="D230" i="16"/>
  <c r="F230" i="16" s="1"/>
  <c r="G230" i="16" s="1"/>
  <c r="D198" i="16"/>
  <c r="F198" i="16" s="1"/>
  <c r="G198" i="16" s="1"/>
  <c r="F187" i="16"/>
  <c r="G187" i="16" s="1"/>
  <c r="D174" i="16"/>
  <c r="F174" i="16" s="1"/>
  <c r="G174" i="16" s="1"/>
  <c r="D134" i="16"/>
  <c r="F134" i="16" s="1"/>
  <c r="G134" i="16" s="1"/>
  <c r="D118" i="16"/>
  <c r="F118" i="16" s="1"/>
  <c r="G118" i="16" s="1"/>
  <c r="C78" i="16"/>
  <c r="C71" i="16"/>
  <c r="D71" i="16"/>
  <c r="C31" i="16"/>
  <c r="D31" i="16"/>
  <c r="C191" i="16"/>
  <c r="F107" i="16"/>
  <c r="G107" i="16" s="1"/>
  <c r="C62" i="16"/>
  <c r="D62" i="16"/>
  <c r="C22" i="16"/>
  <c r="D22" i="16"/>
  <c r="F84" i="16"/>
  <c r="G84" i="16" s="1"/>
  <c r="C207" i="16"/>
  <c r="C159" i="16"/>
  <c r="F147" i="16"/>
  <c r="G147" i="16" s="1"/>
  <c r="F115" i="16"/>
  <c r="G115" i="16" s="1"/>
  <c r="F97" i="16"/>
  <c r="G97" i="16" s="1"/>
  <c r="F36" i="16"/>
  <c r="G36" i="16" s="1"/>
  <c r="C208" i="16"/>
  <c r="D208" i="16"/>
  <c r="C223" i="16"/>
  <c r="F123" i="16"/>
  <c r="G123" i="16" s="1"/>
  <c r="D86" i="16"/>
  <c r="C86" i="16"/>
  <c r="C46" i="16"/>
  <c r="D46" i="16"/>
  <c r="F186" i="16"/>
  <c r="G186" i="16" s="1"/>
  <c r="F154" i="16"/>
  <c r="F146" i="16"/>
  <c r="G146" i="16" s="1"/>
  <c r="F138" i="16"/>
  <c r="G138" i="16" s="1"/>
  <c r="F130" i="16"/>
  <c r="G130" i="16" s="1"/>
  <c r="F122" i="16"/>
  <c r="G122" i="16" s="1"/>
  <c r="F114" i="16"/>
  <c r="G114" i="16" s="1"/>
  <c r="F227" i="16"/>
  <c r="G227" i="16" s="1"/>
  <c r="D206" i="16"/>
  <c r="F206" i="16" s="1"/>
  <c r="G206" i="16" s="1"/>
  <c r="C183" i="16"/>
  <c r="F171" i="16"/>
  <c r="G171" i="16" s="1"/>
  <c r="D158" i="16"/>
  <c r="F158" i="16" s="1"/>
  <c r="G158" i="16" s="1"/>
  <c r="D96" i="16"/>
  <c r="F96" i="16" s="1"/>
  <c r="G96" i="16" s="1"/>
  <c r="C216" i="16"/>
  <c r="D216" i="16"/>
  <c r="C87" i="16"/>
  <c r="D87" i="16"/>
  <c r="C39" i="16"/>
  <c r="D39" i="16"/>
  <c r="D15" i="16"/>
  <c r="F15" i="16" s="1"/>
  <c r="G15" i="16" s="1"/>
  <c r="F235" i="16"/>
  <c r="G235" i="16" s="1"/>
  <c r="C215" i="16"/>
  <c r="D182" i="16"/>
  <c r="F182" i="16" s="1"/>
  <c r="G182" i="16" s="1"/>
  <c r="C143" i="16"/>
  <c r="C127" i="16"/>
  <c r="C111" i="16"/>
  <c r="F68" i="16"/>
  <c r="G68" i="16" s="1"/>
  <c r="D24" i="16"/>
  <c r="C224" i="16"/>
  <c r="D224" i="16"/>
  <c r="C200" i="16"/>
  <c r="D200" i="16"/>
  <c r="C192" i="16"/>
  <c r="D192" i="16"/>
  <c r="C184" i="16"/>
  <c r="D184" i="16"/>
  <c r="C176" i="16"/>
  <c r="D176" i="16"/>
  <c r="C168" i="16"/>
  <c r="D168" i="16"/>
  <c r="C160" i="16"/>
  <c r="D160" i="16"/>
  <c r="C152" i="16"/>
  <c r="D152" i="16"/>
  <c r="C144" i="16"/>
  <c r="D144" i="16"/>
  <c r="C136" i="16"/>
  <c r="D136" i="16"/>
  <c r="C128" i="16"/>
  <c r="D128" i="16"/>
  <c r="C120" i="16"/>
  <c r="D120" i="16"/>
  <c r="C112" i="16"/>
  <c r="D112" i="16"/>
  <c r="C104" i="16"/>
  <c r="D104" i="16"/>
  <c r="C88" i="16"/>
  <c r="D88" i="16"/>
  <c r="C80" i="16"/>
  <c r="D80" i="16"/>
  <c r="C72" i="16"/>
  <c r="D72" i="16"/>
  <c r="C64" i="16"/>
  <c r="D64" i="16"/>
  <c r="F56" i="16"/>
  <c r="G56" i="16" s="1"/>
  <c r="C40" i="16"/>
  <c r="D40" i="16"/>
  <c r="C32" i="16"/>
  <c r="D32" i="16"/>
  <c r="F24" i="16"/>
  <c r="G24" i="16" s="1"/>
  <c r="C8" i="16"/>
  <c r="D8" i="16"/>
  <c r="D214" i="16"/>
  <c r="F214" i="16" s="1"/>
  <c r="G214" i="16" s="1"/>
  <c r="F194" i="16"/>
  <c r="G194" i="16" s="1"/>
  <c r="C167" i="16"/>
  <c r="F155" i="16"/>
  <c r="G155" i="16" s="1"/>
  <c r="D142" i="16"/>
  <c r="F142" i="16" s="1"/>
  <c r="G142" i="16" s="1"/>
  <c r="D126" i="16"/>
  <c r="F126" i="16" s="1"/>
  <c r="G126" i="16" s="1"/>
  <c r="D110" i="16"/>
  <c r="F110" i="16" s="1"/>
  <c r="G110" i="16" s="1"/>
  <c r="C16" i="16"/>
  <c r="G154" i="16"/>
  <c r="D105" i="16"/>
  <c r="F105" i="16" s="1"/>
  <c r="G105" i="16" s="1"/>
  <c r="C90" i="16"/>
  <c r="D67" i="16"/>
  <c r="D44" i="16"/>
  <c r="F44" i="16" s="1"/>
  <c r="G44" i="16" s="1"/>
  <c r="D35" i="16"/>
  <c r="D12" i="16"/>
  <c r="F12" i="16" s="1"/>
  <c r="G12" i="16" s="1"/>
  <c r="D3" i="16"/>
  <c r="F3" i="16" s="1"/>
  <c r="G3" i="16" s="1"/>
  <c r="C53" i="16"/>
  <c r="D53" i="16"/>
  <c r="C21" i="16"/>
  <c r="D21" i="16"/>
  <c r="F210" i="16"/>
  <c r="G210" i="16" s="1"/>
  <c r="D233" i="16"/>
  <c r="F233" i="16" s="1"/>
  <c r="G233" i="16" s="1"/>
  <c r="D229" i="16"/>
  <c r="F229" i="16" s="1"/>
  <c r="G229" i="16" s="1"/>
  <c r="D225" i="16"/>
  <c r="F225" i="16" s="1"/>
  <c r="G225" i="16" s="1"/>
  <c r="D221" i="16"/>
  <c r="F221" i="16" s="1"/>
  <c r="G221" i="16" s="1"/>
  <c r="D217" i="16"/>
  <c r="F217" i="16" s="1"/>
  <c r="G217" i="16" s="1"/>
  <c r="D213" i="16"/>
  <c r="F213" i="16" s="1"/>
  <c r="G213" i="16" s="1"/>
  <c r="D209" i="16"/>
  <c r="F209" i="16" s="1"/>
  <c r="G209" i="16" s="1"/>
  <c r="D205" i="16"/>
  <c r="F205" i="16" s="1"/>
  <c r="G205" i="16" s="1"/>
  <c r="D201" i="16"/>
  <c r="F201" i="16" s="1"/>
  <c r="G201" i="16" s="1"/>
  <c r="D197" i="16"/>
  <c r="F197" i="16" s="1"/>
  <c r="G197" i="16" s="1"/>
  <c r="D193" i="16"/>
  <c r="F193" i="16" s="1"/>
  <c r="G193" i="16" s="1"/>
  <c r="D189" i="16"/>
  <c r="F189" i="16" s="1"/>
  <c r="G189" i="16" s="1"/>
  <c r="D185" i="16"/>
  <c r="F185" i="16" s="1"/>
  <c r="G185" i="16" s="1"/>
  <c r="D181" i="16"/>
  <c r="F181" i="16" s="1"/>
  <c r="G181" i="16" s="1"/>
  <c r="D177" i="16"/>
  <c r="F177" i="16" s="1"/>
  <c r="G177" i="16" s="1"/>
  <c r="D173" i="16"/>
  <c r="F173" i="16" s="1"/>
  <c r="G173" i="16" s="1"/>
  <c r="D169" i="16"/>
  <c r="F169" i="16" s="1"/>
  <c r="G169" i="16" s="1"/>
  <c r="D165" i="16"/>
  <c r="F165" i="16" s="1"/>
  <c r="G165" i="16" s="1"/>
  <c r="D161" i="16"/>
  <c r="F161" i="16" s="1"/>
  <c r="G161" i="16" s="1"/>
  <c r="D157" i="16"/>
  <c r="F157" i="16" s="1"/>
  <c r="G157" i="16" s="1"/>
  <c r="D153" i="16"/>
  <c r="F153" i="16" s="1"/>
  <c r="G153" i="16" s="1"/>
  <c r="D149" i="16"/>
  <c r="F149" i="16" s="1"/>
  <c r="G149" i="16" s="1"/>
  <c r="D145" i="16"/>
  <c r="F145" i="16" s="1"/>
  <c r="G145" i="16" s="1"/>
  <c r="D141" i="16"/>
  <c r="F141" i="16" s="1"/>
  <c r="G141" i="16" s="1"/>
  <c r="D137" i="16"/>
  <c r="F137" i="16" s="1"/>
  <c r="G137" i="16" s="1"/>
  <c r="D133" i="16"/>
  <c r="F133" i="16" s="1"/>
  <c r="G133" i="16" s="1"/>
  <c r="D129" i="16"/>
  <c r="F129" i="16" s="1"/>
  <c r="G129" i="16" s="1"/>
  <c r="D125" i="16"/>
  <c r="F125" i="16" s="1"/>
  <c r="G125" i="16" s="1"/>
  <c r="D121" i="16"/>
  <c r="F121" i="16" s="1"/>
  <c r="G121" i="16" s="1"/>
  <c r="D117" i="16"/>
  <c r="F117" i="16" s="1"/>
  <c r="G117" i="16" s="1"/>
  <c r="D113" i="16"/>
  <c r="F113" i="16" s="1"/>
  <c r="G113" i="16" s="1"/>
  <c r="D109" i="16"/>
  <c r="F109" i="16" s="1"/>
  <c r="G109" i="16" s="1"/>
  <c r="D100" i="16"/>
  <c r="F100" i="16" s="1"/>
  <c r="G100" i="16" s="1"/>
  <c r="C89" i="16"/>
  <c r="D83" i="16"/>
  <c r="F83" i="16" s="1"/>
  <c r="G83" i="16" s="1"/>
  <c r="D75" i="16"/>
  <c r="F75" i="16" s="1"/>
  <c r="G75" i="16" s="1"/>
  <c r="C61" i="16"/>
  <c r="D61" i="16"/>
  <c r="C37" i="16"/>
  <c r="D37" i="16"/>
  <c r="C5" i="16"/>
  <c r="D5" i="16"/>
  <c r="F218" i="16"/>
  <c r="G218" i="16" s="1"/>
  <c r="F91" i="16"/>
  <c r="G91" i="16" s="1"/>
  <c r="F67" i="16"/>
  <c r="G67" i="16" s="1"/>
  <c r="F59" i="16"/>
  <c r="G59" i="16" s="1"/>
  <c r="F35" i="16"/>
  <c r="G35" i="16" s="1"/>
  <c r="F27" i="16"/>
  <c r="G27" i="16" s="1"/>
  <c r="C82" i="16"/>
  <c r="C74" i="16"/>
  <c r="D52" i="16"/>
  <c r="F52" i="16" s="1"/>
  <c r="G52" i="16" s="1"/>
  <c r="D43" i="16"/>
  <c r="F43" i="16" s="1"/>
  <c r="G43" i="16" s="1"/>
  <c r="D20" i="16"/>
  <c r="F20" i="16" s="1"/>
  <c r="G20" i="16" s="1"/>
  <c r="D11" i="16"/>
  <c r="F11" i="16" s="1"/>
  <c r="G11" i="16" s="1"/>
  <c r="C69" i="16"/>
  <c r="D69" i="16"/>
  <c r="C29" i="16"/>
  <c r="D29" i="16"/>
  <c r="C66" i="16"/>
  <c r="D66" i="16"/>
  <c r="C58" i="16"/>
  <c r="D58" i="16"/>
  <c r="C50" i="16"/>
  <c r="D50" i="16"/>
  <c r="C42" i="16"/>
  <c r="D42" i="16"/>
  <c r="C34" i="16"/>
  <c r="D34" i="16"/>
  <c r="C26" i="16"/>
  <c r="D26" i="16"/>
  <c r="C18" i="16"/>
  <c r="D18" i="16"/>
  <c r="C10" i="16"/>
  <c r="D10" i="16"/>
  <c r="C2" i="16"/>
  <c r="D228" i="16"/>
  <c r="F228" i="16" s="1"/>
  <c r="G228" i="16" s="1"/>
  <c r="D220" i="16"/>
  <c r="F220" i="16" s="1"/>
  <c r="G220" i="16" s="1"/>
  <c r="D212" i="16"/>
  <c r="F212" i="16" s="1"/>
  <c r="G212" i="16" s="1"/>
  <c r="D204" i="16"/>
  <c r="F204" i="16" s="1"/>
  <c r="G204" i="16" s="1"/>
  <c r="D196" i="16"/>
  <c r="F196" i="16" s="1"/>
  <c r="G196" i="16" s="1"/>
  <c r="D188" i="16"/>
  <c r="F188" i="16" s="1"/>
  <c r="G188" i="16" s="1"/>
  <c r="D180" i="16"/>
  <c r="F180" i="16" s="1"/>
  <c r="G180" i="16" s="1"/>
  <c r="D172" i="16"/>
  <c r="F172" i="16" s="1"/>
  <c r="G172" i="16" s="1"/>
  <c r="D164" i="16"/>
  <c r="F164" i="16" s="1"/>
  <c r="G164" i="16" s="1"/>
  <c r="D156" i="16"/>
  <c r="F156" i="16" s="1"/>
  <c r="G156" i="16" s="1"/>
  <c r="D148" i="16"/>
  <c r="F148" i="16" s="1"/>
  <c r="G148" i="16" s="1"/>
  <c r="D140" i="16"/>
  <c r="F140" i="16" s="1"/>
  <c r="G140" i="16" s="1"/>
  <c r="D132" i="16"/>
  <c r="F132" i="16" s="1"/>
  <c r="G132" i="16" s="1"/>
  <c r="D124" i="16"/>
  <c r="F124" i="16" s="1"/>
  <c r="G124" i="16" s="1"/>
  <c r="D116" i="16"/>
  <c r="F116" i="16" s="1"/>
  <c r="G116" i="16" s="1"/>
  <c r="D108" i="16"/>
  <c r="F108" i="16" s="1"/>
  <c r="G108" i="16" s="1"/>
  <c r="D99" i="16"/>
  <c r="F99" i="16" s="1"/>
  <c r="G99" i="16" s="1"/>
  <c r="C77" i="16"/>
  <c r="D77" i="16"/>
  <c r="C45" i="16"/>
  <c r="D45" i="16"/>
  <c r="C13" i="16"/>
  <c r="D13" i="16"/>
  <c r="C81" i="16"/>
  <c r="D81" i="16"/>
  <c r="C73" i="16"/>
  <c r="D73" i="16"/>
  <c r="C65" i="16"/>
  <c r="D65" i="16"/>
  <c r="C57" i="16"/>
  <c r="D57" i="16"/>
  <c r="C49" i="16"/>
  <c r="D49" i="16"/>
  <c r="C41" i="16"/>
  <c r="D41" i="16"/>
  <c r="C33" i="16"/>
  <c r="D33" i="16"/>
  <c r="C25" i="16"/>
  <c r="D25" i="16"/>
  <c r="C17" i="16"/>
  <c r="D17" i="16"/>
  <c r="C9" i="16"/>
  <c r="D9" i="16"/>
  <c r="C93" i="16"/>
  <c r="D60" i="16"/>
  <c r="F60" i="16" s="1"/>
  <c r="G60" i="16" s="1"/>
  <c r="D51" i="16"/>
  <c r="F51" i="16" s="1"/>
  <c r="G51" i="16" s="1"/>
  <c r="D28" i="16"/>
  <c r="F28" i="16" s="1"/>
  <c r="G28" i="16" s="1"/>
  <c r="D19" i="16"/>
  <c r="F19" i="16" s="1"/>
  <c r="G19" i="16" s="1"/>
  <c r="C98" i="16"/>
  <c r="B4" i="15"/>
  <c r="C4" i="15"/>
  <c r="B5" i="15"/>
  <c r="D5" i="15" s="1"/>
  <c r="C5" i="15"/>
  <c r="B6" i="15"/>
  <c r="C6" i="15"/>
  <c r="B7" i="15"/>
  <c r="C7" i="15"/>
  <c r="B8" i="15"/>
  <c r="C8" i="15"/>
  <c r="B9" i="15"/>
  <c r="D9" i="15" s="1"/>
  <c r="C9" i="15"/>
  <c r="B10" i="15"/>
  <c r="C10" i="15"/>
  <c r="D10" i="15" s="1"/>
  <c r="B11" i="15"/>
  <c r="C11" i="15"/>
  <c r="B12" i="15"/>
  <c r="C12" i="15"/>
  <c r="B13" i="15"/>
  <c r="C13" i="15"/>
  <c r="B14" i="15"/>
  <c r="C14" i="15"/>
  <c r="D14" i="15" s="1"/>
  <c r="B15" i="15"/>
  <c r="C15" i="15"/>
  <c r="B16" i="15"/>
  <c r="C16" i="15"/>
  <c r="B17" i="15"/>
  <c r="C17" i="15"/>
  <c r="B18" i="15"/>
  <c r="C18" i="15"/>
  <c r="B19" i="15"/>
  <c r="C19" i="15"/>
  <c r="D19" i="15" s="1"/>
  <c r="B20" i="15"/>
  <c r="C20" i="15"/>
  <c r="B21" i="15"/>
  <c r="D21" i="15" s="1"/>
  <c r="C21" i="15"/>
  <c r="B22" i="15"/>
  <c r="C22" i="15"/>
  <c r="B23" i="15"/>
  <c r="C23" i="15"/>
  <c r="B24" i="15"/>
  <c r="C24" i="15"/>
  <c r="B25" i="15"/>
  <c r="D25" i="15" s="1"/>
  <c r="C25" i="15"/>
  <c r="B26" i="15"/>
  <c r="C26" i="15"/>
  <c r="D26" i="15" s="1"/>
  <c r="B27" i="15"/>
  <c r="C27" i="15"/>
  <c r="B28" i="15"/>
  <c r="C28" i="15"/>
  <c r="B29" i="15"/>
  <c r="C29" i="15"/>
  <c r="B30" i="15"/>
  <c r="C30" i="15"/>
  <c r="D30" i="15" s="1"/>
  <c r="B31" i="15"/>
  <c r="C31" i="15"/>
  <c r="B32" i="15"/>
  <c r="C32" i="15"/>
  <c r="B33" i="15"/>
  <c r="C33" i="15"/>
  <c r="B34" i="15"/>
  <c r="C34" i="15"/>
  <c r="B35" i="15"/>
  <c r="C35" i="15"/>
  <c r="B36" i="15"/>
  <c r="C36" i="15"/>
  <c r="B37" i="15"/>
  <c r="D37" i="15" s="1"/>
  <c r="C37" i="15"/>
  <c r="B38" i="15"/>
  <c r="C38" i="15"/>
  <c r="D38" i="15" s="1"/>
  <c r="B39" i="15"/>
  <c r="C39" i="15"/>
  <c r="B40" i="15"/>
  <c r="C40" i="15"/>
  <c r="B41" i="15"/>
  <c r="D41" i="15" s="1"/>
  <c r="C41" i="15"/>
  <c r="B42" i="15"/>
  <c r="C42" i="15"/>
  <c r="D42" i="15" s="1"/>
  <c r="B43" i="15"/>
  <c r="C43" i="15"/>
  <c r="B44" i="15"/>
  <c r="C44" i="15"/>
  <c r="B45" i="15"/>
  <c r="C45" i="15"/>
  <c r="B46" i="15"/>
  <c r="C46" i="15"/>
  <c r="B47" i="15"/>
  <c r="C47" i="15"/>
  <c r="B48" i="15"/>
  <c r="C48" i="15"/>
  <c r="B49" i="15"/>
  <c r="C49" i="15"/>
  <c r="B50" i="15"/>
  <c r="C50" i="15"/>
  <c r="B51" i="15"/>
  <c r="C51" i="15"/>
  <c r="B52" i="15"/>
  <c r="C52" i="15"/>
  <c r="B53" i="15"/>
  <c r="D53" i="15" s="1"/>
  <c r="C53" i="15"/>
  <c r="B54" i="15"/>
  <c r="C54" i="15"/>
  <c r="B55" i="15"/>
  <c r="C55" i="15"/>
  <c r="B56" i="15"/>
  <c r="C56" i="15"/>
  <c r="B57" i="15"/>
  <c r="D57" i="15" s="1"/>
  <c r="C57" i="15"/>
  <c r="B58" i="15"/>
  <c r="C58" i="15"/>
  <c r="D58" i="15" s="1"/>
  <c r="B59" i="15"/>
  <c r="D59" i="15" s="1"/>
  <c r="C59" i="15"/>
  <c r="B60" i="15"/>
  <c r="C60" i="15"/>
  <c r="B61" i="15"/>
  <c r="C61" i="15"/>
  <c r="B62" i="15"/>
  <c r="C62" i="15"/>
  <c r="B63" i="15"/>
  <c r="C63" i="15"/>
  <c r="B64" i="15"/>
  <c r="C64" i="15"/>
  <c r="B65" i="15"/>
  <c r="C65" i="15"/>
  <c r="B66" i="15"/>
  <c r="C66" i="15"/>
  <c r="D66" i="15" s="1"/>
  <c r="B67" i="15"/>
  <c r="C67" i="15"/>
  <c r="B68" i="15"/>
  <c r="C68" i="15"/>
  <c r="B69" i="15"/>
  <c r="D69" i="15" s="1"/>
  <c r="C69" i="15"/>
  <c r="B70" i="15"/>
  <c r="C70" i="15"/>
  <c r="D70" i="15" s="1"/>
  <c r="B71" i="15"/>
  <c r="C71" i="15"/>
  <c r="B72" i="15"/>
  <c r="C72" i="15"/>
  <c r="B73" i="15"/>
  <c r="D73" i="15" s="1"/>
  <c r="C73" i="15"/>
  <c r="B74" i="15"/>
  <c r="C74" i="15"/>
  <c r="B75" i="15"/>
  <c r="C75" i="15"/>
  <c r="B76" i="15"/>
  <c r="C76" i="15"/>
  <c r="B77" i="15"/>
  <c r="C77" i="15"/>
  <c r="B78" i="15"/>
  <c r="C78" i="15"/>
  <c r="B79" i="15"/>
  <c r="C79" i="15"/>
  <c r="B80" i="15"/>
  <c r="C80" i="15"/>
  <c r="B81" i="15"/>
  <c r="C81" i="15"/>
  <c r="B82" i="15"/>
  <c r="C82" i="15"/>
  <c r="B83" i="15"/>
  <c r="D83" i="15" s="1"/>
  <c r="C83" i="15"/>
  <c r="B84" i="15"/>
  <c r="C84" i="15"/>
  <c r="B85" i="15"/>
  <c r="D85" i="15" s="1"/>
  <c r="C85" i="15"/>
  <c r="B86" i="15"/>
  <c r="C86" i="15"/>
  <c r="D86" i="15" s="1"/>
  <c r="B87" i="15"/>
  <c r="C87" i="15"/>
  <c r="B88" i="15"/>
  <c r="C88" i="15"/>
  <c r="B89" i="15"/>
  <c r="C89" i="15"/>
  <c r="B90" i="15"/>
  <c r="C90" i="15"/>
  <c r="D90" i="15" s="1"/>
  <c r="B91" i="15"/>
  <c r="C91" i="15"/>
  <c r="B92" i="15"/>
  <c r="C92" i="15"/>
  <c r="B93" i="15"/>
  <c r="D93" i="15" s="1"/>
  <c r="C93" i="15"/>
  <c r="B94" i="15"/>
  <c r="C94" i="15"/>
  <c r="D94" i="15" s="1"/>
  <c r="B95" i="15"/>
  <c r="C95" i="15"/>
  <c r="B96" i="15"/>
  <c r="C96" i="15"/>
  <c r="B97" i="15"/>
  <c r="C97" i="15"/>
  <c r="B98" i="15"/>
  <c r="C98" i="15"/>
  <c r="B99" i="15"/>
  <c r="C99" i="15"/>
  <c r="B100" i="15"/>
  <c r="C100" i="15"/>
  <c r="B101" i="15"/>
  <c r="C101" i="15"/>
  <c r="B102" i="15"/>
  <c r="C102" i="15"/>
  <c r="B103" i="15"/>
  <c r="C103" i="15"/>
  <c r="B104" i="15"/>
  <c r="C104" i="15"/>
  <c r="B105" i="15"/>
  <c r="D105" i="15" s="1"/>
  <c r="C105" i="15"/>
  <c r="B106" i="15"/>
  <c r="C106" i="15"/>
  <c r="D106" i="15" s="1"/>
  <c r="B107" i="15"/>
  <c r="C107" i="15"/>
  <c r="B108" i="15"/>
  <c r="C108" i="15"/>
  <c r="B109" i="15"/>
  <c r="C109" i="15"/>
  <c r="B110" i="15"/>
  <c r="C110" i="15"/>
  <c r="D110" i="15" s="1"/>
  <c r="B111" i="15"/>
  <c r="C111" i="15"/>
  <c r="B112" i="15"/>
  <c r="C112" i="15"/>
  <c r="B113" i="15"/>
  <c r="D113" i="15" s="1"/>
  <c r="C113" i="15"/>
  <c r="B114" i="15"/>
  <c r="C114" i="15"/>
  <c r="D114" i="15" s="1"/>
  <c r="B115" i="15"/>
  <c r="C115" i="15"/>
  <c r="B116" i="15"/>
  <c r="C116" i="15"/>
  <c r="B117" i="15"/>
  <c r="D117" i="15" s="1"/>
  <c r="C117" i="15"/>
  <c r="B118" i="15"/>
  <c r="C118" i="15"/>
  <c r="B119" i="15"/>
  <c r="C119" i="15"/>
  <c r="B120" i="15"/>
  <c r="C120" i="15"/>
  <c r="B121" i="15"/>
  <c r="C121" i="15"/>
  <c r="B122" i="15"/>
  <c r="C122" i="15"/>
  <c r="B123" i="15"/>
  <c r="D123" i="15" s="1"/>
  <c r="C123" i="15"/>
  <c r="B124" i="15"/>
  <c r="C124" i="15"/>
  <c r="B125" i="15"/>
  <c r="D125" i="15" s="1"/>
  <c r="C125" i="15"/>
  <c r="B126" i="15"/>
  <c r="C126" i="15"/>
  <c r="D126" i="15" s="1"/>
  <c r="B127" i="15"/>
  <c r="C127" i="15"/>
  <c r="B128" i="15"/>
  <c r="C128" i="15"/>
  <c r="B129" i="15"/>
  <c r="C129" i="15"/>
  <c r="B130" i="15"/>
  <c r="C130" i="15"/>
  <c r="D130" i="15" s="1"/>
  <c r="B131" i="15"/>
  <c r="C131" i="15"/>
  <c r="B132" i="15"/>
  <c r="C132" i="15"/>
  <c r="B133" i="15"/>
  <c r="D133" i="15" s="1"/>
  <c r="C133" i="15"/>
  <c r="B134" i="15"/>
  <c r="C134" i="15"/>
  <c r="D134" i="15" s="1"/>
  <c r="B135" i="15"/>
  <c r="C135" i="15"/>
  <c r="B136" i="15"/>
  <c r="C136" i="15"/>
  <c r="B137" i="15"/>
  <c r="C137" i="15"/>
  <c r="B138" i="15"/>
  <c r="C138" i="15"/>
  <c r="B139" i="15"/>
  <c r="C139" i="15"/>
  <c r="B140" i="15"/>
  <c r="C140" i="15"/>
  <c r="B141" i="15"/>
  <c r="C141" i="15"/>
  <c r="B142" i="15"/>
  <c r="C142" i="15"/>
  <c r="B143" i="15"/>
  <c r="C143" i="15"/>
  <c r="B144" i="15"/>
  <c r="C144" i="15"/>
  <c r="B145" i="15"/>
  <c r="D145" i="15" s="1"/>
  <c r="C145" i="15"/>
  <c r="B146" i="15"/>
  <c r="C146" i="15"/>
  <c r="D146" i="15" s="1"/>
  <c r="B147" i="15"/>
  <c r="D147" i="15" s="1"/>
  <c r="C147" i="15"/>
  <c r="B148" i="15"/>
  <c r="C148" i="15"/>
  <c r="B149" i="15"/>
  <c r="C149" i="15"/>
  <c r="B150" i="15"/>
  <c r="C150" i="15"/>
  <c r="D150" i="15" s="1"/>
  <c r="B151" i="15"/>
  <c r="C151" i="15"/>
  <c r="B152" i="15"/>
  <c r="C152" i="15"/>
  <c r="B153" i="15"/>
  <c r="D153" i="15" s="1"/>
  <c r="C153" i="15"/>
  <c r="B154" i="15"/>
  <c r="C154" i="15"/>
  <c r="D154" i="15" s="1"/>
  <c r="B155" i="15"/>
  <c r="C155" i="15"/>
  <c r="B156" i="15"/>
  <c r="C156" i="15"/>
  <c r="B157" i="15"/>
  <c r="C157" i="15"/>
  <c r="B158" i="15"/>
  <c r="C158" i="15"/>
  <c r="D158" i="15" s="1"/>
  <c r="B159" i="15"/>
  <c r="C159" i="15"/>
  <c r="B160" i="15"/>
  <c r="C160" i="15"/>
  <c r="B161" i="15"/>
  <c r="D161" i="15" s="1"/>
  <c r="C161" i="15"/>
  <c r="B162" i="15"/>
  <c r="C162" i="15"/>
  <c r="B163" i="15"/>
  <c r="C163" i="15"/>
  <c r="B164" i="15"/>
  <c r="C164" i="15"/>
  <c r="B165" i="15"/>
  <c r="C165" i="15"/>
  <c r="B166" i="15"/>
  <c r="C166" i="15"/>
  <c r="B167" i="15"/>
  <c r="C167" i="15"/>
  <c r="B168" i="15"/>
  <c r="C168" i="15"/>
  <c r="B169" i="15"/>
  <c r="D169" i="15" s="1"/>
  <c r="C169" i="15"/>
  <c r="B170" i="15"/>
  <c r="C170" i="15"/>
  <c r="B171" i="15"/>
  <c r="C171" i="15"/>
  <c r="B172" i="15"/>
  <c r="C172" i="15"/>
  <c r="B173" i="15"/>
  <c r="C173" i="15"/>
  <c r="B174" i="15"/>
  <c r="C174" i="15"/>
  <c r="D174" i="15" s="1"/>
  <c r="B175" i="15"/>
  <c r="C175" i="15"/>
  <c r="B176" i="15"/>
  <c r="C176" i="15"/>
  <c r="B177" i="15"/>
  <c r="D177" i="15" s="1"/>
  <c r="C177" i="15"/>
  <c r="B178" i="15"/>
  <c r="C178" i="15"/>
  <c r="D178" i="15" s="1"/>
  <c r="B179" i="15"/>
  <c r="C179" i="15"/>
  <c r="B180" i="15"/>
  <c r="C180" i="15"/>
  <c r="B181" i="15"/>
  <c r="C181" i="15"/>
  <c r="B182" i="15"/>
  <c r="C182" i="15"/>
  <c r="D182" i="15" s="1"/>
  <c r="B183" i="15"/>
  <c r="C183" i="15"/>
  <c r="B184" i="15"/>
  <c r="C184" i="15"/>
  <c r="B185" i="15"/>
  <c r="D185" i="15" s="1"/>
  <c r="C185" i="15"/>
  <c r="B186" i="15"/>
  <c r="C186" i="15"/>
  <c r="D186" i="15" s="1"/>
  <c r="B187" i="15"/>
  <c r="D187" i="15" s="1"/>
  <c r="C187" i="15"/>
  <c r="B188" i="15"/>
  <c r="C188" i="15"/>
  <c r="B189" i="15"/>
  <c r="C189" i="15"/>
  <c r="B190" i="15"/>
  <c r="C190" i="15"/>
  <c r="B191" i="15"/>
  <c r="C191" i="15"/>
  <c r="B192" i="15"/>
  <c r="C192" i="15"/>
  <c r="B193" i="15"/>
  <c r="C193" i="15"/>
  <c r="B194" i="15"/>
  <c r="C194" i="15"/>
  <c r="B195" i="15"/>
  <c r="C195" i="15"/>
  <c r="B196" i="15"/>
  <c r="C196" i="15"/>
  <c r="B197" i="15"/>
  <c r="D197" i="15" s="1"/>
  <c r="C197" i="15"/>
  <c r="B198" i="15"/>
  <c r="C198" i="15"/>
  <c r="D198" i="15" s="1"/>
  <c r="B199" i="15"/>
  <c r="C199" i="15"/>
  <c r="B200" i="15"/>
  <c r="C200" i="15"/>
  <c r="B201" i="15"/>
  <c r="D201" i="15" s="1"/>
  <c r="C201" i="15"/>
  <c r="B202" i="15"/>
  <c r="C202" i="15"/>
  <c r="D202" i="15" s="1"/>
  <c r="B203" i="15"/>
  <c r="C203" i="15"/>
  <c r="B204" i="15"/>
  <c r="C204" i="15"/>
  <c r="B205" i="15"/>
  <c r="C205" i="15"/>
  <c r="B206" i="15"/>
  <c r="C206" i="15"/>
  <c r="B207" i="15"/>
  <c r="C207" i="15"/>
  <c r="B208" i="15"/>
  <c r="C208" i="15"/>
  <c r="B209" i="15"/>
  <c r="D209" i="15" s="1"/>
  <c r="C209" i="15"/>
  <c r="B210" i="15"/>
  <c r="C210" i="15"/>
  <c r="B211" i="15"/>
  <c r="C211" i="15"/>
  <c r="B212" i="15"/>
  <c r="C212" i="15"/>
  <c r="B213" i="15"/>
  <c r="D213" i="15" s="1"/>
  <c r="C213" i="15"/>
  <c r="B214" i="15"/>
  <c r="C214" i="15"/>
  <c r="D214" i="15" s="1"/>
  <c r="B215" i="15"/>
  <c r="C215" i="15"/>
  <c r="B216" i="15"/>
  <c r="C216" i="15"/>
  <c r="B217" i="15"/>
  <c r="C217" i="15"/>
  <c r="B218" i="15"/>
  <c r="C218" i="15"/>
  <c r="D218" i="15" s="1"/>
  <c r="B219" i="15"/>
  <c r="C219" i="15"/>
  <c r="B220" i="15"/>
  <c r="C220" i="15"/>
  <c r="B221" i="15"/>
  <c r="D221" i="15" s="1"/>
  <c r="C221" i="15"/>
  <c r="B222" i="15"/>
  <c r="C222" i="15"/>
  <c r="D222" i="15" s="1"/>
  <c r="B223" i="15"/>
  <c r="C223" i="15"/>
  <c r="B224" i="15"/>
  <c r="C224" i="15"/>
  <c r="B225" i="15"/>
  <c r="D225" i="15" s="1"/>
  <c r="C225" i="15"/>
  <c r="B226" i="15"/>
  <c r="C226" i="15"/>
  <c r="B227" i="15"/>
  <c r="C227" i="15"/>
  <c r="B228" i="15"/>
  <c r="C228" i="15"/>
  <c r="B229" i="15"/>
  <c r="C229" i="15"/>
  <c r="B230" i="15"/>
  <c r="C230" i="15"/>
  <c r="B231" i="15"/>
  <c r="C231" i="15"/>
  <c r="B232" i="15"/>
  <c r="C232" i="15"/>
  <c r="B233" i="15"/>
  <c r="D233" i="15" s="1"/>
  <c r="C233" i="15"/>
  <c r="B234" i="15"/>
  <c r="C234" i="15"/>
  <c r="D234" i="15" s="1"/>
  <c r="B235" i="15"/>
  <c r="C235" i="15"/>
  <c r="B236" i="15"/>
  <c r="C236" i="15"/>
  <c r="B237" i="15"/>
  <c r="C237" i="15"/>
  <c r="B238" i="15"/>
  <c r="C238" i="15"/>
  <c r="D238" i="15" s="1"/>
  <c r="B239" i="15"/>
  <c r="C239" i="15"/>
  <c r="B240" i="15"/>
  <c r="C240" i="15"/>
  <c r="B241" i="15"/>
  <c r="D241" i="15" s="1"/>
  <c r="C241" i="15"/>
  <c r="B242" i="15"/>
  <c r="C242" i="15"/>
  <c r="D242" i="15" s="1"/>
  <c r="B243" i="15"/>
  <c r="C243" i="15"/>
  <c r="B244" i="15"/>
  <c r="C244" i="15"/>
  <c r="B245" i="15"/>
  <c r="C245" i="15"/>
  <c r="B246" i="15"/>
  <c r="C246" i="15"/>
  <c r="B247" i="15"/>
  <c r="C247" i="15"/>
  <c r="B248" i="15"/>
  <c r="C248" i="15"/>
  <c r="B249" i="15"/>
  <c r="D249" i="15" s="1"/>
  <c r="C249" i="15"/>
  <c r="B250" i="15"/>
  <c r="C250" i="15"/>
  <c r="D250" i="15" s="1"/>
  <c r="B251" i="15"/>
  <c r="D251" i="15" s="1"/>
  <c r="C251" i="15"/>
  <c r="B252" i="15"/>
  <c r="C252" i="15"/>
  <c r="B253" i="15"/>
  <c r="D253" i="15" s="1"/>
  <c r="C253" i="15"/>
  <c r="B254" i="15"/>
  <c r="C254" i="15"/>
  <c r="D254" i="15" s="1"/>
  <c r="B255" i="15"/>
  <c r="C255" i="15"/>
  <c r="B256" i="15"/>
  <c r="C256" i="15"/>
  <c r="B257" i="15"/>
  <c r="C257" i="15"/>
  <c r="B258" i="15"/>
  <c r="C258" i="15"/>
  <c r="B259" i="15"/>
  <c r="C259" i="15"/>
  <c r="B260" i="15"/>
  <c r="C260" i="15"/>
  <c r="B261" i="15"/>
  <c r="C261" i="15"/>
  <c r="B262" i="15"/>
  <c r="C262" i="15"/>
  <c r="D262" i="15" s="1"/>
  <c r="B263" i="15"/>
  <c r="C263" i="15"/>
  <c r="B264" i="15"/>
  <c r="C264" i="15"/>
  <c r="B265" i="15"/>
  <c r="D265" i="15" s="1"/>
  <c r="C265" i="15"/>
  <c r="B266" i="15"/>
  <c r="C266" i="15"/>
  <c r="D266" i="15" s="1"/>
  <c r="B267" i="15"/>
  <c r="D267" i="15" s="1"/>
  <c r="C267" i="15"/>
  <c r="B268" i="15"/>
  <c r="C268" i="15"/>
  <c r="B269" i="15"/>
  <c r="C269" i="15"/>
  <c r="B270" i="15"/>
  <c r="C270" i="15"/>
  <c r="B271" i="15"/>
  <c r="C271" i="15"/>
  <c r="B3" i="15"/>
  <c r="C3" i="15"/>
  <c r="D6" i="15"/>
  <c r="D18" i="15"/>
  <c r="D22" i="15"/>
  <c r="D34" i="15"/>
  <c r="D46" i="15"/>
  <c r="D50" i="15"/>
  <c r="D54" i="15"/>
  <c r="D62" i="15"/>
  <c r="D74" i="15"/>
  <c r="D78" i="15"/>
  <c r="D82" i="15"/>
  <c r="D89" i="15"/>
  <c r="D98" i="15"/>
  <c r="D101" i="15"/>
  <c r="D102" i="15"/>
  <c r="D118" i="15"/>
  <c r="D121" i="15"/>
  <c r="D122" i="15"/>
  <c r="D137" i="15"/>
  <c r="D138" i="15"/>
  <c r="D142" i="15"/>
  <c r="D162" i="15"/>
  <c r="D166" i="15"/>
  <c r="D170" i="15"/>
  <c r="D181" i="15"/>
  <c r="D190" i="15"/>
  <c r="D194" i="15"/>
  <c r="D196" i="15"/>
  <c r="D200" i="15"/>
  <c r="D206" i="15"/>
  <c r="D210" i="15"/>
  <c r="D211" i="15"/>
  <c r="D226" i="15"/>
  <c r="D229" i="15"/>
  <c r="D230" i="15"/>
  <c r="D232" i="15"/>
  <c r="D244" i="15"/>
  <c r="D245" i="15"/>
  <c r="D246" i="15"/>
  <c r="D248" i="15"/>
  <c r="D252" i="15"/>
  <c r="D256" i="15"/>
  <c r="D257" i="15"/>
  <c r="D258" i="15"/>
  <c r="D260" i="15"/>
  <c r="D268" i="15"/>
  <c r="D270" i="15"/>
  <c r="D272" i="15"/>
  <c r="D269" i="15"/>
  <c r="D264" i="15"/>
  <c r="D261" i="15"/>
  <c r="D240" i="15"/>
  <c r="D237" i="15"/>
  <c r="D236" i="15"/>
  <c r="D228" i="15"/>
  <c r="D224" i="15"/>
  <c r="D220" i="15"/>
  <c r="D217" i="15"/>
  <c r="D216" i="15"/>
  <c r="D212" i="15"/>
  <c r="D208" i="15"/>
  <c r="D205" i="15"/>
  <c r="D204" i="15"/>
  <c r="D193" i="15"/>
  <c r="D192" i="15"/>
  <c r="D189" i="15"/>
  <c r="D188" i="15"/>
  <c r="D184" i="15"/>
  <c r="D180" i="15"/>
  <c r="D176" i="15"/>
  <c r="D173" i="15"/>
  <c r="D172" i="15"/>
  <c r="D168" i="15"/>
  <c r="D165" i="15"/>
  <c r="D164" i="15"/>
  <c r="D160" i="15"/>
  <c r="D157" i="15"/>
  <c r="D156" i="15"/>
  <c r="D152" i="15"/>
  <c r="D149" i="15"/>
  <c r="D148" i="15"/>
  <c r="D144" i="15"/>
  <c r="D141" i="15"/>
  <c r="D140" i="15"/>
  <c r="D136" i="15"/>
  <c r="D132" i="15"/>
  <c r="D129" i="15"/>
  <c r="D128" i="15"/>
  <c r="D124" i="15"/>
  <c r="D120" i="15"/>
  <c r="D116" i="15"/>
  <c r="D112" i="15"/>
  <c r="D109" i="15"/>
  <c r="D108" i="15"/>
  <c r="D104" i="15"/>
  <c r="D100" i="15"/>
  <c r="D97" i="15"/>
  <c r="D96" i="15"/>
  <c r="D92" i="15"/>
  <c r="D88" i="15"/>
  <c r="D84" i="15"/>
  <c r="D81" i="15"/>
  <c r="D80" i="15"/>
  <c r="D77" i="15"/>
  <c r="D76" i="15"/>
  <c r="D72" i="15"/>
  <c r="D68" i="15"/>
  <c r="D65" i="15"/>
  <c r="D64" i="15"/>
  <c r="D61" i="15"/>
  <c r="D60" i="15"/>
  <c r="D56" i="15"/>
  <c r="D52" i="15"/>
  <c r="D49" i="15"/>
  <c r="D48" i="15"/>
  <c r="D45" i="15"/>
  <c r="D44" i="15"/>
  <c r="D40" i="15"/>
  <c r="D36" i="15"/>
  <c r="D33" i="15"/>
  <c r="D32" i="15"/>
  <c r="D29" i="15"/>
  <c r="D28" i="15"/>
  <c r="D24" i="15"/>
  <c r="D20" i="15"/>
  <c r="D17" i="15"/>
  <c r="D16" i="15"/>
  <c r="D13" i="15"/>
  <c r="D12" i="15"/>
  <c r="D8" i="15"/>
  <c r="D4" i="15"/>
  <c r="D3" i="15"/>
  <c r="B4" i="13"/>
  <c r="D4" i="13" s="1"/>
  <c r="C4" i="13"/>
  <c r="B5" i="13"/>
  <c r="C5" i="13"/>
  <c r="D5" i="13"/>
  <c r="B6" i="13"/>
  <c r="C6" i="13"/>
  <c r="B7" i="13"/>
  <c r="C7" i="13"/>
  <c r="B8" i="13"/>
  <c r="C8" i="13"/>
  <c r="D8" i="13"/>
  <c r="B9" i="13"/>
  <c r="C9" i="13"/>
  <c r="B10" i="13"/>
  <c r="C10" i="13"/>
  <c r="D10" i="13" s="1"/>
  <c r="B11" i="13"/>
  <c r="D11" i="13" s="1"/>
  <c r="C11" i="13"/>
  <c r="B12" i="13"/>
  <c r="C12" i="13"/>
  <c r="B13" i="13"/>
  <c r="C13" i="13"/>
  <c r="B14" i="13"/>
  <c r="C14" i="13"/>
  <c r="B15" i="13"/>
  <c r="C15" i="13"/>
  <c r="B16" i="13"/>
  <c r="C16" i="13"/>
  <c r="D16" i="13" s="1"/>
  <c r="B17" i="13"/>
  <c r="C17" i="13"/>
  <c r="B18" i="13"/>
  <c r="D18" i="13" s="1"/>
  <c r="C18" i="13"/>
  <c r="B19" i="13"/>
  <c r="C19" i="13"/>
  <c r="B20" i="13"/>
  <c r="C20" i="13"/>
  <c r="D20" i="13"/>
  <c r="B21" i="13"/>
  <c r="C21" i="13"/>
  <c r="B22" i="13"/>
  <c r="C22" i="13"/>
  <c r="B23" i="13"/>
  <c r="C23" i="13"/>
  <c r="B24" i="13"/>
  <c r="C24" i="13"/>
  <c r="D24" i="13"/>
  <c r="B25" i="13"/>
  <c r="C25" i="13"/>
  <c r="B26" i="13"/>
  <c r="D26" i="13" s="1"/>
  <c r="C26" i="13"/>
  <c r="B27" i="13"/>
  <c r="C27" i="13"/>
  <c r="D27" i="13"/>
  <c r="B28" i="13"/>
  <c r="C28" i="13"/>
  <c r="D28" i="13" s="1"/>
  <c r="B29" i="13"/>
  <c r="C29" i="13"/>
  <c r="D29" i="13" s="1"/>
  <c r="B30" i="13"/>
  <c r="C30" i="13"/>
  <c r="B31" i="13"/>
  <c r="C31" i="13"/>
  <c r="B32" i="13"/>
  <c r="D32" i="13" s="1"/>
  <c r="C32" i="13"/>
  <c r="B33" i="13"/>
  <c r="C33" i="13"/>
  <c r="B34" i="13"/>
  <c r="C34" i="13"/>
  <c r="B35" i="13"/>
  <c r="C35" i="13"/>
  <c r="B36" i="13"/>
  <c r="D36" i="13" s="1"/>
  <c r="C36" i="13"/>
  <c r="B37" i="13"/>
  <c r="C37" i="13"/>
  <c r="D37" i="13" s="1"/>
  <c r="B38" i="13"/>
  <c r="C38" i="13"/>
  <c r="B39" i="13"/>
  <c r="C39" i="13"/>
  <c r="B40" i="13"/>
  <c r="C40" i="13"/>
  <c r="B41" i="13"/>
  <c r="C41" i="13"/>
  <c r="B42" i="13"/>
  <c r="C42" i="13"/>
  <c r="B43" i="13"/>
  <c r="C43" i="13"/>
  <c r="B44" i="13"/>
  <c r="C44" i="13"/>
  <c r="B45" i="13"/>
  <c r="C45" i="13"/>
  <c r="D45" i="13"/>
  <c r="B46" i="13"/>
  <c r="C46" i="13"/>
  <c r="B47" i="13"/>
  <c r="D47" i="13" s="1"/>
  <c r="C47" i="13"/>
  <c r="B48" i="13"/>
  <c r="C48" i="13"/>
  <c r="D48" i="13"/>
  <c r="B49" i="13"/>
  <c r="C49" i="13"/>
  <c r="B50" i="13"/>
  <c r="C50" i="13"/>
  <c r="B51" i="13"/>
  <c r="C51" i="13"/>
  <c r="B52" i="13"/>
  <c r="C52" i="13"/>
  <c r="D52" i="13"/>
  <c r="B53" i="13"/>
  <c r="C53" i="13"/>
  <c r="D53" i="13" s="1"/>
  <c r="B54" i="13"/>
  <c r="D54" i="13" s="1"/>
  <c r="C54" i="13"/>
  <c r="B55" i="13"/>
  <c r="C55" i="13"/>
  <c r="B56" i="13"/>
  <c r="C56" i="13"/>
  <c r="B57" i="13"/>
  <c r="C57" i="13"/>
  <c r="B58" i="13"/>
  <c r="C58" i="13"/>
  <c r="B59" i="13"/>
  <c r="D59" i="13" s="1"/>
  <c r="C59" i="13"/>
  <c r="B60" i="13"/>
  <c r="C60" i="13"/>
  <c r="B61" i="13"/>
  <c r="C61" i="13"/>
  <c r="D61" i="13"/>
  <c r="B62" i="13"/>
  <c r="C62" i="13"/>
  <c r="B63" i="13"/>
  <c r="C63" i="13"/>
  <c r="B64" i="13"/>
  <c r="C64" i="13"/>
  <c r="D64" i="13"/>
  <c r="B65" i="13"/>
  <c r="C65" i="13"/>
  <c r="B66" i="13"/>
  <c r="C66" i="13"/>
  <c r="B67" i="13"/>
  <c r="C67" i="13"/>
  <c r="B68" i="13"/>
  <c r="C68" i="13"/>
  <c r="D68" i="13"/>
  <c r="B69" i="13"/>
  <c r="C69" i="13"/>
  <c r="D69" i="13" s="1"/>
  <c r="B70" i="13"/>
  <c r="C70" i="13"/>
  <c r="B71" i="13"/>
  <c r="C71" i="13"/>
  <c r="B72" i="13"/>
  <c r="C72" i="13"/>
  <c r="B73" i="13"/>
  <c r="C73" i="13"/>
  <c r="B74" i="13"/>
  <c r="C74" i="13"/>
  <c r="B75" i="13"/>
  <c r="C75" i="13"/>
  <c r="B76" i="13"/>
  <c r="C76" i="13"/>
  <c r="B77" i="13"/>
  <c r="C77" i="13"/>
  <c r="D77" i="13" s="1"/>
  <c r="B78" i="13"/>
  <c r="C78" i="13"/>
  <c r="B79" i="13"/>
  <c r="C79" i="13"/>
  <c r="B80" i="13"/>
  <c r="D80" i="13" s="1"/>
  <c r="C80" i="13"/>
  <c r="B81" i="13"/>
  <c r="C81" i="13"/>
  <c r="B82" i="13"/>
  <c r="C82" i="13"/>
  <c r="B83" i="13"/>
  <c r="C83" i="13"/>
  <c r="B84" i="13"/>
  <c r="C84" i="13"/>
  <c r="D84" i="13" s="1"/>
  <c r="B85" i="13"/>
  <c r="C85" i="13"/>
  <c r="D85" i="13" s="1"/>
  <c r="B86" i="13"/>
  <c r="C86" i="13"/>
  <c r="B87" i="13"/>
  <c r="C87" i="13"/>
  <c r="B88" i="13"/>
  <c r="D88" i="13" s="1"/>
  <c r="C88" i="13"/>
  <c r="B89" i="13"/>
  <c r="C89" i="13"/>
  <c r="B90" i="13"/>
  <c r="C90" i="13"/>
  <c r="B91" i="13"/>
  <c r="D91" i="13" s="1"/>
  <c r="C91" i="13"/>
  <c r="B92" i="13"/>
  <c r="D92" i="13" s="1"/>
  <c r="C92" i="13"/>
  <c r="B93" i="13"/>
  <c r="C93" i="13"/>
  <c r="D93" i="13"/>
  <c r="B94" i="13"/>
  <c r="C94" i="13"/>
  <c r="B95" i="13"/>
  <c r="C95" i="13"/>
  <c r="B96" i="13"/>
  <c r="C96" i="13"/>
  <c r="D96" i="13"/>
  <c r="B97" i="13"/>
  <c r="C97" i="13"/>
  <c r="B98" i="13"/>
  <c r="C98" i="13"/>
  <c r="B99" i="13"/>
  <c r="D99" i="13" s="1"/>
  <c r="C99" i="13"/>
  <c r="B100" i="13"/>
  <c r="C100" i="13"/>
  <c r="D100" i="13"/>
  <c r="B101" i="13"/>
  <c r="C101" i="13"/>
  <c r="D101" i="13" s="1"/>
  <c r="B102" i="13"/>
  <c r="C102" i="13"/>
  <c r="B103" i="13"/>
  <c r="C103" i="13"/>
  <c r="B104" i="13"/>
  <c r="C104" i="13"/>
  <c r="B105" i="13"/>
  <c r="C105" i="13"/>
  <c r="B106" i="13"/>
  <c r="C106" i="13"/>
  <c r="B107" i="13"/>
  <c r="C107" i="13"/>
  <c r="B108" i="13"/>
  <c r="C108" i="13"/>
  <c r="B109" i="13"/>
  <c r="D109" i="13" s="1"/>
  <c r="C109" i="13"/>
  <c r="B110" i="13"/>
  <c r="D110" i="13" s="1"/>
  <c r="C110" i="13"/>
  <c r="B111" i="13"/>
  <c r="C111" i="13"/>
  <c r="B112" i="13"/>
  <c r="C112" i="13"/>
  <c r="D112" i="13"/>
  <c r="B113" i="13"/>
  <c r="C113" i="13"/>
  <c r="B114" i="13"/>
  <c r="C114" i="13"/>
  <c r="B115" i="13"/>
  <c r="C115" i="13"/>
  <c r="B116" i="13"/>
  <c r="D116" i="13" s="1"/>
  <c r="C116" i="13"/>
  <c r="B117" i="13"/>
  <c r="C117" i="13"/>
  <c r="B118" i="13"/>
  <c r="C118" i="13"/>
  <c r="B119" i="13"/>
  <c r="C119" i="13"/>
  <c r="B120" i="13"/>
  <c r="D120" i="13" s="1"/>
  <c r="C120" i="13"/>
  <c r="B121" i="13"/>
  <c r="D121" i="13" s="1"/>
  <c r="C121" i="13"/>
  <c r="B122" i="13"/>
  <c r="C122" i="13"/>
  <c r="B123" i="13"/>
  <c r="C123" i="13"/>
  <c r="B124" i="13"/>
  <c r="D124" i="13" s="1"/>
  <c r="C124" i="13"/>
  <c r="B125" i="13"/>
  <c r="C125" i="13"/>
  <c r="D125" i="13"/>
  <c r="B126" i="13"/>
  <c r="C126" i="13"/>
  <c r="B127" i="13"/>
  <c r="C127" i="13"/>
  <c r="B128" i="13"/>
  <c r="C128" i="13"/>
  <c r="D128" i="13" s="1"/>
  <c r="B129" i="13"/>
  <c r="C129" i="13"/>
  <c r="B130" i="13"/>
  <c r="C130" i="13"/>
  <c r="B131" i="13"/>
  <c r="D131" i="13" s="1"/>
  <c r="C131" i="13"/>
  <c r="B132" i="13"/>
  <c r="C132" i="13"/>
  <c r="D132" i="13"/>
  <c r="B133" i="13"/>
  <c r="C133" i="13"/>
  <c r="D133" i="13" s="1"/>
  <c r="B134" i="13"/>
  <c r="C134" i="13"/>
  <c r="B135" i="13"/>
  <c r="C135" i="13"/>
  <c r="D135" i="13" s="1"/>
  <c r="B136" i="13"/>
  <c r="C136" i="13"/>
  <c r="B137" i="13"/>
  <c r="C137" i="13"/>
  <c r="B138" i="13"/>
  <c r="C138" i="13"/>
  <c r="B139" i="13"/>
  <c r="C139" i="13"/>
  <c r="B140" i="13"/>
  <c r="C140" i="13"/>
  <c r="B141" i="13"/>
  <c r="C141" i="13"/>
  <c r="D141" i="13"/>
  <c r="B142" i="13"/>
  <c r="D142" i="13" s="1"/>
  <c r="C142" i="13"/>
  <c r="B143" i="13"/>
  <c r="D143" i="13" s="1"/>
  <c r="C143" i="13"/>
  <c r="B144" i="13"/>
  <c r="C144" i="13"/>
  <c r="D144" i="13"/>
  <c r="B145" i="13"/>
  <c r="C145" i="13"/>
  <c r="B146" i="13"/>
  <c r="C146" i="13"/>
  <c r="B147" i="13"/>
  <c r="C147" i="13"/>
  <c r="B148" i="13"/>
  <c r="C148" i="13"/>
  <c r="D148" i="13"/>
  <c r="B149" i="13"/>
  <c r="C149" i="13"/>
  <c r="B150" i="13"/>
  <c r="D150" i="13" s="1"/>
  <c r="C150" i="13"/>
  <c r="B151" i="13"/>
  <c r="C151" i="13"/>
  <c r="D151" i="13" s="1"/>
  <c r="B152" i="13"/>
  <c r="C152" i="13"/>
  <c r="B153" i="13"/>
  <c r="D153" i="13" s="1"/>
  <c r="C153" i="13"/>
  <c r="B154" i="13"/>
  <c r="C154" i="13"/>
  <c r="B155" i="13"/>
  <c r="C155" i="13"/>
  <c r="B156" i="13"/>
  <c r="C156" i="13"/>
  <c r="B157" i="13"/>
  <c r="D157" i="13" s="1"/>
  <c r="C157" i="13"/>
  <c r="B158" i="13"/>
  <c r="C158" i="13"/>
  <c r="B159" i="13"/>
  <c r="C159" i="13"/>
  <c r="B160" i="13"/>
  <c r="D160" i="13" s="1"/>
  <c r="C160" i="13"/>
  <c r="B161" i="13"/>
  <c r="C161" i="13"/>
  <c r="B162" i="13"/>
  <c r="C162" i="13"/>
  <c r="B163" i="13"/>
  <c r="C163" i="13"/>
  <c r="B164" i="13"/>
  <c r="D164" i="13" s="1"/>
  <c r="C164" i="13"/>
  <c r="B165" i="13"/>
  <c r="C165" i="13"/>
  <c r="D165" i="13" s="1"/>
  <c r="B166" i="13"/>
  <c r="C166" i="13"/>
  <c r="B167" i="13"/>
  <c r="C167" i="13"/>
  <c r="D167" i="13" s="1"/>
  <c r="B168" i="13"/>
  <c r="C168" i="13"/>
  <c r="B169" i="13"/>
  <c r="C169" i="13"/>
  <c r="B170" i="13"/>
  <c r="C170" i="13"/>
  <c r="B171" i="13"/>
  <c r="C171" i="13"/>
  <c r="B172" i="13"/>
  <c r="C172" i="13"/>
  <c r="B173" i="13"/>
  <c r="C173" i="13"/>
  <c r="D173" i="13"/>
  <c r="B174" i="13"/>
  <c r="C174" i="13"/>
  <c r="B175" i="13"/>
  <c r="C175" i="13"/>
  <c r="B176" i="13"/>
  <c r="C176" i="13"/>
  <c r="D176" i="13"/>
  <c r="B177" i="13"/>
  <c r="C177" i="13"/>
  <c r="B178" i="13"/>
  <c r="C178" i="13"/>
  <c r="B179" i="13"/>
  <c r="C179" i="13"/>
  <c r="B180" i="13"/>
  <c r="C180" i="13"/>
  <c r="D180" i="13"/>
  <c r="B181" i="13"/>
  <c r="C181" i="13"/>
  <c r="D181" i="13" s="1"/>
  <c r="B182" i="13"/>
  <c r="C182" i="13"/>
  <c r="B183" i="13"/>
  <c r="C183" i="13"/>
  <c r="B184" i="13"/>
  <c r="C184" i="13"/>
  <c r="B185" i="13"/>
  <c r="C185" i="13"/>
  <c r="B186" i="13"/>
  <c r="C186" i="13"/>
  <c r="B187" i="13"/>
  <c r="D187" i="13" s="1"/>
  <c r="C187" i="13"/>
  <c r="B188" i="13"/>
  <c r="C188" i="13"/>
  <c r="B189" i="13"/>
  <c r="C189" i="13"/>
  <c r="D189" i="13"/>
  <c r="B190" i="13"/>
  <c r="C190" i="13"/>
  <c r="B191" i="13"/>
  <c r="C191" i="13"/>
  <c r="B192" i="13"/>
  <c r="C192" i="13"/>
  <c r="D192" i="13"/>
  <c r="B193" i="13"/>
  <c r="C193" i="13"/>
  <c r="B194" i="13"/>
  <c r="C194" i="13"/>
  <c r="B195" i="13"/>
  <c r="C195" i="13"/>
  <c r="B196" i="13"/>
  <c r="C196" i="13"/>
  <c r="D196" i="13"/>
  <c r="B197" i="13"/>
  <c r="C197" i="13"/>
  <c r="D197" i="13" s="1"/>
  <c r="B198" i="13"/>
  <c r="C198" i="13"/>
  <c r="B199" i="13"/>
  <c r="C199" i="13"/>
  <c r="D199" i="13" s="1"/>
  <c r="B200" i="13"/>
  <c r="C200" i="13"/>
  <c r="B201" i="13"/>
  <c r="C201" i="13"/>
  <c r="B202" i="13"/>
  <c r="C202" i="13"/>
  <c r="B203" i="13"/>
  <c r="C203" i="13"/>
  <c r="B204" i="13"/>
  <c r="C204" i="13"/>
  <c r="B205" i="13"/>
  <c r="D205" i="13" s="1"/>
  <c r="C205" i="13"/>
  <c r="B206" i="13"/>
  <c r="C206" i="13"/>
  <c r="B207" i="13"/>
  <c r="C207" i="13"/>
  <c r="B208" i="13"/>
  <c r="D208" i="13" s="1"/>
  <c r="C208" i="13"/>
  <c r="B209" i="13"/>
  <c r="C209" i="13"/>
  <c r="B210" i="13"/>
  <c r="C210" i="13"/>
  <c r="B211" i="13"/>
  <c r="C211" i="13"/>
  <c r="B212" i="13"/>
  <c r="D212" i="13" s="1"/>
  <c r="C212" i="13"/>
  <c r="B213" i="13"/>
  <c r="C213" i="13"/>
  <c r="D213" i="13" s="1"/>
  <c r="B214" i="13"/>
  <c r="C214" i="13"/>
  <c r="B215" i="13"/>
  <c r="C215" i="13"/>
  <c r="B216" i="13"/>
  <c r="D216" i="13" s="1"/>
  <c r="C216" i="13"/>
  <c r="B217" i="13"/>
  <c r="C217" i="13"/>
  <c r="B218" i="13"/>
  <c r="C218" i="13"/>
  <c r="B219" i="13"/>
  <c r="D219" i="13" s="1"/>
  <c r="C219" i="13"/>
  <c r="B220" i="13"/>
  <c r="D220" i="13" s="1"/>
  <c r="C220" i="13"/>
  <c r="B221" i="13"/>
  <c r="C221" i="13"/>
  <c r="D221" i="13"/>
  <c r="B222" i="13"/>
  <c r="C222" i="13"/>
  <c r="B223" i="13"/>
  <c r="C223" i="13"/>
  <c r="B224" i="13"/>
  <c r="C224" i="13"/>
  <c r="D224" i="13"/>
  <c r="B225" i="13"/>
  <c r="C225" i="13"/>
  <c r="B226" i="13"/>
  <c r="C226" i="13"/>
  <c r="B227" i="13"/>
  <c r="D227" i="13" s="1"/>
  <c r="C227" i="13"/>
  <c r="B228" i="13"/>
  <c r="C228" i="13"/>
  <c r="D228" i="13"/>
  <c r="B229" i="13"/>
  <c r="C229" i="13"/>
  <c r="D229" i="13" s="1"/>
  <c r="B230" i="13"/>
  <c r="C230" i="13"/>
  <c r="B231" i="13"/>
  <c r="C231" i="13"/>
  <c r="B232" i="13"/>
  <c r="C232" i="13"/>
  <c r="B233" i="13"/>
  <c r="C233" i="13"/>
  <c r="B234" i="13"/>
  <c r="C234" i="13"/>
  <c r="B235" i="13"/>
  <c r="C235" i="13"/>
  <c r="B236" i="13"/>
  <c r="C236" i="13"/>
  <c r="B237" i="13"/>
  <c r="D237" i="13" s="1"/>
  <c r="C237" i="13"/>
  <c r="B238" i="13"/>
  <c r="D238" i="13" s="1"/>
  <c r="C238" i="13"/>
  <c r="B239" i="13"/>
  <c r="C239" i="13"/>
  <c r="D239" i="13" s="1"/>
  <c r="B240" i="13"/>
  <c r="C240" i="13"/>
  <c r="D240" i="13"/>
  <c r="B241" i="13"/>
  <c r="C241" i="13"/>
  <c r="B242" i="13"/>
  <c r="C242" i="13"/>
  <c r="B243" i="13"/>
  <c r="C243" i="13"/>
  <c r="B244" i="13"/>
  <c r="D244" i="13" s="1"/>
  <c r="C244" i="13"/>
  <c r="B245" i="13"/>
  <c r="C245" i="13"/>
  <c r="D245" i="13"/>
  <c r="B246" i="13"/>
  <c r="C246" i="13"/>
  <c r="B247" i="13"/>
  <c r="C247" i="13"/>
  <c r="B248" i="13"/>
  <c r="C248" i="13"/>
  <c r="B249" i="13"/>
  <c r="C249" i="13"/>
  <c r="B250" i="13"/>
  <c r="C250" i="13"/>
  <c r="B251" i="13"/>
  <c r="C251" i="13"/>
  <c r="B252" i="13"/>
  <c r="C252" i="13"/>
  <c r="B253" i="13"/>
  <c r="C253" i="13"/>
  <c r="D253" i="13"/>
  <c r="B254" i="13"/>
  <c r="C254" i="13"/>
  <c r="B255" i="13"/>
  <c r="C255" i="13"/>
  <c r="B256" i="13"/>
  <c r="C256" i="13"/>
  <c r="D256" i="13"/>
  <c r="B257" i="13"/>
  <c r="C257" i="13"/>
  <c r="B258" i="13"/>
  <c r="C258" i="13"/>
  <c r="B259" i="13"/>
  <c r="C259" i="13"/>
  <c r="B260" i="13"/>
  <c r="C260" i="13"/>
  <c r="D260" i="13"/>
  <c r="B261" i="13"/>
  <c r="C261" i="13"/>
  <c r="D261" i="13" s="1"/>
  <c r="B262" i="13"/>
  <c r="C262" i="13"/>
  <c r="B263" i="13"/>
  <c r="C263" i="13"/>
  <c r="B264" i="13"/>
  <c r="C264" i="13"/>
  <c r="B265" i="13"/>
  <c r="C265" i="13"/>
  <c r="B266" i="13"/>
  <c r="C266" i="13"/>
  <c r="B267" i="13"/>
  <c r="D267" i="13" s="1"/>
  <c r="C267" i="13"/>
  <c r="B268" i="13"/>
  <c r="C268" i="13"/>
  <c r="B269" i="13"/>
  <c r="C269" i="13"/>
  <c r="D269" i="13"/>
  <c r="B270" i="13"/>
  <c r="C270" i="13"/>
  <c r="B271" i="13"/>
  <c r="C271" i="13"/>
  <c r="C3" i="13"/>
  <c r="B3" i="13"/>
  <c r="D3" i="13" s="1"/>
  <c r="D272" i="13"/>
  <c r="F144" i="16" l="1"/>
  <c r="G144" i="16" s="1"/>
  <c r="F73" i="16"/>
  <c r="G73" i="16" s="1"/>
  <c r="F18" i="16"/>
  <c r="G18" i="16"/>
  <c r="F50" i="16"/>
  <c r="G50" i="16"/>
  <c r="F69" i="16"/>
  <c r="G69" i="16" s="1"/>
  <c r="F62" i="16"/>
  <c r="G62" i="16" s="1"/>
  <c r="F31" i="16"/>
  <c r="G31" i="16" s="1"/>
  <c r="F199" i="16"/>
  <c r="G199" i="16" s="1"/>
  <c r="F70" i="16"/>
  <c r="G70" i="16" s="1"/>
  <c r="F6" i="16"/>
  <c r="G6" i="16" s="1"/>
  <c r="F90" i="16"/>
  <c r="G90" i="16"/>
  <c r="F176" i="16"/>
  <c r="G176" i="16" s="1"/>
  <c r="F9" i="16"/>
  <c r="G9" i="16" s="1"/>
  <c r="F5" i="16"/>
  <c r="G5" i="16" s="1"/>
  <c r="F89" i="16"/>
  <c r="G89" i="16" s="1"/>
  <c r="F53" i="16"/>
  <c r="G53" i="16" s="1"/>
  <c r="F8" i="16"/>
  <c r="G8" i="16" s="1"/>
  <c r="F88" i="16"/>
  <c r="G88" i="16" s="1"/>
  <c r="F120" i="16"/>
  <c r="G120" i="16" s="1"/>
  <c r="F152" i="16"/>
  <c r="G152" i="16" s="1"/>
  <c r="F184" i="16"/>
  <c r="G184" i="16" s="1"/>
  <c r="F215" i="16"/>
  <c r="G215" i="16" s="1"/>
  <c r="F46" i="16"/>
  <c r="G46" i="16" s="1"/>
  <c r="F102" i="16"/>
  <c r="G102" i="16" s="1"/>
  <c r="F23" i="16"/>
  <c r="G23" i="16" s="1"/>
  <c r="F151" i="16"/>
  <c r="G151" i="16" s="1"/>
  <c r="F7" i="16"/>
  <c r="G7" i="16" s="1"/>
  <c r="F232" i="16"/>
  <c r="G232" i="16" s="1"/>
  <c r="F224" i="16"/>
  <c r="G224" i="16" s="1"/>
  <c r="F77" i="16"/>
  <c r="G77" i="16" s="1"/>
  <c r="F81" i="16"/>
  <c r="G81" i="16"/>
  <c r="F26" i="16"/>
  <c r="G26" i="16" s="1"/>
  <c r="F58" i="16"/>
  <c r="G58" i="16" s="1"/>
  <c r="F16" i="16"/>
  <c r="G16" i="16" s="1"/>
  <c r="F167" i="16"/>
  <c r="G167" i="16" s="1"/>
  <c r="F39" i="16"/>
  <c r="G39" i="16" s="1"/>
  <c r="F86" i="16"/>
  <c r="G86" i="16" s="1"/>
  <c r="F71" i="16"/>
  <c r="G71" i="16" s="1"/>
  <c r="F119" i="16"/>
  <c r="G119" i="16" s="1"/>
  <c r="F14" i="16"/>
  <c r="G14" i="16" s="1"/>
  <c r="F143" i="16"/>
  <c r="G143" i="16" s="1"/>
  <c r="F175" i="16"/>
  <c r="G175" i="16" s="1"/>
  <c r="F37" i="16"/>
  <c r="G37" i="16" s="1"/>
  <c r="F64" i="16"/>
  <c r="G64" i="16" s="1"/>
  <c r="F128" i="16"/>
  <c r="G128" i="16" s="1"/>
  <c r="F160" i="16"/>
  <c r="G160" i="16" s="1"/>
  <c r="F192" i="16"/>
  <c r="G192" i="16" s="1"/>
  <c r="F183" i="16"/>
  <c r="G183" i="16" s="1"/>
  <c r="F223" i="16"/>
  <c r="G223" i="16" s="1"/>
  <c r="F159" i="16"/>
  <c r="G159" i="16" s="1"/>
  <c r="F78" i="16"/>
  <c r="G78" i="16" s="1"/>
  <c r="F135" i="16"/>
  <c r="G135" i="16" s="1"/>
  <c r="F79" i="16"/>
  <c r="G79" i="16" s="1"/>
  <c r="F63" i="16"/>
  <c r="G63" i="16" s="1"/>
  <c r="F45" i="16"/>
  <c r="G45" i="16" s="1"/>
  <c r="F112" i="16"/>
  <c r="G112" i="16" s="1"/>
  <c r="F98" i="16"/>
  <c r="G98" i="16"/>
  <c r="F17" i="16"/>
  <c r="G17" i="16" s="1"/>
  <c r="F25" i="16"/>
  <c r="G25" i="16"/>
  <c r="F2" i="16"/>
  <c r="G2" i="16" s="1"/>
  <c r="F66" i="16"/>
  <c r="G66" i="16" s="1"/>
  <c r="F87" i="16"/>
  <c r="G87" i="16" s="1"/>
  <c r="F207" i="16"/>
  <c r="G207" i="16" s="1"/>
  <c r="F38" i="16"/>
  <c r="G38" i="16" s="1"/>
  <c r="F48" i="16"/>
  <c r="G48" i="16" s="1"/>
  <c r="F54" i="16"/>
  <c r="G54" i="16" s="1"/>
  <c r="F21" i="16"/>
  <c r="G21" i="16" s="1"/>
  <c r="F80" i="16"/>
  <c r="G80" i="16" s="1"/>
  <c r="F55" i="16"/>
  <c r="G55" i="16" s="1"/>
  <c r="F49" i="16"/>
  <c r="G49" i="16"/>
  <c r="F57" i="16"/>
  <c r="G57" i="16" s="1"/>
  <c r="F34" i="16"/>
  <c r="G34" i="16" s="1"/>
  <c r="F13" i="16"/>
  <c r="G13" i="16" s="1"/>
  <c r="F74" i="16"/>
  <c r="G74" i="16"/>
  <c r="F61" i="16"/>
  <c r="G61" i="16" s="1"/>
  <c r="F32" i="16"/>
  <c r="G32" i="16" s="1"/>
  <c r="F72" i="16"/>
  <c r="G72" i="16" s="1"/>
  <c r="F104" i="16"/>
  <c r="G104" i="16" s="1"/>
  <c r="F136" i="16"/>
  <c r="G136" i="16" s="1"/>
  <c r="F168" i="16"/>
  <c r="G168" i="16" s="1"/>
  <c r="F200" i="16"/>
  <c r="G200" i="16"/>
  <c r="F111" i="16"/>
  <c r="G111" i="16" s="1"/>
  <c r="F95" i="16"/>
  <c r="G95" i="16" s="1"/>
  <c r="F94" i="16"/>
  <c r="G94" i="16" s="1"/>
  <c r="F103" i="16"/>
  <c r="G103" i="16" s="1"/>
  <c r="F40" i="16"/>
  <c r="G40" i="16" s="1"/>
  <c r="F208" i="16"/>
  <c r="G208" i="16" s="1"/>
  <c r="F41" i="16"/>
  <c r="G41" i="16"/>
  <c r="F93" i="16"/>
  <c r="G93" i="16" s="1"/>
  <c r="F33" i="16"/>
  <c r="G33" i="16" s="1"/>
  <c r="F65" i="16"/>
  <c r="G65" i="16" s="1"/>
  <c r="F10" i="16"/>
  <c r="G10" i="16"/>
  <c r="F42" i="16"/>
  <c r="G42" i="16"/>
  <c r="F29" i="16"/>
  <c r="G29" i="16" s="1"/>
  <c r="F82" i="16"/>
  <c r="G82" i="16" s="1"/>
  <c r="F127" i="16"/>
  <c r="G127" i="16" s="1"/>
  <c r="F216" i="16"/>
  <c r="G216" i="16" s="1"/>
  <c r="F22" i="16"/>
  <c r="G22" i="16" s="1"/>
  <c r="F191" i="16"/>
  <c r="G191" i="16" s="1"/>
  <c r="F30" i="16"/>
  <c r="G30" i="16" s="1"/>
  <c r="D211" i="13"/>
  <c r="D76" i="13"/>
  <c r="D21" i="13"/>
  <c r="D155" i="15"/>
  <c r="D131" i="15"/>
  <c r="D11" i="15"/>
  <c r="D185" i="13"/>
  <c r="D152" i="13"/>
  <c r="D57" i="13"/>
  <c r="D35" i="13"/>
  <c r="D134" i="13"/>
  <c r="D259" i="15"/>
  <c r="D227" i="15"/>
  <c r="D195" i="15"/>
  <c r="D163" i="15"/>
  <c r="D99" i="15"/>
  <c r="D67" i="15"/>
  <c r="D251" i="13"/>
  <c r="D200" i="13"/>
  <c r="D171" i="13"/>
  <c r="D127" i="13"/>
  <c r="D94" i="13"/>
  <c r="D72" i="13"/>
  <c r="D43" i="13"/>
  <c r="D235" i="15"/>
  <c r="D203" i="15"/>
  <c r="D171" i="15"/>
  <c r="D115" i="15"/>
  <c r="D91" i="15"/>
  <c r="D51" i="15"/>
  <c r="D35" i="15"/>
  <c r="D254" i="13"/>
  <c r="D174" i="13"/>
  <c r="D163" i="13"/>
  <c r="D123" i="13"/>
  <c r="D86" i="13"/>
  <c r="D236" i="13"/>
  <c r="D108" i="13"/>
  <c r="D13" i="13"/>
  <c r="D264" i="13"/>
  <c r="D206" i="13"/>
  <c r="D188" i="13"/>
  <c r="D155" i="13"/>
  <c r="D118" i="13"/>
  <c r="D56" i="13"/>
  <c r="D34" i="13"/>
  <c r="D166" i="13"/>
  <c r="D137" i="13"/>
  <c r="D115" i="13"/>
  <c r="D78" i="13"/>
  <c r="D67" i="13"/>
  <c r="D60" i="13"/>
  <c r="D249" i="13"/>
  <c r="D235" i="13"/>
  <c r="D183" i="13"/>
  <c r="D169" i="13"/>
  <c r="D158" i="13"/>
  <c r="D147" i="13"/>
  <c r="D140" i="13"/>
  <c r="D136" i="13"/>
  <c r="D117" i="13"/>
  <c r="D107" i="13"/>
  <c r="D70" i="13"/>
  <c r="D63" i="13"/>
  <c r="D41" i="13"/>
  <c r="D19" i="13"/>
  <c r="D12" i="13"/>
  <c r="D222" i="13"/>
  <c r="D204" i="13"/>
  <c r="D243" i="15"/>
  <c r="D219" i="15"/>
  <c r="D139" i="15"/>
  <c r="D75" i="15"/>
  <c r="D43" i="15"/>
  <c r="D27" i="15"/>
  <c r="D265" i="13"/>
  <c r="D126" i="13"/>
  <c r="D75" i="13"/>
  <c r="D233" i="13"/>
  <c r="D83" i="13"/>
  <c r="D7" i="13"/>
  <c r="D179" i="15"/>
  <c r="D107" i="15"/>
  <c r="D156" i="13"/>
  <c r="D79" i="13"/>
  <c r="D46" i="13"/>
  <c r="D243" i="13"/>
  <c r="D232" i="13"/>
  <c r="D203" i="13"/>
  <c r="D104" i="13"/>
  <c r="D6" i="13"/>
  <c r="D268" i="13"/>
  <c r="D217" i="13"/>
  <c r="D195" i="13"/>
  <c r="D184" i="13"/>
  <c r="D111" i="13"/>
  <c r="D270" i="13"/>
  <c r="D259" i="13"/>
  <c r="D252" i="13"/>
  <c r="D248" i="13"/>
  <c r="D223" i="13"/>
  <c r="D201" i="13"/>
  <c r="D190" i="13"/>
  <c r="D179" i="13"/>
  <c r="D172" i="13"/>
  <c r="D168" i="13"/>
  <c r="D149" i="13"/>
  <c r="D139" i="13"/>
  <c r="D102" i="13"/>
  <c r="D95" i="13"/>
  <c r="D62" i="13"/>
  <c r="D51" i="13"/>
  <c r="D44" i="13"/>
  <c r="D40" i="13"/>
  <c r="D22" i="13"/>
  <c r="D7" i="15"/>
  <c r="D241" i="13"/>
  <c r="D209" i="13"/>
  <c r="D161" i="13"/>
  <c r="D30" i="13"/>
  <c r="D223" i="15"/>
  <c r="D175" i="15"/>
  <c r="D151" i="15"/>
  <c r="D103" i="15"/>
  <c r="D71" i="15"/>
  <c r="D39" i="15"/>
  <c r="D103" i="13"/>
  <c r="D71" i="13"/>
  <c r="D271" i="15"/>
  <c r="D231" i="15"/>
  <c r="D191" i="15"/>
  <c r="D167" i="15"/>
  <c r="D111" i="15"/>
  <c r="D87" i="15"/>
  <c r="D63" i="15"/>
  <c r="D47" i="15"/>
  <c r="D87" i="13"/>
  <c r="D266" i="13"/>
  <c r="D250" i="13"/>
  <c r="D234" i="13"/>
  <c r="D218" i="13"/>
  <c r="D202" i="13"/>
  <c r="D186" i="13"/>
  <c r="D170" i="13"/>
  <c r="D154" i="13"/>
  <c r="D138" i="13"/>
  <c r="D122" i="13"/>
  <c r="D106" i="13"/>
  <c r="D90" i="13"/>
  <c r="D74" i="13"/>
  <c r="D58" i="13"/>
  <c r="D42" i="13"/>
  <c r="D14" i="13"/>
  <c r="D257" i="13"/>
  <c r="D193" i="13"/>
  <c r="D145" i="13"/>
  <c r="D113" i="13"/>
  <c r="D9" i="13"/>
  <c r="D239" i="15"/>
  <c r="D199" i="15"/>
  <c r="D143" i="15"/>
  <c r="D119" i="15"/>
  <c r="D95" i="15"/>
  <c r="D55" i="15"/>
  <c r="D262" i="13"/>
  <c r="D246" i="13"/>
  <c r="D230" i="13"/>
  <c r="D214" i="13"/>
  <c r="D198" i="13"/>
  <c r="D182" i="13"/>
  <c r="D38" i="13"/>
  <c r="D23" i="13"/>
  <c r="D17" i="13"/>
  <c r="D97" i="13"/>
  <c r="D15" i="13"/>
  <c r="D247" i="15"/>
  <c r="D215" i="15"/>
  <c r="D79" i="15"/>
  <c r="D31" i="15"/>
  <c r="D263" i="13"/>
  <c r="D55" i="13"/>
  <c r="D191" i="13"/>
  <c r="D175" i="13"/>
  <c r="D159" i="13"/>
  <c r="D105" i="13"/>
  <c r="D89" i="13"/>
  <c r="D73" i="13"/>
  <c r="D225" i="13"/>
  <c r="D177" i="13"/>
  <c r="D129" i="13"/>
  <c r="D263" i="15"/>
  <c r="D183" i="15"/>
  <c r="D127" i="15"/>
  <c r="D23" i="15"/>
  <c r="D247" i="13"/>
  <c r="D215" i="13"/>
  <c r="D119" i="13"/>
  <c r="D33" i="13"/>
  <c r="D255" i="13"/>
  <c r="D207" i="13"/>
  <c r="D81" i="13"/>
  <c r="D65" i="13"/>
  <c r="D49" i="13"/>
  <c r="D255" i="15"/>
  <c r="D207" i="15"/>
  <c r="D159" i="15"/>
  <c r="D135" i="15"/>
  <c r="D15" i="15"/>
  <c r="F7" i="15" s="1"/>
  <c r="I7" i="15" s="1"/>
  <c r="D231" i="13"/>
  <c r="D39" i="13"/>
  <c r="D271" i="13"/>
  <c r="D258" i="13"/>
  <c r="D242" i="13"/>
  <c r="D226" i="13"/>
  <c r="D210" i="13"/>
  <c r="D194" i="13"/>
  <c r="D178" i="13"/>
  <c r="D162" i="13"/>
  <c r="D146" i="13"/>
  <c r="D130" i="13"/>
  <c r="D114" i="13"/>
  <c r="D98" i="13"/>
  <c r="D82" i="13"/>
  <c r="D66" i="13"/>
  <c r="D50" i="13"/>
  <c r="D31" i="13"/>
  <c r="D25" i="13"/>
  <c r="F3" i="13" s="1"/>
  <c r="F3" i="15"/>
  <c r="I3" i="15" s="1"/>
  <c r="F5" i="15" l="1"/>
  <c r="I5" i="15" s="1"/>
  <c r="F7" i="13"/>
  <c r="I7" i="13" s="1"/>
  <c r="I3" i="13"/>
  <c r="F5" i="13"/>
  <c r="I5" i="13" s="1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E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E87" i="5" s="1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E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E126" i="5" s="1"/>
  <c r="C127" i="5"/>
  <c r="D127" i="5"/>
  <c r="C128" i="5"/>
  <c r="D128" i="5"/>
  <c r="C129" i="5"/>
  <c r="D129" i="5"/>
  <c r="C130" i="5"/>
  <c r="D130" i="5"/>
  <c r="E130" i="5" s="1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E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E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E189" i="5"/>
  <c r="C190" i="5"/>
  <c r="D190" i="5"/>
  <c r="C191" i="5"/>
  <c r="D191" i="5"/>
  <c r="E191" i="5"/>
  <c r="C192" i="5"/>
  <c r="D192" i="5"/>
  <c r="C193" i="5"/>
  <c r="D193" i="5"/>
  <c r="C194" i="5"/>
  <c r="D194" i="5"/>
  <c r="C195" i="5"/>
  <c r="D195" i="5"/>
  <c r="C196" i="5"/>
  <c r="D196" i="5"/>
  <c r="C197" i="5"/>
  <c r="D197" i="5"/>
  <c r="C198" i="5"/>
  <c r="D198" i="5"/>
  <c r="C199" i="5"/>
  <c r="D199" i="5"/>
  <c r="C200" i="5"/>
  <c r="D200" i="5"/>
  <c r="C201" i="5"/>
  <c r="D201" i="5"/>
  <c r="C202" i="5"/>
  <c r="D202" i="5"/>
  <c r="C203" i="5"/>
  <c r="D203" i="5"/>
  <c r="C204" i="5"/>
  <c r="D204" i="5"/>
  <c r="C205" i="5"/>
  <c r="D205" i="5"/>
  <c r="C206" i="5"/>
  <c r="D206" i="5"/>
  <c r="C207" i="5"/>
  <c r="D207" i="5"/>
  <c r="C208" i="5"/>
  <c r="D208" i="5"/>
  <c r="C209" i="5"/>
  <c r="D209" i="5"/>
  <c r="C210" i="5"/>
  <c r="D210" i="5"/>
  <c r="C211" i="5"/>
  <c r="D211" i="5"/>
  <c r="C212" i="5"/>
  <c r="D212" i="5"/>
  <c r="E212" i="5" s="1"/>
  <c r="C213" i="5"/>
  <c r="D213" i="5"/>
  <c r="C214" i="5"/>
  <c r="D214" i="5"/>
  <c r="C215" i="5"/>
  <c r="D215" i="5"/>
  <c r="C216" i="5"/>
  <c r="D216" i="5"/>
  <c r="C217" i="5"/>
  <c r="D217" i="5"/>
  <c r="C218" i="5"/>
  <c r="D218" i="5"/>
  <c r="C219" i="5"/>
  <c r="D219" i="5"/>
  <c r="C220" i="5"/>
  <c r="D220" i="5"/>
  <c r="C221" i="5"/>
  <c r="D221" i="5"/>
  <c r="C222" i="5"/>
  <c r="D222" i="5"/>
  <c r="C223" i="5"/>
  <c r="D223" i="5"/>
  <c r="C224" i="5"/>
  <c r="D224" i="5"/>
  <c r="C225" i="5"/>
  <c r="D225" i="5"/>
  <c r="C226" i="5"/>
  <c r="D226" i="5"/>
  <c r="C227" i="5"/>
  <c r="D227" i="5"/>
  <c r="C228" i="5"/>
  <c r="D228" i="5"/>
  <c r="C229" i="5"/>
  <c r="D229" i="5"/>
  <c r="C230" i="5"/>
  <c r="D230" i="5"/>
  <c r="C231" i="5"/>
  <c r="D231" i="5"/>
  <c r="C232" i="5"/>
  <c r="D232" i="5"/>
  <c r="C233" i="5"/>
  <c r="D233" i="5"/>
  <c r="C234" i="5"/>
  <c r="D234" i="5"/>
  <c r="C235" i="5"/>
  <c r="D235" i="5"/>
  <c r="C236" i="5"/>
  <c r="D236" i="5"/>
  <c r="C237" i="5"/>
  <c r="D237" i="5"/>
  <c r="C238" i="5"/>
  <c r="D238" i="5"/>
  <c r="C239" i="5"/>
  <c r="D239" i="5"/>
  <c r="C240" i="5"/>
  <c r="D240" i="5"/>
  <c r="C241" i="5"/>
  <c r="D241" i="5"/>
  <c r="C242" i="5"/>
  <c r="D242" i="5"/>
  <c r="C243" i="5"/>
  <c r="D243" i="5"/>
  <c r="C244" i="5"/>
  <c r="D244" i="5"/>
  <c r="C245" i="5"/>
  <c r="D245" i="5"/>
  <c r="C246" i="5"/>
  <c r="D246" i="5"/>
  <c r="C247" i="5"/>
  <c r="D247" i="5"/>
  <c r="C248" i="5"/>
  <c r="D248" i="5"/>
  <c r="C249" i="5"/>
  <c r="D249" i="5"/>
  <c r="C250" i="5"/>
  <c r="D250" i="5"/>
  <c r="C251" i="5"/>
  <c r="D251" i="5"/>
  <c r="C252" i="5"/>
  <c r="D252" i="5"/>
  <c r="C253" i="5"/>
  <c r="D253" i="5"/>
  <c r="C254" i="5"/>
  <c r="D254" i="5"/>
  <c r="C255" i="5"/>
  <c r="D255" i="5"/>
  <c r="C256" i="5"/>
  <c r="D256" i="5"/>
  <c r="C257" i="5"/>
  <c r="D257" i="5"/>
  <c r="C258" i="5"/>
  <c r="D258" i="5"/>
  <c r="C259" i="5"/>
  <c r="D259" i="5"/>
  <c r="C260" i="5"/>
  <c r="D260" i="5"/>
  <c r="C261" i="5"/>
  <c r="D261" i="5"/>
  <c r="C262" i="5"/>
  <c r="D262" i="5"/>
  <c r="C263" i="5"/>
  <c r="D263" i="5"/>
  <c r="C264" i="5"/>
  <c r="D264" i="5"/>
  <c r="C265" i="5"/>
  <c r="D265" i="5"/>
  <c r="C266" i="5"/>
  <c r="D266" i="5"/>
  <c r="C267" i="5"/>
  <c r="D267" i="5"/>
  <c r="C268" i="5"/>
  <c r="D268" i="5"/>
  <c r="E268" i="5"/>
  <c r="C269" i="5"/>
  <c r="D269" i="5"/>
  <c r="C270" i="5"/>
  <c r="D270" i="5"/>
  <c r="D2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" i="5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3" i="12"/>
  <c r="J6" i="5" l="1"/>
  <c r="K6" i="5"/>
  <c r="L6" i="5"/>
  <c r="E82" i="5"/>
  <c r="E66" i="5"/>
  <c r="E259" i="5"/>
  <c r="E247" i="5"/>
  <c r="E211" i="5"/>
  <c r="E199" i="5"/>
  <c r="E195" i="5"/>
  <c r="E52" i="5"/>
  <c r="E20" i="5"/>
  <c r="E4" i="5"/>
  <c r="E59" i="5"/>
  <c r="E31" i="5"/>
  <c r="E27" i="5"/>
  <c r="E11" i="5"/>
  <c r="E121" i="5"/>
  <c r="E50" i="5"/>
  <c r="E34" i="5"/>
  <c r="E206" i="5"/>
  <c r="E167" i="5"/>
  <c r="E100" i="5"/>
  <c r="E68" i="5"/>
  <c r="E258" i="5"/>
  <c r="E186" i="5"/>
  <c r="E260" i="5"/>
  <c r="E250" i="5"/>
  <c r="E223" i="5"/>
  <c r="E196" i="5"/>
  <c r="E139" i="5"/>
  <c r="E135" i="5"/>
  <c r="E243" i="5"/>
  <c r="E118" i="5"/>
  <c r="E95" i="5"/>
  <c r="E262" i="5"/>
  <c r="E222" i="5"/>
  <c r="E218" i="5"/>
  <c r="E63" i="5"/>
  <c r="E7" i="5"/>
  <c r="E210" i="5"/>
  <c r="E202" i="5"/>
  <c r="E30" i="5"/>
  <c r="E171" i="5"/>
  <c r="E132" i="5"/>
  <c r="E244" i="5"/>
  <c r="E36" i="5"/>
  <c r="E18" i="5"/>
  <c r="E220" i="5"/>
  <c r="E159" i="5"/>
  <c r="E155" i="5"/>
  <c r="E151" i="5"/>
  <c r="E131" i="5"/>
  <c r="E128" i="5"/>
  <c r="E124" i="5"/>
  <c r="E47" i="5"/>
  <c r="E35" i="5"/>
  <c r="E28" i="5"/>
  <c r="E246" i="5"/>
  <c r="E238" i="5"/>
  <c r="E230" i="5"/>
  <c r="E207" i="5"/>
  <c r="E188" i="5"/>
  <c r="E162" i="5"/>
  <c r="E142" i="5"/>
  <c r="E127" i="5"/>
  <c r="E123" i="5"/>
  <c r="E119" i="5"/>
  <c r="E99" i="5"/>
  <c r="E180" i="5"/>
  <c r="E176" i="5"/>
  <c r="E157" i="5"/>
  <c r="E75" i="5"/>
  <c r="E71" i="5"/>
  <c r="E15" i="5"/>
  <c r="E190" i="5"/>
  <c r="E164" i="5"/>
  <c r="E106" i="5"/>
  <c r="E98" i="5"/>
  <c r="E90" i="5"/>
  <c r="E86" i="5"/>
  <c r="E194" i="5"/>
  <c r="E148" i="5"/>
  <c r="E103" i="5"/>
  <c r="E92" i="5"/>
  <c r="E16" i="5"/>
  <c r="E242" i="5"/>
  <c r="E234" i="5"/>
  <c r="E226" i="5"/>
  <c r="E215" i="5"/>
  <c r="E204" i="5"/>
  <c r="E163" i="5"/>
  <c r="E114" i="5"/>
  <c r="E84" i="5"/>
  <c r="E23" i="5"/>
  <c r="E227" i="5"/>
  <c r="E187" i="5"/>
  <c r="E67" i="5"/>
  <c r="E160" i="5"/>
  <c r="E122" i="5"/>
  <c r="L5" i="5"/>
  <c r="E248" i="5"/>
  <c r="E91" i="5"/>
  <c r="E48" i="5"/>
  <c r="E239" i="5"/>
  <c r="E231" i="5"/>
  <c r="E141" i="5"/>
  <c r="E74" i="5"/>
  <c r="E249" i="5"/>
  <c r="E197" i="5"/>
  <c r="E183" i="5"/>
  <c r="E96" i="5"/>
  <c r="E77" i="5"/>
  <c r="E60" i="5"/>
  <c r="E270" i="5"/>
  <c r="E263" i="5"/>
  <c r="E255" i="5"/>
  <c r="E229" i="5"/>
  <c r="E109" i="5"/>
  <c r="E94" i="5"/>
  <c r="E62" i="5"/>
  <c r="E55" i="5"/>
  <c r="E266" i="5"/>
  <c r="E236" i="5"/>
  <c r="E228" i="5"/>
  <c r="E213" i="5"/>
  <c r="E173" i="5"/>
  <c r="E169" i="5"/>
  <c r="E146" i="5"/>
  <c r="E116" i="5"/>
  <c r="E78" i="5"/>
  <c r="E43" i="5"/>
  <c r="E39" i="5"/>
  <c r="E32" i="5"/>
  <c r="E216" i="5"/>
  <c r="E42" i="5"/>
  <c r="J5" i="5"/>
  <c r="E265" i="5"/>
  <c r="E254" i="5"/>
  <c r="E233" i="5"/>
  <c r="E219" i="5"/>
  <c r="E182" i="5"/>
  <c r="E179" i="5"/>
  <c r="E175" i="5"/>
  <c r="E154" i="5"/>
  <c r="E144" i="5"/>
  <c r="E140" i="5"/>
  <c r="E115" i="5"/>
  <c r="E112" i="5"/>
  <c r="E108" i="5"/>
  <c r="E83" i="5"/>
  <c r="E76" i="5"/>
  <c r="E13" i="5"/>
  <c r="E137" i="5"/>
  <c r="K4" i="5"/>
  <c r="L4" i="5"/>
  <c r="L3" i="5"/>
  <c r="E264" i="5"/>
  <c r="E232" i="5"/>
  <c r="E178" i="5"/>
  <c r="E153" i="5"/>
  <c r="E143" i="5"/>
  <c r="E125" i="5"/>
  <c r="E111" i="5"/>
  <c r="E93" i="5"/>
  <c r="E79" i="5"/>
  <c r="E51" i="5"/>
  <c r="E44" i="5"/>
  <c r="E19" i="5"/>
  <c r="E12" i="5"/>
  <c r="E251" i="5"/>
  <c r="E73" i="5"/>
  <c r="E49" i="5"/>
  <c r="E10" i="5"/>
  <c r="E267" i="5"/>
  <c r="E235" i="5"/>
  <c r="E181" i="5"/>
  <c r="E156" i="5"/>
  <c r="E110" i="5"/>
  <c r="E89" i="5"/>
  <c r="E58" i="5"/>
  <c r="E33" i="5"/>
  <c r="E26" i="5"/>
  <c r="E17" i="5"/>
  <c r="E200" i="5"/>
  <c r="E170" i="5"/>
  <c r="E172" i="5"/>
  <c r="E105" i="5"/>
  <c r="E252" i="5"/>
  <c r="E203" i="5"/>
  <c r="E138" i="5"/>
  <c r="E134" i="5"/>
  <c r="E102" i="5"/>
  <c r="E70" i="5"/>
  <c r="E46" i="5"/>
  <c r="E14" i="5"/>
  <c r="E101" i="5"/>
  <c r="E69" i="5"/>
  <c r="K2" i="5"/>
  <c r="E104" i="5"/>
  <c r="E72" i="5"/>
  <c r="E21" i="5"/>
  <c r="E237" i="5"/>
  <c r="E56" i="5"/>
  <c r="E40" i="5"/>
  <c r="E24" i="5"/>
  <c r="J4" i="5"/>
  <c r="L2" i="5"/>
  <c r="E149" i="5"/>
  <c r="K5" i="5"/>
  <c r="E241" i="5"/>
  <c r="E225" i="5"/>
  <c r="E168" i="5"/>
  <c r="E269" i="5"/>
  <c r="E221" i="5"/>
  <c r="E205" i="5"/>
  <c r="E158" i="5"/>
  <c r="E256" i="5"/>
  <c r="E240" i="5"/>
  <c r="E224" i="5"/>
  <c r="E214" i="5"/>
  <c r="E208" i="5"/>
  <c r="E198" i="5"/>
  <c r="E192" i="5"/>
  <c r="E161" i="5"/>
  <c r="E145" i="5"/>
  <c r="E129" i="5"/>
  <c r="E113" i="5"/>
  <c r="E97" i="5"/>
  <c r="E81" i="5"/>
  <c r="E65" i="5"/>
  <c r="E165" i="5"/>
  <c r="E117" i="5"/>
  <c r="E41" i="5"/>
  <c r="E193" i="5"/>
  <c r="E136" i="5"/>
  <c r="E88" i="5"/>
  <c r="E53" i="5"/>
  <c r="E37" i="5"/>
  <c r="E2" i="5"/>
  <c r="E85" i="5"/>
  <c r="E25" i="5"/>
  <c r="E9" i="5"/>
  <c r="E120" i="5"/>
  <c r="E5" i="5"/>
  <c r="E253" i="5"/>
  <c r="E177" i="5"/>
  <c r="E217" i="5"/>
  <c r="E201" i="5"/>
  <c r="E80" i="5"/>
  <c r="E61" i="5"/>
  <c r="E45" i="5"/>
  <c r="E29" i="5"/>
  <c r="E3" i="5"/>
  <c r="E184" i="5"/>
  <c r="E133" i="5"/>
  <c r="E57" i="5"/>
  <c r="E257" i="5"/>
  <c r="E209" i="5"/>
  <c r="E152" i="5"/>
  <c r="E261" i="5"/>
  <c r="E245" i="5"/>
  <c r="E185" i="5"/>
  <c r="E166" i="5"/>
  <c r="E150" i="5"/>
  <c r="E54" i="5"/>
  <c r="E38" i="5"/>
  <c r="E22" i="5"/>
  <c r="E6" i="5"/>
  <c r="K3" i="5"/>
  <c r="J3" i="5"/>
  <c r="J2" i="5"/>
  <c r="E8" i="5"/>
  <c r="M6" i="5" l="1"/>
  <c r="M5" i="5"/>
  <c r="M3" i="5"/>
  <c r="M2" i="5"/>
  <c r="N2" i="5" s="1"/>
  <c r="M4" i="5"/>
  <c r="B10" i="1" l="1"/>
  <c r="C10" i="1"/>
  <c r="D3" i="1"/>
  <c r="D4" i="1"/>
  <c r="D5" i="1"/>
  <c r="D6" i="1"/>
  <c r="D7" i="1"/>
  <c r="D8" i="1"/>
  <c r="D9" i="1"/>
  <c r="D2" i="1"/>
  <c r="D10" i="1" l="1"/>
</calcChain>
</file>

<file path=xl/sharedStrings.xml><?xml version="1.0" encoding="utf-8"?>
<sst xmlns="http://schemas.openxmlformats.org/spreadsheetml/2006/main" count="565" uniqueCount="300">
  <si>
    <t>Dynamic (Jalangi)</t>
  </si>
  <si>
    <t>Test</t>
  </si>
  <si>
    <t>Static (SAFE)</t>
  </si>
  <si>
    <t>crypto.js</t>
  </si>
  <si>
    <t>deltablue.js</t>
  </si>
  <si>
    <t>earley-boyer.js</t>
  </si>
  <si>
    <t>navier-stokes.js</t>
  </si>
  <si>
    <t>raytrace.js</t>
  </si>
  <si>
    <t>regexp.js</t>
  </si>
  <si>
    <t>richards.js</t>
  </si>
  <si>
    <t>splay.js</t>
  </si>
  <si>
    <t>average</t>
  </si>
  <si>
    <t>Speed Up</t>
  </si>
  <si>
    <t>#</t>
  </si>
  <si>
    <t># branch</t>
  </si>
  <si>
    <t>static</t>
  </si>
  <si>
    <t># DS</t>
  </si>
  <si>
    <t>base</t>
  </si>
  <si>
    <t>range</t>
  </si>
  <si>
    <t>min</t>
  </si>
  <si>
    <t>max</t>
  </si>
  <si>
    <t># success</t>
  </si>
  <si>
    <t>ratio</t>
  </si>
  <si>
    <t>Q1</t>
  </si>
  <si>
    <t>Q2</t>
  </si>
  <si>
    <t>Q3</t>
  </si>
  <si>
    <t>Q1-min</t>
  </si>
  <si>
    <t>Q2-Q1</t>
  </si>
  <si>
    <t>Q3-Q2</t>
  </si>
  <si>
    <t>max-Q3</t>
  </si>
  <si>
    <t xml:space="preserve">                       Speed Up</t>
  </si>
  <si>
    <t>dummy</t>
  </si>
  <si>
    <t>MIN-1</t>
  </si>
  <si>
    <t>MIN-2</t>
  </si>
  <si>
    <t>MIN-3</t>
  </si>
  <si>
    <t>MAX-1</t>
  </si>
  <si>
    <t>MAX-2</t>
  </si>
  <si>
    <t>MAX-3</t>
  </si>
  <si>
    <t>DS</t>
  </si>
  <si>
    <t>no-DS</t>
  </si>
  <si>
    <t/>
  </si>
  <si>
    <t>status</t>
  </si>
  <si>
    <t>ds-time</t>
  </si>
  <si>
    <t>total-time</t>
  </si>
  <si>
    <t>ds</t>
  </si>
  <si>
    <t>comm-time</t>
  </si>
  <si>
    <t>ds-func</t>
  </si>
  <si>
    <t>abs-func</t>
  </si>
  <si>
    <t># fail</t>
  </si>
  <si>
    <t># no-DS</t>
  </si>
  <si>
    <t>gen</t>
  </si>
  <si>
    <t># test</t>
  </si>
  <si>
    <t>comm</t>
  </si>
  <si>
    <t># ds</t>
  </si>
  <si>
    <t>Comm. Cost</t>
  </si>
  <si>
    <t>Dynamic</t>
  </si>
  <si>
    <t>Static</t>
  </si>
  <si>
    <t># func</t>
  </si>
  <si>
    <t>name</t>
  </si>
  <si>
    <t>fid</t>
  </si>
  <si>
    <t># dynamic</t>
  </si>
  <si>
    <t># static</t>
  </si>
  <si>
    <t># both</t>
  </si>
  <si>
    <t>[-1][-3]</t>
  </si>
  <si>
    <t>[-2]</t>
  </si>
  <si>
    <t>[-1][-4]</t>
  </si>
  <si>
    <t>[-5]</t>
  </si>
  <si>
    <t># total</t>
  </si>
  <si>
    <t>replacable</t>
  </si>
  <si>
    <t>String.prototype.substr</t>
  </si>
  <si>
    <t>String.fromCharCode</t>
  </si>
  <si>
    <t>new String</t>
  </si>
  <si>
    <t>String</t>
  </si>
  <si>
    <t>String.prototype.trim</t>
  </si>
  <si>
    <t>String.prototype.toLocaleUpperCase</t>
  </si>
  <si>
    <t>String.prototype.toUpperCase</t>
  </si>
  <si>
    <t>String.prototype.toLocaleLowerCase</t>
  </si>
  <si>
    <t>String.prototype.toLowerCase</t>
  </si>
  <si>
    <t>String.prototype.substring</t>
  </si>
  <si>
    <t>String.prototype.split</t>
  </si>
  <si>
    <t>String.prototype.slice</t>
  </si>
  <si>
    <t>String.prototype.search</t>
  </si>
  <si>
    <t>String.prototype.replace</t>
  </si>
  <si>
    <t>String.prototype.match</t>
  </si>
  <si>
    <t>String.prototype.localeCompare</t>
  </si>
  <si>
    <t>String.prototype.lastIndexOf</t>
  </si>
  <si>
    <t>String.prototype.indexOf</t>
  </si>
  <si>
    <t>String.prototype.concat</t>
  </si>
  <si>
    <t>String.prototype.charCodeAt</t>
  </si>
  <si>
    <t>String.prototype.charAt</t>
  </si>
  <si>
    <t>String.prototype.valueOf</t>
  </si>
  <si>
    <t>String.prototype.toString</t>
  </si>
  <si>
    <t>ToNumber</t>
  </si>
  <si>
    <t>ToString</t>
  </si>
  <si>
    <t>ToPrimitive</t>
  </si>
  <si>
    <t>DefaultValue</t>
  </si>
  <si>
    <t>new BoundFunctionHelper</t>
  </si>
  <si>
    <t>BoundFunctionHelper</t>
  </si>
  <si>
    <t>JSON.stringify</t>
  </si>
  <si>
    <t>JSON.parse</t>
  </si>
  <si>
    <t>Math.tan</t>
  </si>
  <si>
    <t>Math.sqrt</t>
  </si>
  <si>
    <t>Math.sin</t>
  </si>
  <si>
    <t>Math.round</t>
  </si>
  <si>
    <t>Math.random</t>
  </si>
  <si>
    <t>Math.pow</t>
  </si>
  <si>
    <t>Math.min</t>
  </si>
  <si>
    <t>Math.max</t>
  </si>
  <si>
    <t>Math.log</t>
  </si>
  <si>
    <t>Math.floor</t>
  </si>
  <si>
    <t>Math.exp</t>
  </si>
  <si>
    <t>Math.cos</t>
  </si>
  <si>
    <t>Math.ceil</t>
  </si>
  <si>
    <t>Math.atan2</t>
  </si>
  <si>
    <t>Math.atan</t>
  </si>
  <si>
    <t>Math.asin</t>
  </si>
  <si>
    <t>Math.acos</t>
  </si>
  <si>
    <t>Math.abs</t>
  </si>
  <si>
    <t>new URIError</t>
  </si>
  <si>
    <t>URIError</t>
  </si>
  <si>
    <t>new TypeError</t>
  </si>
  <si>
    <t>TypeError</t>
  </si>
  <si>
    <t>new SyntaxError</t>
  </si>
  <si>
    <t>SyntaxError</t>
  </si>
  <si>
    <t>new ReferenceError</t>
  </si>
  <si>
    <t>ReferenceError</t>
  </si>
  <si>
    <t>new RangeError</t>
  </si>
  <si>
    <t>RangeError</t>
  </si>
  <si>
    <t>new EvalError</t>
  </si>
  <si>
    <t>EvalError</t>
  </si>
  <si>
    <t>new Error</t>
  </si>
  <si>
    <t>Error</t>
  </si>
  <si>
    <t>Error.prototype.toString</t>
  </si>
  <si>
    <t>new RegExp</t>
  </si>
  <si>
    <t>RegExp</t>
  </si>
  <si>
    <t>RegExp.prototype.toString</t>
  </si>
  <si>
    <t>RegExp.prototype.test</t>
  </si>
  <si>
    <t>RegExp.prototype.exec</t>
  </si>
  <si>
    <t>Date.now</t>
  </si>
  <si>
    <t>Date.UTC</t>
  </si>
  <si>
    <t>Date.parse</t>
  </si>
  <si>
    <t>new Date</t>
  </si>
  <si>
    <t>Date</t>
  </si>
  <si>
    <t>Date.prototype.toJSON</t>
  </si>
  <si>
    <t>Date.prototype.toISOString</t>
  </si>
  <si>
    <t>Date.prototype.toUTCString</t>
  </si>
  <si>
    <t>Date.prototype.setUTCFullYear</t>
  </si>
  <si>
    <t>Date.prototype.setFullYear</t>
  </si>
  <si>
    <t>Date.prototype.setUTCMonth</t>
  </si>
  <si>
    <t>Date.prototype.setMonth</t>
  </si>
  <si>
    <t>Date.prototype.setUTCDate</t>
  </si>
  <si>
    <t>Date.prototype.setDate</t>
  </si>
  <si>
    <t>Date.prototype.setUTCHours</t>
  </si>
  <si>
    <t>Date.prototype.setHours</t>
  </si>
  <si>
    <t>Date.prototype.setUTCMinutes</t>
  </si>
  <si>
    <t>Date.prototype.setMinutes</t>
  </si>
  <si>
    <t>Date.prototype.setUTCSeconds</t>
  </si>
  <si>
    <t>Date.prototype.setSeconds</t>
  </si>
  <si>
    <t>Date.prototype.setUTCMilliseconds</t>
  </si>
  <si>
    <t>Date.prototype.setMilliseconds</t>
  </si>
  <si>
    <t>Date.prototype.setTime</t>
  </si>
  <si>
    <t>Date.prototype.getTimezoneOffset</t>
  </si>
  <si>
    <t>Date.prototype.getUTCMilliseconds</t>
  </si>
  <si>
    <t>Date.prototype.getMilliseconds</t>
  </si>
  <si>
    <t>Date.prototype.getUTCSeconds</t>
  </si>
  <si>
    <t>Date.prototype.getSeconds</t>
  </si>
  <si>
    <t>Date.prototype.getUTCMinutes</t>
  </si>
  <si>
    <t>Date.prototype.getMinutes</t>
  </si>
  <si>
    <t>Date.prototype.getUTCHours</t>
  </si>
  <si>
    <t>Date.prototype.getHours</t>
  </si>
  <si>
    <t>Date.prototype.getUTCDay</t>
  </si>
  <si>
    <t>Date.prototype.getDay</t>
  </si>
  <si>
    <t>Date.prototype.getUTCDate</t>
  </si>
  <si>
    <t>Date.prototype.getDate</t>
  </si>
  <si>
    <t>Date.prototype.getUTCMonth</t>
  </si>
  <si>
    <t>Date.prototype.getMonth</t>
  </si>
  <si>
    <t>Date.prototype.getUTCFullYear</t>
  </si>
  <si>
    <t>Date.prototype.getFullYear</t>
  </si>
  <si>
    <t>Date.prototype.getTime</t>
  </si>
  <si>
    <t>Date.prototype.valueOf</t>
  </si>
  <si>
    <t>Date.prototype.toLocaleTimeString</t>
  </si>
  <si>
    <t>Date.prototype.toLocaleDateString</t>
  </si>
  <si>
    <t>Date.prototype.toLocaleString</t>
  </si>
  <si>
    <t>Date.prototype.toTimeString</t>
  </si>
  <si>
    <t>Date.prototype.toDateString</t>
  </si>
  <si>
    <t>Date.prototype.toString</t>
  </si>
  <si>
    <t>Date.prototype.constructor</t>
  </si>
  <si>
    <t>new Number</t>
  </si>
  <si>
    <t>Number</t>
  </si>
  <si>
    <t>Number.prototype.toPrecision</t>
  </si>
  <si>
    <t>Number.prototype.toExponential</t>
  </si>
  <si>
    <t>Number.prototype.toFixed</t>
  </si>
  <si>
    <t>Number.prototype.valueOf</t>
  </si>
  <si>
    <t>Number.prototype.toLocaleString</t>
  </si>
  <si>
    <t>Number.prototype.toString</t>
  </si>
  <si>
    <t>new Function</t>
  </si>
  <si>
    <t>Function</t>
  </si>
  <si>
    <t>Function.prototype.bind</t>
  </si>
  <si>
    <t>Function.prototype.call</t>
  </si>
  <si>
    <t>Function.prototype.apply</t>
  </si>
  <si>
    <t>Function.prototype.toString</t>
  </si>
  <si>
    <t>Function.prototype</t>
  </si>
  <si>
    <t>Object.keys</t>
  </si>
  <si>
    <t>Object.isExtensible</t>
  </si>
  <si>
    <t>Object.isFrozen</t>
  </si>
  <si>
    <t>Object.isSealed</t>
  </si>
  <si>
    <t>Object.preventExtensions</t>
  </si>
  <si>
    <t>Object.freeze</t>
  </si>
  <si>
    <t>Object.seal</t>
  </si>
  <si>
    <t>Object.defineProperties</t>
  </si>
  <si>
    <t>Object.defineProperty</t>
  </si>
  <si>
    <t>Object.create</t>
  </si>
  <si>
    <t>Object.getOwnPropertyNames</t>
  </si>
  <si>
    <t>Object.getOwnPropertyDescriptor</t>
  </si>
  <si>
    <t>Object.getPrototypeOf</t>
  </si>
  <si>
    <t>new Object</t>
  </si>
  <si>
    <t>Object</t>
  </si>
  <si>
    <t>Object.prototype.propertyIsEnumerable</t>
  </si>
  <si>
    <t>Object.prototype.isPrototypeOf</t>
  </si>
  <si>
    <t>Object.prototype.hasOwnProperty</t>
  </si>
  <si>
    <t>Object.prototype.valueOf</t>
  </si>
  <si>
    <t>Object.prototype.toLocaleString</t>
  </si>
  <si>
    <t>Object.prototype.toString</t>
  </si>
  <si>
    <t>Global.encodeURIComponent</t>
  </si>
  <si>
    <t>Global.encodeURI</t>
  </si>
  <si>
    <t>Global.decodeURIComponent</t>
  </si>
  <si>
    <t>Global.decodeURI</t>
  </si>
  <si>
    <t>Global.isFinite</t>
  </si>
  <si>
    <t>Global.isNaN</t>
  </si>
  <si>
    <t>Global.parseFloat</t>
  </si>
  <si>
    <t>Global.parseInt</t>
  </si>
  <si>
    <t>Global.eval</t>
  </si>
  <si>
    <t>Array.isArray</t>
  </si>
  <si>
    <t>new Array</t>
  </si>
  <si>
    <t>Array</t>
  </si>
  <si>
    <t>Array.prototype.reduceRight</t>
  </si>
  <si>
    <t>Array.prototype.reduce</t>
  </si>
  <si>
    <t>Array.prototype.filter</t>
  </si>
  <si>
    <t>Array.prototype.map</t>
  </si>
  <si>
    <t>Array.prototype.forEach</t>
  </si>
  <si>
    <t>Array.prototype.some</t>
  </si>
  <si>
    <t>Array.prototype.every</t>
  </si>
  <si>
    <t>Array.prototype.lastIndexOf</t>
  </si>
  <si>
    <t>Array.prototype.indexOf</t>
  </si>
  <si>
    <t>Array.prototype.unshift</t>
  </si>
  <si>
    <t>Array.prototype.splice</t>
  </si>
  <si>
    <t>Array.prototype.sort</t>
  </si>
  <si>
    <t>Array.prototype.slice</t>
  </si>
  <si>
    <t>Array.prototype.shift</t>
  </si>
  <si>
    <t>Array.prototype.reverse</t>
  </si>
  <si>
    <t>Array.prototype.push</t>
  </si>
  <si>
    <t>Array.prototype.pop</t>
  </si>
  <si>
    <t>Array.prototype.join</t>
  </si>
  <si>
    <t>Array.prototype.concat</t>
  </si>
  <si>
    <t>Array.prototype.toLocaleString</t>
  </si>
  <si>
    <t>Array.prototype.toString</t>
  </si>
  <si>
    <t>new Boolean</t>
  </si>
  <si>
    <t>Boolean</t>
  </si>
  <si>
    <t>Boolean.prototype.valueOf</t>
  </si>
  <si>
    <t>Boolean.prototype.toString</t>
  </si>
  <si>
    <t>console.log</t>
  </si>
  <si>
    <t>console.error</t>
  </si>
  <si>
    <t>HTMLIFrameElement</t>
  </si>
  <si>
    <t>HTMLBodyElement</t>
  </si>
  <si>
    <t>new NamedNodeMap</t>
  </si>
  <si>
    <t>HTMLDivElement</t>
  </si>
  <si>
    <t>Global.requestAnimationFrame</t>
  </si>
  <si>
    <t>Document.prototype.createEvent</t>
  </si>
  <si>
    <t>Global.clearTimeout</t>
  </si>
  <si>
    <t>Element.prototype.setAttribute</t>
  </si>
  <si>
    <t>new XMLHttpRequest</t>
  </si>
  <si>
    <t>Node.prototype.appendChild</t>
  </si>
  <si>
    <t>Document.prototype.createComment</t>
  </si>
  <si>
    <t>Node.prototype.removeChild</t>
  </si>
  <si>
    <t>Document.prototype.getElementById</t>
  </si>
  <si>
    <t>Document.prototype.getElementsByTagName</t>
  </si>
  <si>
    <t>Element.prototype.getElementById</t>
  </si>
  <si>
    <t>Node.prototype.insertBefore</t>
  </si>
  <si>
    <t>new NodeList</t>
  </si>
  <si>
    <t>NodeList</t>
  </si>
  <si>
    <t>HTMLHtmlElement</t>
  </si>
  <si>
    <t>Element.prototype.getElementsByTagName</t>
  </si>
  <si>
    <t>HTMLElement</t>
  </si>
  <si>
    <t>Global.setInterval</t>
  </si>
  <si>
    <t>Document.prototype.writeln</t>
  </si>
  <si>
    <t>Global.setTimeout</t>
  </si>
  <si>
    <t>Location.prototype.replace</t>
  </si>
  <si>
    <t>Document.prototype.write</t>
  </si>
  <si>
    <t>Document.prototype.createElement</t>
  </si>
  <si>
    <t>new Document</t>
  </si>
  <si>
    <t>Document</t>
  </si>
  <si>
    <t>new HTMLDocument</t>
  </si>
  <si>
    <t>HTMLDocument</t>
  </si>
  <si>
    <t>EventTarget.prototype.addEventListener</t>
  </si>
  <si>
    <t>new EventTarget</t>
  </si>
  <si>
    <t>EventTarget</t>
  </si>
  <si>
    <t>new Node</t>
  </si>
  <si>
    <t>Node</t>
  </si>
  <si>
    <t>new Element</t>
  </si>
  <si>
    <t>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</si>
</sst>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\x"/>
    <numFmt numFmtId="166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1" fillId="2" borderId="1" xfId="0" applyFont="1" applyFill="1" applyBorder="1" applyAlignment="1">
      <alignment horizontal="center"/>
    </xf>
    <xf numFmtId="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/>
    </xf>
    <xf numFmtId="166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right"/>
    </xf>
    <xf numFmtId="10" fontId="1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3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1'!$B$1</c:f>
              <c:strCache>
                <c:ptCount val="1"/>
                <c:pt idx="0">
                  <c:v>Static (SAFE)</c:v>
                </c:pt>
              </c:strCache>
            </c:strRef>
          </c:tx>
          <c:spPr>
            <a:pattFill prst="dk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1'!$A$2:$A$9</c:f>
              <c:strCache>
                <c:ptCount val="8"/>
                <c:pt idx="0">
                  <c:v>crypto.js</c:v>
                </c:pt>
                <c:pt idx="1">
                  <c:v>deltablue.js</c:v>
                </c:pt>
                <c:pt idx="2">
                  <c:v>earley-boyer.js</c:v>
                </c:pt>
                <c:pt idx="3">
                  <c:v>navier-stokes.js</c:v>
                </c:pt>
                <c:pt idx="4">
                  <c:v>raytrace.js</c:v>
                </c:pt>
                <c:pt idx="5">
                  <c:v>regexp.js</c:v>
                </c:pt>
                <c:pt idx="6">
                  <c:v>richards.js</c:v>
                </c:pt>
                <c:pt idx="7">
                  <c:v>splay.js</c:v>
                </c:pt>
              </c:strCache>
            </c:strRef>
          </c:cat>
          <c:val>
            <c:numRef>
              <c:f>'Figure 1'!$B$2:$B$9</c:f>
              <c:numCache>
                <c:formatCode>#,##0.0</c:formatCode>
                <c:ptCount val="8"/>
                <c:pt idx="0">
                  <c:v>5.6</c:v>
                </c:pt>
                <c:pt idx="1">
                  <c:v>17.3</c:v>
                </c:pt>
                <c:pt idx="2">
                  <c:v>20.8</c:v>
                </c:pt>
                <c:pt idx="3">
                  <c:v>13.8</c:v>
                </c:pt>
                <c:pt idx="4">
                  <c:v>28.7</c:v>
                </c:pt>
                <c:pt idx="5">
                  <c:v>30.2</c:v>
                </c:pt>
                <c:pt idx="6">
                  <c:v>38.9</c:v>
                </c:pt>
                <c:pt idx="7">
                  <c:v>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E-9D44-8F58-2D06903FCD75}"/>
            </c:ext>
          </c:extLst>
        </c:ser>
        <c:ser>
          <c:idx val="1"/>
          <c:order val="1"/>
          <c:tx>
            <c:strRef>
              <c:f>'Figure 1'!$C$1</c:f>
              <c:strCache>
                <c:ptCount val="1"/>
                <c:pt idx="0">
                  <c:v>Dynamic (Jalangi)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 1'!$A$2:$A$9</c:f>
              <c:strCache>
                <c:ptCount val="8"/>
                <c:pt idx="0">
                  <c:v>crypto.js</c:v>
                </c:pt>
                <c:pt idx="1">
                  <c:v>deltablue.js</c:v>
                </c:pt>
                <c:pt idx="2">
                  <c:v>earley-boyer.js</c:v>
                </c:pt>
                <c:pt idx="3">
                  <c:v>navier-stokes.js</c:v>
                </c:pt>
                <c:pt idx="4">
                  <c:v>raytrace.js</c:v>
                </c:pt>
                <c:pt idx="5">
                  <c:v>regexp.js</c:v>
                </c:pt>
                <c:pt idx="6">
                  <c:v>richards.js</c:v>
                </c:pt>
                <c:pt idx="7">
                  <c:v>splay.js</c:v>
                </c:pt>
              </c:strCache>
            </c:strRef>
          </c:cat>
          <c:val>
            <c:numRef>
              <c:f>'Figure 1'!$C$2:$C$9</c:f>
              <c:numCache>
                <c:formatCode>#,##0.0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0.6</c:v>
                </c:pt>
                <c:pt idx="5">
                  <c:v>0.3</c:v>
                </c:pt>
                <c:pt idx="6">
                  <c:v>0.7</c:v>
                </c:pt>
                <c:pt idx="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E-9D44-8F58-2D06903FC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1526383"/>
        <c:axId val="2021344063"/>
      </c:barChart>
      <c:catAx>
        <c:axId val="20215263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44063"/>
        <c:crosses val="autoZero"/>
        <c:auto val="1"/>
        <c:lblAlgn val="ctr"/>
        <c:lblOffset val="100"/>
        <c:noMultiLvlLbl val="0"/>
      </c:catAx>
      <c:valAx>
        <c:axId val="2021344063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tx1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2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520156079707593"/>
          <c:y val="7.7605829603263107E-2"/>
          <c:w val="0.42953306206136604"/>
          <c:h val="8.9522740653056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10'!$K$1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10'!$I$2:$I$8</c:f>
              <c:strCache>
                <c:ptCount val="7"/>
                <c:pt idx="0">
                  <c:v>1-10    44</c:v>
                </c:pt>
                <c:pt idx="1">
                  <c:v>11-20    61</c:v>
                </c:pt>
                <c:pt idx="2">
                  <c:v>21-30    62</c:v>
                </c:pt>
                <c:pt idx="3">
                  <c:v>31-40    40</c:v>
                </c:pt>
                <c:pt idx="4">
                  <c:v>41-50    56</c:v>
                </c:pt>
                <c:pt idx="6">
                  <c:v>all    219</c:v>
                </c:pt>
              </c:strCache>
            </c:strRef>
          </c:cat>
          <c:val>
            <c:numRef>
              <c:f>'Figure 10'!$K$2:$K$8</c:f>
              <c:numCache>
                <c:formatCode>0.00%</c:formatCode>
                <c:ptCount val="7"/>
                <c:pt idx="0">
                  <c:v>0.65256344755436957</c:v>
                </c:pt>
                <c:pt idx="1">
                  <c:v>0.63514715924167131</c:v>
                </c:pt>
                <c:pt idx="2">
                  <c:v>0.63175549318073476</c:v>
                </c:pt>
                <c:pt idx="3">
                  <c:v>0.60680431394207934</c:v>
                </c:pt>
                <c:pt idx="4">
                  <c:v>0.63553633237626317</c:v>
                </c:pt>
                <c:pt idx="6">
                  <c:v>0.63303352149845515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5-AF49-8C23-7791883EC683}"/>
            </c:ext>
          </c:extLst>
        </c:ser>
        <c:ser>
          <c:idx val="1"/>
          <c:order val="1"/>
          <c:tx>
            <c:strRef>
              <c:f>'Figure 10'!$L$1</c:f>
              <c:strCache>
                <c:ptCount val="1"/>
                <c:pt idx="0">
                  <c:v>Comm. Cost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10'!$I$2:$I$8</c:f>
              <c:strCache>
                <c:ptCount val="7"/>
                <c:pt idx="0">
                  <c:v>1-10    44</c:v>
                </c:pt>
                <c:pt idx="1">
                  <c:v>11-20    61</c:v>
                </c:pt>
                <c:pt idx="2">
                  <c:v>21-30    62</c:v>
                </c:pt>
                <c:pt idx="3">
                  <c:v>31-40    40</c:v>
                </c:pt>
                <c:pt idx="4">
                  <c:v>41-50    56</c:v>
                </c:pt>
                <c:pt idx="6">
                  <c:v>all    219</c:v>
                </c:pt>
              </c:strCache>
            </c:strRef>
          </c:cat>
          <c:val>
            <c:numRef>
              <c:f>'Figure 10'!$L$2:$L$8</c:f>
              <c:numCache>
                <c:formatCode>0.00%</c:formatCode>
                <c:ptCount val="7"/>
                <c:pt idx="0">
                  <c:v>9.4967731003877592E-2</c:v>
                </c:pt>
                <c:pt idx="1">
                  <c:v>9.2053757304387238E-2</c:v>
                </c:pt>
                <c:pt idx="2">
                  <c:v>7.1170536749616944E-2</c:v>
                </c:pt>
                <c:pt idx="3">
                  <c:v>0.12182048494479678</c:v>
                </c:pt>
                <c:pt idx="4">
                  <c:v>0.10647786828503783</c:v>
                </c:pt>
                <c:pt idx="6">
                  <c:v>9.5216778174785008E-2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15-AF49-8C23-7791883EC683}"/>
            </c:ext>
          </c:extLst>
        </c:ser>
        <c:ser>
          <c:idx val="2"/>
          <c:order val="2"/>
          <c:tx>
            <c:strRef>
              <c:f>'Figure 10'!$M$1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10'!$I$2:$I$8</c:f>
              <c:strCache>
                <c:ptCount val="7"/>
                <c:pt idx="0">
                  <c:v>1-10    44</c:v>
                </c:pt>
                <c:pt idx="1">
                  <c:v>11-20    61</c:v>
                </c:pt>
                <c:pt idx="2">
                  <c:v>21-30    62</c:v>
                </c:pt>
                <c:pt idx="3">
                  <c:v>31-40    40</c:v>
                </c:pt>
                <c:pt idx="4">
                  <c:v>41-50    56</c:v>
                </c:pt>
                <c:pt idx="6">
                  <c:v>all    219</c:v>
                </c:pt>
              </c:strCache>
            </c:strRef>
          </c:cat>
          <c:val>
            <c:numRef>
              <c:f>'Figure 10'!$M$2:$M$8</c:f>
              <c:numCache>
                <c:formatCode>0.00%</c:formatCode>
                <c:ptCount val="7"/>
                <c:pt idx="0">
                  <c:v>0.25246882144175281</c:v>
                </c:pt>
                <c:pt idx="1">
                  <c:v>0.27279908345394149</c:v>
                </c:pt>
                <c:pt idx="2">
                  <c:v>0.29707397006964836</c:v>
                </c:pt>
                <c:pt idx="3">
                  <c:v>0.2713752011131238</c:v>
                </c:pt>
                <c:pt idx="4">
                  <c:v>0.25798579933869892</c:v>
                </c:pt>
                <c:pt idx="6">
                  <c:v>0.27174970032675999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15-AF49-8C23-7791883EC6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930594848"/>
        <c:axId val="820046432"/>
      </c:barChart>
      <c:catAx>
        <c:axId val="930594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DS</a:t>
                </a:r>
              </a:p>
            </c:rich>
          </c:tx>
          <c:layout>
            <c:manualLayout>
              <c:xMode val="edge"/>
              <c:yMode val="edge"/>
              <c:x val="2.8317684282347381E-2"/>
              <c:y val="0.45724398542301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defRPr>
            </a:pPr>
            <a:endParaRPr lang="en-US"/>
          </a:p>
        </c:txPr>
        <c:crossAx val="820046432"/>
        <c:crosses val="autoZero"/>
        <c:auto val="1"/>
        <c:lblAlgn val="ctr"/>
        <c:lblOffset val="100"/>
        <c:noMultiLvlLbl val="0"/>
      </c:catAx>
      <c:valAx>
        <c:axId val="8200464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5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810902149222751"/>
          <c:y val="8.1967823533354356E-2"/>
          <c:w val="0.49544355401496892"/>
          <c:h val="0.106482843624507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DS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11'!$B$3:$B$271</c:f>
              <c:numCache>
                <c:formatCode>#,##0</c:formatCode>
                <c:ptCount val="269"/>
                <c:pt idx="0">
                  <c:v>70</c:v>
                </c:pt>
                <c:pt idx="1">
                  <c:v>47</c:v>
                </c:pt>
                <c:pt idx="2">
                  <c:v>61</c:v>
                </c:pt>
                <c:pt idx="3">
                  <c:v>59</c:v>
                </c:pt>
                <c:pt idx="4">
                  <c:v>54</c:v>
                </c:pt>
                <c:pt idx="5">
                  <c:v>56</c:v>
                </c:pt>
                <c:pt idx="6">
                  <c:v>50</c:v>
                </c:pt>
                <c:pt idx="7">
                  <c:v>55</c:v>
                </c:pt>
                <c:pt idx="8">
                  <c:v>74</c:v>
                </c:pt>
                <c:pt idx="9">
                  <c:v>81</c:v>
                </c:pt>
                <c:pt idx="10">
                  <c:v>64</c:v>
                </c:pt>
                <c:pt idx="11">
                  <c:v>54</c:v>
                </c:pt>
                <c:pt idx="12">
                  <c:v>71</c:v>
                </c:pt>
                <c:pt idx="13">
                  <c:v>68</c:v>
                </c:pt>
                <c:pt idx="14">
                  <c:v>48</c:v>
                </c:pt>
                <c:pt idx="15">
                  <c:v>50</c:v>
                </c:pt>
                <c:pt idx="16">
                  <c:v>79</c:v>
                </c:pt>
                <c:pt idx="17">
                  <c:v>68</c:v>
                </c:pt>
                <c:pt idx="18">
                  <c:v>76</c:v>
                </c:pt>
                <c:pt idx="19">
                  <c:v>42</c:v>
                </c:pt>
                <c:pt idx="20">
                  <c:v>65</c:v>
                </c:pt>
                <c:pt idx="21">
                  <c:v>55</c:v>
                </c:pt>
                <c:pt idx="22">
                  <c:v>62</c:v>
                </c:pt>
                <c:pt idx="23">
                  <c:v>48</c:v>
                </c:pt>
                <c:pt idx="24">
                  <c:v>48</c:v>
                </c:pt>
                <c:pt idx="25">
                  <c:v>77</c:v>
                </c:pt>
                <c:pt idx="26">
                  <c:v>80</c:v>
                </c:pt>
                <c:pt idx="27">
                  <c:v>62</c:v>
                </c:pt>
                <c:pt idx="28">
                  <c:v>72</c:v>
                </c:pt>
                <c:pt idx="29">
                  <c:v>57</c:v>
                </c:pt>
                <c:pt idx="30">
                  <c:v>55</c:v>
                </c:pt>
                <c:pt idx="31">
                  <c:v>51</c:v>
                </c:pt>
                <c:pt idx="32">
                  <c:v>62</c:v>
                </c:pt>
                <c:pt idx="33">
                  <c:v>64</c:v>
                </c:pt>
                <c:pt idx="34">
                  <c:v>73</c:v>
                </c:pt>
                <c:pt idx="35">
                  <c:v>64</c:v>
                </c:pt>
                <c:pt idx="36">
                  <c:v>50</c:v>
                </c:pt>
                <c:pt idx="37">
                  <c:v>81</c:v>
                </c:pt>
                <c:pt idx="38">
                  <c:v>75</c:v>
                </c:pt>
                <c:pt idx="39">
                  <c:v>54</c:v>
                </c:pt>
                <c:pt idx="40">
                  <c:v>85</c:v>
                </c:pt>
                <c:pt idx="41">
                  <c:v>71</c:v>
                </c:pt>
                <c:pt idx="42">
                  <c:v>61</c:v>
                </c:pt>
                <c:pt idx="43">
                  <c:v>75</c:v>
                </c:pt>
                <c:pt idx="44">
                  <c:v>72</c:v>
                </c:pt>
                <c:pt idx="45">
                  <c:v>61</c:v>
                </c:pt>
                <c:pt idx="46">
                  <c:v>79</c:v>
                </c:pt>
                <c:pt idx="47">
                  <c:v>66</c:v>
                </c:pt>
                <c:pt idx="48">
                  <c:v>50</c:v>
                </c:pt>
                <c:pt idx="49">
                  <c:v>75</c:v>
                </c:pt>
                <c:pt idx="50">
                  <c:v>53</c:v>
                </c:pt>
                <c:pt idx="51">
                  <c:v>61</c:v>
                </c:pt>
                <c:pt idx="52">
                  <c:v>60</c:v>
                </c:pt>
                <c:pt idx="53">
                  <c:v>48</c:v>
                </c:pt>
                <c:pt idx="54">
                  <c:v>73</c:v>
                </c:pt>
                <c:pt idx="55">
                  <c:v>9999</c:v>
                </c:pt>
                <c:pt idx="56">
                  <c:v>9999</c:v>
                </c:pt>
                <c:pt idx="57">
                  <c:v>9999</c:v>
                </c:pt>
                <c:pt idx="58">
                  <c:v>9999</c:v>
                </c:pt>
                <c:pt idx="59">
                  <c:v>78</c:v>
                </c:pt>
                <c:pt idx="60">
                  <c:v>75</c:v>
                </c:pt>
                <c:pt idx="61">
                  <c:v>59</c:v>
                </c:pt>
                <c:pt idx="62">
                  <c:v>49</c:v>
                </c:pt>
                <c:pt idx="63">
                  <c:v>59</c:v>
                </c:pt>
                <c:pt idx="64">
                  <c:v>83</c:v>
                </c:pt>
                <c:pt idx="65">
                  <c:v>72</c:v>
                </c:pt>
                <c:pt idx="66">
                  <c:v>46</c:v>
                </c:pt>
                <c:pt idx="67">
                  <c:v>9999</c:v>
                </c:pt>
                <c:pt idx="68">
                  <c:v>58</c:v>
                </c:pt>
                <c:pt idx="69">
                  <c:v>54</c:v>
                </c:pt>
                <c:pt idx="70">
                  <c:v>72</c:v>
                </c:pt>
                <c:pt idx="71">
                  <c:v>64</c:v>
                </c:pt>
                <c:pt idx="72">
                  <c:v>53</c:v>
                </c:pt>
                <c:pt idx="73">
                  <c:v>54</c:v>
                </c:pt>
                <c:pt idx="74">
                  <c:v>50</c:v>
                </c:pt>
                <c:pt idx="75">
                  <c:v>69</c:v>
                </c:pt>
                <c:pt idx="76">
                  <c:v>68</c:v>
                </c:pt>
                <c:pt idx="77">
                  <c:v>79</c:v>
                </c:pt>
                <c:pt idx="78">
                  <c:v>51</c:v>
                </c:pt>
                <c:pt idx="79">
                  <c:v>66</c:v>
                </c:pt>
                <c:pt idx="80">
                  <c:v>58</c:v>
                </c:pt>
                <c:pt idx="81">
                  <c:v>76</c:v>
                </c:pt>
                <c:pt idx="82">
                  <c:v>67</c:v>
                </c:pt>
                <c:pt idx="83">
                  <c:v>72</c:v>
                </c:pt>
                <c:pt idx="84">
                  <c:v>56</c:v>
                </c:pt>
                <c:pt idx="85">
                  <c:v>44</c:v>
                </c:pt>
                <c:pt idx="86">
                  <c:v>54</c:v>
                </c:pt>
                <c:pt idx="87">
                  <c:v>79</c:v>
                </c:pt>
                <c:pt idx="88">
                  <c:v>50</c:v>
                </c:pt>
                <c:pt idx="89">
                  <c:v>72</c:v>
                </c:pt>
                <c:pt idx="90">
                  <c:v>56</c:v>
                </c:pt>
                <c:pt idx="91">
                  <c:v>54</c:v>
                </c:pt>
                <c:pt idx="92">
                  <c:v>54</c:v>
                </c:pt>
                <c:pt idx="93">
                  <c:v>79</c:v>
                </c:pt>
                <c:pt idx="94">
                  <c:v>66</c:v>
                </c:pt>
                <c:pt idx="95">
                  <c:v>81</c:v>
                </c:pt>
                <c:pt idx="96">
                  <c:v>76</c:v>
                </c:pt>
                <c:pt idx="97">
                  <c:v>62</c:v>
                </c:pt>
                <c:pt idx="98">
                  <c:v>52</c:v>
                </c:pt>
                <c:pt idx="99">
                  <c:v>53</c:v>
                </c:pt>
                <c:pt idx="100">
                  <c:v>58</c:v>
                </c:pt>
                <c:pt idx="101">
                  <c:v>68</c:v>
                </c:pt>
                <c:pt idx="102">
                  <c:v>88</c:v>
                </c:pt>
                <c:pt idx="103">
                  <c:v>82</c:v>
                </c:pt>
                <c:pt idx="104">
                  <c:v>72</c:v>
                </c:pt>
                <c:pt idx="105">
                  <c:v>76</c:v>
                </c:pt>
                <c:pt idx="106">
                  <c:v>65</c:v>
                </c:pt>
                <c:pt idx="107">
                  <c:v>79</c:v>
                </c:pt>
                <c:pt idx="108">
                  <c:v>73</c:v>
                </c:pt>
                <c:pt idx="109">
                  <c:v>46</c:v>
                </c:pt>
                <c:pt idx="110">
                  <c:v>50</c:v>
                </c:pt>
                <c:pt idx="111">
                  <c:v>55</c:v>
                </c:pt>
                <c:pt idx="112">
                  <c:v>66</c:v>
                </c:pt>
                <c:pt idx="113">
                  <c:v>65</c:v>
                </c:pt>
                <c:pt idx="114">
                  <c:v>48</c:v>
                </c:pt>
                <c:pt idx="115">
                  <c:v>52</c:v>
                </c:pt>
                <c:pt idx="116">
                  <c:v>75</c:v>
                </c:pt>
                <c:pt idx="117">
                  <c:v>68</c:v>
                </c:pt>
                <c:pt idx="118">
                  <c:v>47</c:v>
                </c:pt>
                <c:pt idx="119">
                  <c:v>52</c:v>
                </c:pt>
                <c:pt idx="120">
                  <c:v>75</c:v>
                </c:pt>
                <c:pt idx="121">
                  <c:v>61</c:v>
                </c:pt>
                <c:pt idx="122">
                  <c:v>58</c:v>
                </c:pt>
                <c:pt idx="123">
                  <c:v>71</c:v>
                </c:pt>
                <c:pt idx="124">
                  <c:v>50</c:v>
                </c:pt>
                <c:pt idx="125">
                  <c:v>72</c:v>
                </c:pt>
                <c:pt idx="126">
                  <c:v>55</c:v>
                </c:pt>
                <c:pt idx="127">
                  <c:v>53</c:v>
                </c:pt>
                <c:pt idx="128">
                  <c:v>68</c:v>
                </c:pt>
                <c:pt idx="129">
                  <c:v>47</c:v>
                </c:pt>
                <c:pt idx="130">
                  <c:v>50</c:v>
                </c:pt>
                <c:pt idx="131">
                  <c:v>61</c:v>
                </c:pt>
                <c:pt idx="132">
                  <c:v>82</c:v>
                </c:pt>
                <c:pt idx="133">
                  <c:v>78</c:v>
                </c:pt>
                <c:pt idx="134">
                  <c:v>83</c:v>
                </c:pt>
                <c:pt idx="135">
                  <c:v>61</c:v>
                </c:pt>
                <c:pt idx="136">
                  <c:v>73</c:v>
                </c:pt>
                <c:pt idx="137">
                  <c:v>59</c:v>
                </c:pt>
                <c:pt idx="138">
                  <c:v>71</c:v>
                </c:pt>
                <c:pt idx="139">
                  <c:v>84</c:v>
                </c:pt>
                <c:pt idx="140">
                  <c:v>64</c:v>
                </c:pt>
                <c:pt idx="141">
                  <c:v>56</c:v>
                </c:pt>
                <c:pt idx="142">
                  <c:v>60</c:v>
                </c:pt>
                <c:pt idx="143">
                  <c:v>61</c:v>
                </c:pt>
                <c:pt idx="144">
                  <c:v>61</c:v>
                </c:pt>
                <c:pt idx="145">
                  <c:v>67</c:v>
                </c:pt>
                <c:pt idx="146">
                  <c:v>79</c:v>
                </c:pt>
                <c:pt idx="147">
                  <c:v>82</c:v>
                </c:pt>
                <c:pt idx="148">
                  <c:v>71</c:v>
                </c:pt>
                <c:pt idx="149">
                  <c:v>72</c:v>
                </c:pt>
                <c:pt idx="150">
                  <c:v>67</c:v>
                </c:pt>
                <c:pt idx="151">
                  <c:v>48</c:v>
                </c:pt>
                <c:pt idx="152">
                  <c:v>49</c:v>
                </c:pt>
                <c:pt idx="153">
                  <c:v>50</c:v>
                </c:pt>
                <c:pt idx="154">
                  <c:v>45</c:v>
                </c:pt>
                <c:pt idx="155">
                  <c:v>56</c:v>
                </c:pt>
                <c:pt idx="156">
                  <c:v>49</c:v>
                </c:pt>
                <c:pt idx="157">
                  <c:v>78</c:v>
                </c:pt>
                <c:pt idx="158">
                  <c:v>79</c:v>
                </c:pt>
                <c:pt idx="159">
                  <c:v>68</c:v>
                </c:pt>
                <c:pt idx="160">
                  <c:v>48</c:v>
                </c:pt>
                <c:pt idx="161">
                  <c:v>47</c:v>
                </c:pt>
                <c:pt idx="162">
                  <c:v>48</c:v>
                </c:pt>
                <c:pt idx="163">
                  <c:v>46</c:v>
                </c:pt>
                <c:pt idx="164">
                  <c:v>56</c:v>
                </c:pt>
                <c:pt idx="165">
                  <c:v>49</c:v>
                </c:pt>
                <c:pt idx="166">
                  <c:v>69</c:v>
                </c:pt>
                <c:pt idx="167">
                  <c:v>58</c:v>
                </c:pt>
                <c:pt idx="168">
                  <c:v>71</c:v>
                </c:pt>
                <c:pt idx="169">
                  <c:v>46</c:v>
                </c:pt>
                <c:pt idx="170">
                  <c:v>67</c:v>
                </c:pt>
                <c:pt idx="171">
                  <c:v>71</c:v>
                </c:pt>
                <c:pt idx="172">
                  <c:v>60</c:v>
                </c:pt>
                <c:pt idx="173">
                  <c:v>76</c:v>
                </c:pt>
                <c:pt idx="174">
                  <c:v>72</c:v>
                </c:pt>
                <c:pt idx="175">
                  <c:v>65</c:v>
                </c:pt>
                <c:pt idx="176">
                  <c:v>54</c:v>
                </c:pt>
                <c:pt idx="177">
                  <c:v>64</c:v>
                </c:pt>
                <c:pt idx="178">
                  <c:v>75</c:v>
                </c:pt>
                <c:pt idx="179">
                  <c:v>72</c:v>
                </c:pt>
                <c:pt idx="180">
                  <c:v>70</c:v>
                </c:pt>
                <c:pt idx="181">
                  <c:v>66</c:v>
                </c:pt>
                <c:pt idx="182">
                  <c:v>57</c:v>
                </c:pt>
                <c:pt idx="183">
                  <c:v>85</c:v>
                </c:pt>
                <c:pt idx="184">
                  <c:v>57</c:v>
                </c:pt>
                <c:pt idx="185">
                  <c:v>47</c:v>
                </c:pt>
                <c:pt idx="186">
                  <c:v>86</c:v>
                </c:pt>
                <c:pt idx="187">
                  <c:v>65</c:v>
                </c:pt>
                <c:pt idx="188">
                  <c:v>54</c:v>
                </c:pt>
                <c:pt idx="189">
                  <c:v>51</c:v>
                </c:pt>
                <c:pt idx="190">
                  <c:v>83</c:v>
                </c:pt>
                <c:pt idx="191">
                  <c:v>70</c:v>
                </c:pt>
                <c:pt idx="192">
                  <c:v>47</c:v>
                </c:pt>
                <c:pt idx="193">
                  <c:v>80</c:v>
                </c:pt>
                <c:pt idx="194">
                  <c:v>58</c:v>
                </c:pt>
                <c:pt idx="195">
                  <c:v>71</c:v>
                </c:pt>
                <c:pt idx="196">
                  <c:v>76</c:v>
                </c:pt>
                <c:pt idx="197">
                  <c:v>48</c:v>
                </c:pt>
                <c:pt idx="198">
                  <c:v>54</c:v>
                </c:pt>
                <c:pt idx="199">
                  <c:v>80</c:v>
                </c:pt>
                <c:pt idx="200">
                  <c:v>76</c:v>
                </c:pt>
                <c:pt idx="201">
                  <c:v>46</c:v>
                </c:pt>
                <c:pt idx="202">
                  <c:v>50</c:v>
                </c:pt>
                <c:pt idx="203">
                  <c:v>86</c:v>
                </c:pt>
                <c:pt idx="204">
                  <c:v>50</c:v>
                </c:pt>
                <c:pt idx="205">
                  <c:v>64</c:v>
                </c:pt>
                <c:pt idx="206">
                  <c:v>78</c:v>
                </c:pt>
                <c:pt idx="207">
                  <c:v>69</c:v>
                </c:pt>
                <c:pt idx="208">
                  <c:v>58</c:v>
                </c:pt>
                <c:pt idx="209">
                  <c:v>63</c:v>
                </c:pt>
                <c:pt idx="210">
                  <c:v>60</c:v>
                </c:pt>
                <c:pt idx="211">
                  <c:v>55</c:v>
                </c:pt>
                <c:pt idx="212">
                  <c:v>63</c:v>
                </c:pt>
                <c:pt idx="213">
                  <c:v>71</c:v>
                </c:pt>
                <c:pt idx="214">
                  <c:v>69</c:v>
                </c:pt>
                <c:pt idx="215">
                  <c:v>65</c:v>
                </c:pt>
                <c:pt idx="216">
                  <c:v>48</c:v>
                </c:pt>
                <c:pt idx="217">
                  <c:v>50</c:v>
                </c:pt>
                <c:pt idx="218">
                  <c:v>40</c:v>
                </c:pt>
                <c:pt idx="219">
                  <c:v>53</c:v>
                </c:pt>
                <c:pt idx="220">
                  <c:v>77</c:v>
                </c:pt>
                <c:pt idx="221">
                  <c:v>57</c:v>
                </c:pt>
                <c:pt idx="222">
                  <c:v>64</c:v>
                </c:pt>
                <c:pt idx="223">
                  <c:v>70</c:v>
                </c:pt>
                <c:pt idx="224">
                  <c:v>81</c:v>
                </c:pt>
                <c:pt idx="225">
                  <c:v>78</c:v>
                </c:pt>
                <c:pt idx="226">
                  <c:v>84</c:v>
                </c:pt>
                <c:pt idx="227">
                  <c:v>61</c:v>
                </c:pt>
                <c:pt idx="228">
                  <c:v>80</c:v>
                </c:pt>
                <c:pt idx="229">
                  <c:v>44</c:v>
                </c:pt>
                <c:pt idx="230">
                  <c:v>78</c:v>
                </c:pt>
                <c:pt idx="231">
                  <c:v>61</c:v>
                </c:pt>
                <c:pt idx="232">
                  <c:v>81</c:v>
                </c:pt>
                <c:pt idx="233">
                  <c:v>71</c:v>
                </c:pt>
                <c:pt idx="234">
                  <c:v>49</c:v>
                </c:pt>
                <c:pt idx="235">
                  <c:v>71</c:v>
                </c:pt>
                <c:pt idx="236">
                  <c:v>67</c:v>
                </c:pt>
                <c:pt idx="237">
                  <c:v>51</c:v>
                </c:pt>
                <c:pt idx="238">
                  <c:v>85</c:v>
                </c:pt>
                <c:pt idx="239">
                  <c:v>61</c:v>
                </c:pt>
                <c:pt idx="240">
                  <c:v>82</c:v>
                </c:pt>
                <c:pt idx="241">
                  <c:v>56</c:v>
                </c:pt>
                <c:pt idx="242">
                  <c:v>83</c:v>
                </c:pt>
                <c:pt idx="243">
                  <c:v>58</c:v>
                </c:pt>
                <c:pt idx="244">
                  <c:v>45</c:v>
                </c:pt>
                <c:pt idx="245">
                  <c:v>53</c:v>
                </c:pt>
                <c:pt idx="246">
                  <c:v>60</c:v>
                </c:pt>
                <c:pt idx="247">
                  <c:v>75</c:v>
                </c:pt>
                <c:pt idx="248">
                  <c:v>78</c:v>
                </c:pt>
                <c:pt idx="249">
                  <c:v>42</c:v>
                </c:pt>
                <c:pt idx="250">
                  <c:v>68</c:v>
                </c:pt>
                <c:pt idx="251">
                  <c:v>79</c:v>
                </c:pt>
                <c:pt idx="252">
                  <c:v>72</c:v>
                </c:pt>
                <c:pt idx="253">
                  <c:v>75</c:v>
                </c:pt>
                <c:pt idx="254">
                  <c:v>45</c:v>
                </c:pt>
                <c:pt idx="255">
                  <c:v>50</c:v>
                </c:pt>
                <c:pt idx="256">
                  <c:v>80</c:v>
                </c:pt>
                <c:pt idx="257">
                  <c:v>70</c:v>
                </c:pt>
                <c:pt idx="258">
                  <c:v>64</c:v>
                </c:pt>
                <c:pt idx="259">
                  <c:v>55</c:v>
                </c:pt>
                <c:pt idx="260">
                  <c:v>50</c:v>
                </c:pt>
                <c:pt idx="261">
                  <c:v>82</c:v>
                </c:pt>
                <c:pt idx="262">
                  <c:v>73</c:v>
                </c:pt>
                <c:pt idx="263">
                  <c:v>55</c:v>
                </c:pt>
                <c:pt idx="264">
                  <c:v>43</c:v>
                </c:pt>
                <c:pt idx="265">
                  <c:v>60</c:v>
                </c:pt>
                <c:pt idx="266">
                  <c:v>57</c:v>
                </c:pt>
                <c:pt idx="267">
                  <c:v>76</c:v>
                </c:pt>
                <c:pt idx="268">
                  <c:v>57</c:v>
                </c:pt>
              </c:numCache>
            </c:numRef>
          </c:xVal>
          <c:yVal>
            <c:numRef>
              <c:f>'Figure 11'!$C$3:$C$271</c:f>
              <c:numCache>
                <c:formatCode>#,##0</c:formatCode>
                <c:ptCount val="269"/>
                <c:pt idx="0">
                  <c:v>65</c:v>
                </c:pt>
                <c:pt idx="1">
                  <c:v>45</c:v>
                </c:pt>
                <c:pt idx="2">
                  <c:v>50</c:v>
                </c:pt>
                <c:pt idx="3">
                  <c:v>59</c:v>
                </c:pt>
                <c:pt idx="4">
                  <c:v>49</c:v>
                </c:pt>
                <c:pt idx="5">
                  <c:v>30</c:v>
                </c:pt>
                <c:pt idx="6">
                  <c:v>46</c:v>
                </c:pt>
                <c:pt idx="7">
                  <c:v>55</c:v>
                </c:pt>
                <c:pt idx="8">
                  <c:v>69</c:v>
                </c:pt>
                <c:pt idx="9">
                  <c:v>65</c:v>
                </c:pt>
                <c:pt idx="10">
                  <c:v>60</c:v>
                </c:pt>
                <c:pt idx="11">
                  <c:v>53</c:v>
                </c:pt>
                <c:pt idx="12">
                  <c:v>55</c:v>
                </c:pt>
                <c:pt idx="13">
                  <c:v>64</c:v>
                </c:pt>
                <c:pt idx="14">
                  <c:v>37</c:v>
                </c:pt>
                <c:pt idx="15">
                  <c:v>50</c:v>
                </c:pt>
                <c:pt idx="16">
                  <c:v>58</c:v>
                </c:pt>
                <c:pt idx="17">
                  <c:v>50</c:v>
                </c:pt>
                <c:pt idx="18">
                  <c:v>58</c:v>
                </c:pt>
                <c:pt idx="19">
                  <c:v>41</c:v>
                </c:pt>
                <c:pt idx="20">
                  <c:v>52</c:v>
                </c:pt>
                <c:pt idx="21">
                  <c:v>48</c:v>
                </c:pt>
                <c:pt idx="22">
                  <c:v>61</c:v>
                </c:pt>
                <c:pt idx="23">
                  <c:v>43</c:v>
                </c:pt>
                <c:pt idx="24">
                  <c:v>35</c:v>
                </c:pt>
                <c:pt idx="25">
                  <c:v>72</c:v>
                </c:pt>
                <c:pt idx="26">
                  <c:v>58</c:v>
                </c:pt>
                <c:pt idx="27">
                  <c:v>49</c:v>
                </c:pt>
                <c:pt idx="28">
                  <c:v>55</c:v>
                </c:pt>
                <c:pt idx="29">
                  <c:v>50</c:v>
                </c:pt>
                <c:pt idx="30">
                  <c:v>38</c:v>
                </c:pt>
                <c:pt idx="31">
                  <c:v>42</c:v>
                </c:pt>
                <c:pt idx="32">
                  <c:v>39</c:v>
                </c:pt>
                <c:pt idx="33">
                  <c:v>64</c:v>
                </c:pt>
                <c:pt idx="34">
                  <c:v>50</c:v>
                </c:pt>
                <c:pt idx="35">
                  <c:v>38</c:v>
                </c:pt>
                <c:pt idx="36">
                  <c:v>46</c:v>
                </c:pt>
                <c:pt idx="37">
                  <c:v>66</c:v>
                </c:pt>
                <c:pt idx="38">
                  <c:v>55</c:v>
                </c:pt>
                <c:pt idx="39">
                  <c:v>53</c:v>
                </c:pt>
                <c:pt idx="40">
                  <c:v>77</c:v>
                </c:pt>
                <c:pt idx="41">
                  <c:v>50</c:v>
                </c:pt>
                <c:pt idx="42">
                  <c:v>58</c:v>
                </c:pt>
                <c:pt idx="43">
                  <c:v>71</c:v>
                </c:pt>
                <c:pt idx="44">
                  <c:v>66</c:v>
                </c:pt>
                <c:pt idx="45">
                  <c:v>55</c:v>
                </c:pt>
                <c:pt idx="46">
                  <c:v>75</c:v>
                </c:pt>
                <c:pt idx="47">
                  <c:v>66</c:v>
                </c:pt>
                <c:pt idx="48">
                  <c:v>48</c:v>
                </c:pt>
                <c:pt idx="49">
                  <c:v>70</c:v>
                </c:pt>
                <c:pt idx="50">
                  <c:v>45</c:v>
                </c:pt>
                <c:pt idx="51">
                  <c:v>56</c:v>
                </c:pt>
                <c:pt idx="52">
                  <c:v>55</c:v>
                </c:pt>
                <c:pt idx="53">
                  <c:v>43</c:v>
                </c:pt>
                <c:pt idx="54">
                  <c:v>68</c:v>
                </c:pt>
                <c:pt idx="55">
                  <c:v>56</c:v>
                </c:pt>
                <c:pt idx="56">
                  <c:v>65</c:v>
                </c:pt>
                <c:pt idx="57">
                  <c:v>71</c:v>
                </c:pt>
                <c:pt idx="58">
                  <c:v>58</c:v>
                </c:pt>
                <c:pt idx="59">
                  <c:v>76</c:v>
                </c:pt>
                <c:pt idx="60">
                  <c:v>74</c:v>
                </c:pt>
                <c:pt idx="61">
                  <c:v>57</c:v>
                </c:pt>
                <c:pt idx="62">
                  <c:v>9999</c:v>
                </c:pt>
                <c:pt idx="63">
                  <c:v>50</c:v>
                </c:pt>
                <c:pt idx="64">
                  <c:v>78</c:v>
                </c:pt>
                <c:pt idx="65">
                  <c:v>66</c:v>
                </c:pt>
                <c:pt idx="66">
                  <c:v>45</c:v>
                </c:pt>
                <c:pt idx="67">
                  <c:v>44</c:v>
                </c:pt>
                <c:pt idx="68">
                  <c:v>52</c:v>
                </c:pt>
                <c:pt idx="69">
                  <c:v>52</c:v>
                </c:pt>
                <c:pt idx="70">
                  <c:v>70</c:v>
                </c:pt>
                <c:pt idx="71">
                  <c:v>64</c:v>
                </c:pt>
                <c:pt idx="72">
                  <c:v>44</c:v>
                </c:pt>
                <c:pt idx="73">
                  <c:v>50</c:v>
                </c:pt>
                <c:pt idx="74">
                  <c:v>49</c:v>
                </c:pt>
                <c:pt idx="75">
                  <c:v>67</c:v>
                </c:pt>
                <c:pt idx="76">
                  <c:v>66</c:v>
                </c:pt>
                <c:pt idx="77">
                  <c:v>74</c:v>
                </c:pt>
                <c:pt idx="78">
                  <c:v>42</c:v>
                </c:pt>
                <c:pt idx="79">
                  <c:v>59</c:v>
                </c:pt>
                <c:pt idx="80">
                  <c:v>57</c:v>
                </c:pt>
                <c:pt idx="81">
                  <c:v>76</c:v>
                </c:pt>
                <c:pt idx="82">
                  <c:v>61</c:v>
                </c:pt>
                <c:pt idx="83">
                  <c:v>66</c:v>
                </c:pt>
                <c:pt idx="84">
                  <c:v>53</c:v>
                </c:pt>
                <c:pt idx="85">
                  <c:v>42</c:v>
                </c:pt>
                <c:pt idx="86">
                  <c:v>48</c:v>
                </c:pt>
                <c:pt idx="87">
                  <c:v>73</c:v>
                </c:pt>
                <c:pt idx="88">
                  <c:v>41</c:v>
                </c:pt>
                <c:pt idx="89">
                  <c:v>65</c:v>
                </c:pt>
                <c:pt idx="90">
                  <c:v>47</c:v>
                </c:pt>
                <c:pt idx="91">
                  <c:v>47</c:v>
                </c:pt>
                <c:pt idx="92">
                  <c:v>52</c:v>
                </c:pt>
                <c:pt idx="93">
                  <c:v>76</c:v>
                </c:pt>
                <c:pt idx="94">
                  <c:v>66</c:v>
                </c:pt>
                <c:pt idx="95">
                  <c:v>75</c:v>
                </c:pt>
                <c:pt idx="96">
                  <c:v>70</c:v>
                </c:pt>
                <c:pt idx="97">
                  <c:v>61</c:v>
                </c:pt>
                <c:pt idx="98">
                  <c:v>52</c:v>
                </c:pt>
                <c:pt idx="99">
                  <c:v>47</c:v>
                </c:pt>
                <c:pt idx="100">
                  <c:v>56</c:v>
                </c:pt>
                <c:pt idx="101">
                  <c:v>66</c:v>
                </c:pt>
                <c:pt idx="102">
                  <c:v>79</c:v>
                </c:pt>
                <c:pt idx="103">
                  <c:v>73</c:v>
                </c:pt>
                <c:pt idx="104">
                  <c:v>70</c:v>
                </c:pt>
                <c:pt idx="105">
                  <c:v>69</c:v>
                </c:pt>
                <c:pt idx="106">
                  <c:v>62</c:v>
                </c:pt>
                <c:pt idx="107">
                  <c:v>71</c:v>
                </c:pt>
                <c:pt idx="108">
                  <c:v>73</c:v>
                </c:pt>
                <c:pt idx="109">
                  <c:v>43</c:v>
                </c:pt>
                <c:pt idx="110">
                  <c:v>43</c:v>
                </c:pt>
                <c:pt idx="111">
                  <c:v>50</c:v>
                </c:pt>
                <c:pt idx="112">
                  <c:v>65</c:v>
                </c:pt>
                <c:pt idx="113">
                  <c:v>59</c:v>
                </c:pt>
                <c:pt idx="114">
                  <c:v>47</c:v>
                </c:pt>
                <c:pt idx="115">
                  <c:v>52</c:v>
                </c:pt>
                <c:pt idx="116">
                  <c:v>71</c:v>
                </c:pt>
                <c:pt idx="117">
                  <c:v>64</c:v>
                </c:pt>
                <c:pt idx="118">
                  <c:v>40</c:v>
                </c:pt>
                <c:pt idx="119">
                  <c:v>49</c:v>
                </c:pt>
                <c:pt idx="120">
                  <c:v>67</c:v>
                </c:pt>
                <c:pt idx="121">
                  <c:v>59</c:v>
                </c:pt>
                <c:pt idx="122">
                  <c:v>58</c:v>
                </c:pt>
                <c:pt idx="123">
                  <c:v>68</c:v>
                </c:pt>
                <c:pt idx="124">
                  <c:v>45</c:v>
                </c:pt>
                <c:pt idx="125">
                  <c:v>63</c:v>
                </c:pt>
                <c:pt idx="126">
                  <c:v>53</c:v>
                </c:pt>
                <c:pt idx="127">
                  <c:v>52</c:v>
                </c:pt>
                <c:pt idx="128">
                  <c:v>60</c:v>
                </c:pt>
                <c:pt idx="129">
                  <c:v>44</c:v>
                </c:pt>
                <c:pt idx="130">
                  <c:v>50</c:v>
                </c:pt>
                <c:pt idx="131">
                  <c:v>58</c:v>
                </c:pt>
                <c:pt idx="132">
                  <c:v>74</c:v>
                </c:pt>
                <c:pt idx="133">
                  <c:v>74</c:v>
                </c:pt>
                <c:pt idx="134">
                  <c:v>77</c:v>
                </c:pt>
                <c:pt idx="135">
                  <c:v>52</c:v>
                </c:pt>
                <c:pt idx="136">
                  <c:v>66</c:v>
                </c:pt>
                <c:pt idx="137">
                  <c:v>57</c:v>
                </c:pt>
                <c:pt idx="138">
                  <c:v>66</c:v>
                </c:pt>
                <c:pt idx="139">
                  <c:v>79</c:v>
                </c:pt>
                <c:pt idx="140">
                  <c:v>60</c:v>
                </c:pt>
                <c:pt idx="141">
                  <c:v>48</c:v>
                </c:pt>
                <c:pt idx="142">
                  <c:v>53</c:v>
                </c:pt>
                <c:pt idx="143">
                  <c:v>60</c:v>
                </c:pt>
                <c:pt idx="144">
                  <c:v>58</c:v>
                </c:pt>
                <c:pt idx="145">
                  <c:v>65</c:v>
                </c:pt>
                <c:pt idx="146">
                  <c:v>72</c:v>
                </c:pt>
                <c:pt idx="147">
                  <c:v>76</c:v>
                </c:pt>
                <c:pt idx="148">
                  <c:v>63</c:v>
                </c:pt>
                <c:pt idx="149">
                  <c:v>65</c:v>
                </c:pt>
                <c:pt idx="150">
                  <c:v>65</c:v>
                </c:pt>
                <c:pt idx="151">
                  <c:v>45</c:v>
                </c:pt>
                <c:pt idx="152">
                  <c:v>44</c:v>
                </c:pt>
                <c:pt idx="153">
                  <c:v>43</c:v>
                </c:pt>
                <c:pt idx="154">
                  <c:v>40</c:v>
                </c:pt>
                <c:pt idx="155">
                  <c:v>56</c:v>
                </c:pt>
                <c:pt idx="156">
                  <c:v>43</c:v>
                </c:pt>
                <c:pt idx="157">
                  <c:v>74</c:v>
                </c:pt>
                <c:pt idx="158">
                  <c:v>71</c:v>
                </c:pt>
                <c:pt idx="159">
                  <c:v>63</c:v>
                </c:pt>
                <c:pt idx="160">
                  <c:v>46</c:v>
                </c:pt>
                <c:pt idx="161">
                  <c:v>40</c:v>
                </c:pt>
                <c:pt idx="162">
                  <c:v>48</c:v>
                </c:pt>
                <c:pt idx="163">
                  <c:v>45</c:v>
                </c:pt>
                <c:pt idx="164">
                  <c:v>52</c:v>
                </c:pt>
                <c:pt idx="165">
                  <c:v>47</c:v>
                </c:pt>
                <c:pt idx="166">
                  <c:v>67</c:v>
                </c:pt>
                <c:pt idx="167">
                  <c:v>51</c:v>
                </c:pt>
                <c:pt idx="168">
                  <c:v>71</c:v>
                </c:pt>
                <c:pt idx="169">
                  <c:v>44</c:v>
                </c:pt>
                <c:pt idx="170">
                  <c:v>63</c:v>
                </c:pt>
                <c:pt idx="171">
                  <c:v>64</c:v>
                </c:pt>
                <c:pt idx="172">
                  <c:v>59</c:v>
                </c:pt>
                <c:pt idx="173">
                  <c:v>76</c:v>
                </c:pt>
                <c:pt idx="174">
                  <c:v>68</c:v>
                </c:pt>
                <c:pt idx="175">
                  <c:v>56</c:v>
                </c:pt>
                <c:pt idx="176">
                  <c:v>48</c:v>
                </c:pt>
                <c:pt idx="177">
                  <c:v>64</c:v>
                </c:pt>
                <c:pt idx="178">
                  <c:v>71</c:v>
                </c:pt>
                <c:pt idx="179">
                  <c:v>72</c:v>
                </c:pt>
                <c:pt idx="180">
                  <c:v>64</c:v>
                </c:pt>
                <c:pt idx="181">
                  <c:v>59</c:v>
                </c:pt>
                <c:pt idx="182">
                  <c:v>50</c:v>
                </c:pt>
                <c:pt idx="183">
                  <c:v>79</c:v>
                </c:pt>
                <c:pt idx="184">
                  <c:v>54</c:v>
                </c:pt>
                <c:pt idx="185">
                  <c:v>46</c:v>
                </c:pt>
                <c:pt idx="186">
                  <c:v>77</c:v>
                </c:pt>
                <c:pt idx="187">
                  <c:v>61</c:v>
                </c:pt>
                <c:pt idx="188">
                  <c:v>49</c:v>
                </c:pt>
                <c:pt idx="189">
                  <c:v>42</c:v>
                </c:pt>
                <c:pt idx="190">
                  <c:v>74</c:v>
                </c:pt>
                <c:pt idx="191">
                  <c:v>61</c:v>
                </c:pt>
                <c:pt idx="192">
                  <c:v>44</c:v>
                </c:pt>
                <c:pt idx="193">
                  <c:v>71</c:v>
                </c:pt>
                <c:pt idx="194">
                  <c:v>51</c:v>
                </c:pt>
                <c:pt idx="195">
                  <c:v>67</c:v>
                </c:pt>
                <c:pt idx="196">
                  <c:v>69</c:v>
                </c:pt>
                <c:pt idx="197">
                  <c:v>40</c:v>
                </c:pt>
                <c:pt idx="198">
                  <c:v>47</c:v>
                </c:pt>
                <c:pt idx="199">
                  <c:v>73</c:v>
                </c:pt>
                <c:pt idx="200">
                  <c:v>70</c:v>
                </c:pt>
                <c:pt idx="201">
                  <c:v>43</c:v>
                </c:pt>
                <c:pt idx="202">
                  <c:v>43</c:v>
                </c:pt>
                <c:pt idx="203">
                  <c:v>77</c:v>
                </c:pt>
                <c:pt idx="204">
                  <c:v>43</c:v>
                </c:pt>
                <c:pt idx="205">
                  <c:v>59</c:v>
                </c:pt>
                <c:pt idx="206">
                  <c:v>70</c:v>
                </c:pt>
                <c:pt idx="207">
                  <c:v>62</c:v>
                </c:pt>
                <c:pt idx="208">
                  <c:v>52</c:v>
                </c:pt>
                <c:pt idx="209">
                  <c:v>57</c:v>
                </c:pt>
                <c:pt idx="210">
                  <c:v>59</c:v>
                </c:pt>
                <c:pt idx="211">
                  <c:v>47</c:v>
                </c:pt>
                <c:pt idx="212">
                  <c:v>56</c:v>
                </c:pt>
                <c:pt idx="213">
                  <c:v>68</c:v>
                </c:pt>
                <c:pt idx="214">
                  <c:v>69</c:v>
                </c:pt>
                <c:pt idx="215">
                  <c:v>59</c:v>
                </c:pt>
                <c:pt idx="216">
                  <c:v>47</c:v>
                </c:pt>
                <c:pt idx="217">
                  <c:v>48</c:v>
                </c:pt>
                <c:pt idx="218">
                  <c:v>40</c:v>
                </c:pt>
                <c:pt idx="219">
                  <c:v>51</c:v>
                </c:pt>
                <c:pt idx="220">
                  <c:v>71</c:v>
                </c:pt>
                <c:pt idx="221">
                  <c:v>51</c:v>
                </c:pt>
                <c:pt idx="222">
                  <c:v>56</c:v>
                </c:pt>
                <c:pt idx="223">
                  <c:v>69</c:v>
                </c:pt>
                <c:pt idx="224">
                  <c:v>72</c:v>
                </c:pt>
                <c:pt idx="225">
                  <c:v>78</c:v>
                </c:pt>
                <c:pt idx="226">
                  <c:v>75</c:v>
                </c:pt>
                <c:pt idx="227">
                  <c:v>61</c:v>
                </c:pt>
                <c:pt idx="228">
                  <c:v>77</c:v>
                </c:pt>
                <c:pt idx="229">
                  <c:v>41</c:v>
                </c:pt>
                <c:pt idx="230">
                  <c:v>73</c:v>
                </c:pt>
                <c:pt idx="231">
                  <c:v>61</c:v>
                </c:pt>
                <c:pt idx="232">
                  <c:v>75</c:v>
                </c:pt>
                <c:pt idx="233">
                  <c:v>65</c:v>
                </c:pt>
                <c:pt idx="234">
                  <c:v>47</c:v>
                </c:pt>
                <c:pt idx="235">
                  <c:v>64</c:v>
                </c:pt>
                <c:pt idx="236">
                  <c:v>62</c:v>
                </c:pt>
                <c:pt idx="237">
                  <c:v>50</c:v>
                </c:pt>
                <c:pt idx="238">
                  <c:v>77</c:v>
                </c:pt>
                <c:pt idx="239">
                  <c:v>55</c:v>
                </c:pt>
                <c:pt idx="240">
                  <c:v>77</c:v>
                </c:pt>
                <c:pt idx="241">
                  <c:v>49</c:v>
                </c:pt>
                <c:pt idx="242">
                  <c:v>78</c:v>
                </c:pt>
                <c:pt idx="243">
                  <c:v>57</c:v>
                </c:pt>
                <c:pt idx="244">
                  <c:v>43</c:v>
                </c:pt>
                <c:pt idx="245">
                  <c:v>45</c:v>
                </c:pt>
                <c:pt idx="246">
                  <c:v>55</c:v>
                </c:pt>
                <c:pt idx="247">
                  <c:v>74</c:v>
                </c:pt>
                <c:pt idx="248">
                  <c:v>73</c:v>
                </c:pt>
                <c:pt idx="249">
                  <c:v>41</c:v>
                </c:pt>
                <c:pt idx="250">
                  <c:v>64</c:v>
                </c:pt>
                <c:pt idx="251">
                  <c:v>73</c:v>
                </c:pt>
                <c:pt idx="252">
                  <c:v>68</c:v>
                </c:pt>
                <c:pt idx="253">
                  <c:v>67</c:v>
                </c:pt>
                <c:pt idx="254">
                  <c:v>41</c:v>
                </c:pt>
                <c:pt idx="255">
                  <c:v>48</c:v>
                </c:pt>
                <c:pt idx="256">
                  <c:v>77</c:v>
                </c:pt>
                <c:pt idx="257">
                  <c:v>65</c:v>
                </c:pt>
                <c:pt idx="258">
                  <c:v>55</c:v>
                </c:pt>
                <c:pt idx="259">
                  <c:v>47</c:v>
                </c:pt>
                <c:pt idx="260">
                  <c:v>41</c:v>
                </c:pt>
                <c:pt idx="261">
                  <c:v>75</c:v>
                </c:pt>
                <c:pt idx="262">
                  <c:v>68</c:v>
                </c:pt>
                <c:pt idx="263">
                  <c:v>47</c:v>
                </c:pt>
                <c:pt idx="264">
                  <c:v>41</c:v>
                </c:pt>
                <c:pt idx="265">
                  <c:v>54</c:v>
                </c:pt>
                <c:pt idx="266">
                  <c:v>9999</c:v>
                </c:pt>
                <c:pt idx="267">
                  <c:v>73</c:v>
                </c:pt>
                <c:pt idx="268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B-C342-96F7-5F42999BE6AF}"/>
            </c:ext>
          </c:extLst>
        </c:ser>
        <c:ser>
          <c:idx val="1"/>
          <c:order val="1"/>
          <c:tx>
            <c:v>average</c:v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11'!$H$2:$H$3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'Figure 11'!$I$2:$I$3</c:f>
              <c:numCache>
                <c:formatCode>0.00</c:formatCode>
                <c:ptCount val="2"/>
                <c:pt idx="0">
                  <c:v>0</c:v>
                </c:pt>
                <c:pt idx="1">
                  <c:v>182.75832271770284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7B-C342-96F7-5F42999BE6AF}"/>
            </c:ext>
          </c:extLst>
        </c:ser>
        <c:ser>
          <c:idx val="2"/>
          <c:order val="2"/>
          <c:tx>
            <c:v>min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11'!$H$4:$H$5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'Figure 11'!$I$4:$I$5</c:f>
              <c:numCache>
                <c:formatCode>0.00</c:formatCode>
                <c:ptCount val="2"/>
                <c:pt idx="0">
                  <c:v>0</c:v>
                </c:pt>
                <c:pt idx="1">
                  <c:v>107.14285714285714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7B-C342-96F7-5F42999BE6AF}"/>
            </c:ext>
          </c:extLst>
        </c:ser>
        <c:ser>
          <c:idx val="3"/>
          <c:order val="3"/>
          <c:tx>
            <c:v>max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11'!$H$6:$H$7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'Figure 11'!$I$6:$I$7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7B-C342-96F7-5F42999BE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97295"/>
        <c:axId val="1443977407"/>
      </c:scatterChart>
      <c:valAx>
        <c:axId val="144439729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7407"/>
        <c:crosses val="autoZero"/>
        <c:crossBetween val="midCat"/>
      </c:valAx>
      <c:valAx>
        <c:axId val="1443977407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9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DS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12'!$B$3:$B$271</c:f>
              <c:numCache>
                <c:formatCode>#,##0</c:formatCode>
                <c:ptCount val="269"/>
                <c:pt idx="0">
                  <c:v>243</c:v>
                </c:pt>
                <c:pt idx="1">
                  <c:v>212</c:v>
                </c:pt>
                <c:pt idx="2">
                  <c:v>266</c:v>
                </c:pt>
                <c:pt idx="3">
                  <c:v>216</c:v>
                </c:pt>
                <c:pt idx="4">
                  <c:v>269</c:v>
                </c:pt>
                <c:pt idx="5">
                  <c:v>264</c:v>
                </c:pt>
                <c:pt idx="6">
                  <c:v>218</c:v>
                </c:pt>
                <c:pt idx="7">
                  <c:v>258</c:v>
                </c:pt>
                <c:pt idx="8">
                  <c:v>198</c:v>
                </c:pt>
                <c:pt idx="9">
                  <c:v>196</c:v>
                </c:pt>
                <c:pt idx="10">
                  <c:v>237</c:v>
                </c:pt>
                <c:pt idx="11">
                  <c:v>199</c:v>
                </c:pt>
                <c:pt idx="12">
                  <c:v>270</c:v>
                </c:pt>
                <c:pt idx="13">
                  <c:v>211</c:v>
                </c:pt>
                <c:pt idx="14">
                  <c:v>187</c:v>
                </c:pt>
                <c:pt idx="15">
                  <c:v>292</c:v>
                </c:pt>
                <c:pt idx="16">
                  <c:v>243</c:v>
                </c:pt>
                <c:pt idx="17">
                  <c:v>166</c:v>
                </c:pt>
                <c:pt idx="18">
                  <c:v>242</c:v>
                </c:pt>
                <c:pt idx="19">
                  <c:v>270</c:v>
                </c:pt>
                <c:pt idx="20">
                  <c:v>200</c:v>
                </c:pt>
                <c:pt idx="21">
                  <c:v>253</c:v>
                </c:pt>
                <c:pt idx="22">
                  <c:v>249</c:v>
                </c:pt>
                <c:pt idx="23">
                  <c:v>185</c:v>
                </c:pt>
                <c:pt idx="24">
                  <c:v>241</c:v>
                </c:pt>
                <c:pt idx="25">
                  <c:v>197</c:v>
                </c:pt>
                <c:pt idx="26">
                  <c:v>250</c:v>
                </c:pt>
                <c:pt idx="27">
                  <c:v>201</c:v>
                </c:pt>
                <c:pt idx="28">
                  <c:v>303</c:v>
                </c:pt>
                <c:pt idx="29">
                  <c:v>211</c:v>
                </c:pt>
                <c:pt idx="30">
                  <c:v>261</c:v>
                </c:pt>
                <c:pt idx="31">
                  <c:v>271</c:v>
                </c:pt>
                <c:pt idx="32">
                  <c:v>269</c:v>
                </c:pt>
                <c:pt idx="33">
                  <c:v>244</c:v>
                </c:pt>
                <c:pt idx="34">
                  <c:v>215</c:v>
                </c:pt>
                <c:pt idx="35">
                  <c:v>217</c:v>
                </c:pt>
                <c:pt idx="36">
                  <c:v>229</c:v>
                </c:pt>
                <c:pt idx="37">
                  <c:v>231</c:v>
                </c:pt>
                <c:pt idx="38">
                  <c:v>209</c:v>
                </c:pt>
                <c:pt idx="39">
                  <c:v>198</c:v>
                </c:pt>
                <c:pt idx="40">
                  <c:v>189</c:v>
                </c:pt>
                <c:pt idx="41">
                  <c:v>218</c:v>
                </c:pt>
                <c:pt idx="42">
                  <c:v>303</c:v>
                </c:pt>
                <c:pt idx="43">
                  <c:v>199</c:v>
                </c:pt>
                <c:pt idx="44">
                  <c:v>256</c:v>
                </c:pt>
                <c:pt idx="45">
                  <c:v>235</c:v>
                </c:pt>
                <c:pt idx="46">
                  <c:v>212</c:v>
                </c:pt>
                <c:pt idx="47">
                  <c:v>226</c:v>
                </c:pt>
                <c:pt idx="48">
                  <c:v>216</c:v>
                </c:pt>
                <c:pt idx="49">
                  <c:v>248</c:v>
                </c:pt>
                <c:pt idx="50">
                  <c:v>262</c:v>
                </c:pt>
                <c:pt idx="51">
                  <c:v>225</c:v>
                </c:pt>
                <c:pt idx="52">
                  <c:v>239</c:v>
                </c:pt>
                <c:pt idx="53">
                  <c:v>225</c:v>
                </c:pt>
                <c:pt idx="54">
                  <c:v>252</c:v>
                </c:pt>
                <c:pt idx="55">
                  <c:v>226</c:v>
                </c:pt>
                <c:pt idx="56">
                  <c:v>227</c:v>
                </c:pt>
                <c:pt idx="57">
                  <c:v>260</c:v>
                </c:pt>
                <c:pt idx="58">
                  <c:v>182</c:v>
                </c:pt>
                <c:pt idx="59">
                  <c:v>262</c:v>
                </c:pt>
                <c:pt idx="60">
                  <c:v>190</c:v>
                </c:pt>
                <c:pt idx="61">
                  <c:v>183</c:v>
                </c:pt>
                <c:pt idx="62">
                  <c:v>243</c:v>
                </c:pt>
                <c:pt idx="63">
                  <c:v>267</c:v>
                </c:pt>
                <c:pt idx="64">
                  <c:v>261</c:v>
                </c:pt>
                <c:pt idx="65">
                  <c:v>223</c:v>
                </c:pt>
                <c:pt idx="66">
                  <c:v>239</c:v>
                </c:pt>
                <c:pt idx="67">
                  <c:v>267</c:v>
                </c:pt>
                <c:pt idx="68">
                  <c:v>228</c:v>
                </c:pt>
                <c:pt idx="69">
                  <c:v>257</c:v>
                </c:pt>
                <c:pt idx="70">
                  <c:v>214</c:v>
                </c:pt>
                <c:pt idx="71">
                  <c:v>220</c:v>
                </c:pt>
                <c:pt idx="72">
                  <c:v>252</c:v>
                </c:pt>
                <c:pt idx="73">
                  <c:v>217</c:v>
                </c:pt>
                <c:pt idx="74">
                  <c:v>296</c:v>
                </c:pt>
                <c:pt idx="75">
                  <c:v>163</c:v>
                </c:pt>
                <c:pt idx="76">
                  <c:v>210</c:v>
                </c:pt>
                <c:pt idx="77">
                  <c:v>189</c:v>
                </c:pt>
                <c:pt idx="78">
                  <c:v>276</c:v>
                </c:pt>
                <c:pt idx="79">
                  <c:v>210</c:v>
                </c:pt>
                <c:pt idx="80">
                  <c:v>196</c:v>
                </c:pt>
                <c:pt idx="81">
                  <c:v>246</c:v>
                </c:pt>
                <c:pt idx="82">
                  <c:v>192</c:v>
                </c:pt>
                <c:pt idx="83">
                  <c:v>169</c:v>
                </c:pt>
                <c:pt idx="84">
                  <c:v>158</c:v>
                </c:pt>
                <c:pt idx="85">
                  <c:v>258</c:v>
                </c:pt>
                <c:pt idx="86">
                  <c:v>233</c:v>
                </c:pt>
                <c:pt idx="87">
                  <c:v>305</c:v>
                </c:pt>
                <c:pt idx="88">
                  <c:v>214</c:v>
                </c:pt>
                <c:pt idx="89">
                  <c:v>256</c:v>
                </c:pt>
                <c:pt idx="90">
                  <c:v>206</c:v>
                </c:pt>
                <c:pt idx="91">
                  <c:v>220</c:v>
                </c:pt>
                <c:pt idx="92">
                  <c:v>300</c:v>
                </c:pt>
                <c:pt idx="93">
                  <c:v>300</c:v>
                </c:pt>
                <c:pt idx="94">
                  <c:v>199</c:v>
                </c:pt>
                <c:pt idx="95">
                  <c:v>198</c:v>
                </c:pt>
                <c:pt idx="96">
                  <c:v>260</c:v>
                </c:pt>
                <c:pt idx="97">
                  <c:v>202</c:v>
                </c:pt>
                <c:pt idx="98">
                  <c:v>193</c:v>
                </c:pt>
                <c:pt idx="99">
                  <c:v>219</c:v>
                </c:pt>
                <c:pt idx="100">
                  <c:v>284</c:v>
                </c:pt>
                <c:pt idx="101">
                  <c:v>245</c:v>
                </c:pt>
                <c:pt idx="102">
                  <c:v>290</c:v>
                </c:pt>
                <c:pt idx="103">
                  <c:v>198</c:v>
                </c:pt>
                <c:pt idx="104">
                  <c:v>228</c:v>
                </c:pt>
                <c:pt idx="105">
                  <c:v>224</c:v>
                </c:pt>
                <c:pt idx="106">
                  <c:v>246</c:v>
                </c:pt>
                <c:pt idx="107">
                  <c:v>214</c:v>
                </c:pt>
                <c:pt idx="108">
                  <c:v>194</c:v>
                </c:pt>
                <c:pt idx="109">
                  <c:v>269</c:v>
                </c:pt>
                <c:pt idx="110">
                  <c:v>157</c:v>
                </c:pt>
                <c:pt idx="111">
                  <c:v>249</c:v>
                </c:pt>
                <c:pt idx="112">
                  <c:v>195</c:v>
                </c:pt>
                <c:pt idx="113">
                  <c:v>261</c:v>
                </c:pt>
                <c:pt idx="114">
                  <c:v>301</c:v>
                </c:pt>
                <c:pt idx="115">
                  <c:v>247</c:v>
                </c:pt>
                <c:pt idx="116">
                  <c:v>186</c:v>
                </c:pt>
                <c:pt idx="117">
                  <c:v>231</c:v>
                </c:pt>
                <c:pt idx="118">
                  <c:v>222</c:v>
                </c:pt>
                <c:pt idx="119">
                  <c:v>241</c:v>
                </c:pt>
                <c:pt idx="120">
                  <c:v>256</c:v>
                </c:pt>
                <c:pt idx="121">
                  <c:v>157</c:v>
                </c:pt>
                <c:pt idx="122">
                  <c:v>200</c:v>
                </c:pt>
                <c:pt idx="123">
                  <c:v>194</c:v>
                </c:pt>
                <c:pt idx="124">
                  <c:v>210</c:v>
                </c:pt>
                <c:pt idx="125">
                  <c:v>233</c:v>
                </c:pt>
                <c:pt idx="126">
                  <c:v>257</c:v>
                </c:pt>
                <c:pt idx="127">
                  <c:v>250</c:v>
                </c:pt>
                <c:pt idx="128">
                  <c:v>286</c:v>
                </c:pt>
                <c:pt idx="129">
                  <c:v>232</c:v>
                </c:pt>
                <c:pt idx="130">
                  <c:v>207</c:v>
                </c:pt>
                <c:pt idx="131">
                  <c:v>235</c:v>
                </c:pt>
                <c:pt idx="132">
                  <c:v>294</c:v>
                </c:pt>
                <c:pt idx="133">
                  <c:v>173</c:v>
                </c:pt>
                <c:pt idx="134">
                  <c:v>237</c:v>
                </c:pt>
                <c:pt idx="135">
                  <c:v>151</c:v>
                </c:pt>
                <c:pt idx="136">
                  <c:v>205</c:v>
                </c:pt>
                <c:pt idx="137">
                  <c:v>201</c:v>
                </c:pt>
                <c:pt idx="138">
                  <c:v>226</c:v>
                </c:pt>
                <c:pt idx="139">
                  <c:v>227</c:v>
                </c:pt>
                <c:pt idx="140">
                  <c:v>302</c:v>
                </c:pt>
                <c:pt idx="141">
                  <c:v>198</c:v>
                </c:pt>
                <c:pt idx="142">
                  <c:v>261</c:v>
                </c:pt>
                <c:pt idx="143">
                  <c:v>246</c:v>
                </c:pt>
                <c:pt idx="144">
                  <c:v>210</c:v>
                </c:pt>
                <c:pt idx="145">
                  <c:v>271</c:v>
                </c:pt>
                <c:pt idx="146">
                  <c:v>155</c:v>
                </c:pt>
                <c:pt idx="147">
                  <c:v>195</c:v>
                </c:pt>
                <c:pt idx="148">
                  <c:v>213</c:v>
                </c:pt>
                <c:pt idx="149">
                  <c:v>315</c:v>
                </c:pt>
                <c:pt idx="150">
                  <c:v>264</c:v>
                </c:pt>
                <c:pt idx="151">
                  <c:v>222</c:v>
                </c:pt>
                <c:pt idx="152">
                  <c:v>262</c:v>
                </c:pt>
                <c:pt idx="153">
                  <c:v>213</c:v>
                </c:pt>
                <c:pt idx="154">
                  <c:v>209</c:v>
                </c:pt>
                <c:pt idx="155">
                  <c:v>230</c:v>
                </c:pt>
                <c:pt idx="156">
                  <c:v>202</c:v>
                </c:pt>
                <c:pt idx="157">
                  <c:v>250</c:v>
                </c:pt>
                <c:pt idx="158">
                  <c:v>247</c:v>
                </c:pt>
                <c:pt idx="159">
                  <c:v>291</c:v>
                </c:pt>
                <c:pt idx="160">
                  <c:v>189</c:v>
                </c:pt>
                <c:pt idx="161">
                  <c:v>242</c:v>
                </c:pt>
                <c:pt idx="162">
                  <c:v>271</c:v>
                </c:pt>
                <c:pt idx="163">
                  <c:v>233</c:v>
                </c:pt>
                <c:pt idx="164">
                  <c:v>266</c:v>
                </c:pt>
                <c:pt idx="165">
                  <c:v>196</c:v>
                </c:pt>
                <c:pt idx="166">
                  <c:v>216</c:v>
                </c:pt>
                <c:pt idx="167">
                  <c:v>258</c:v>
                </c:pt>
                <c:pt idx="168">
                  <c:v>172</c:v>
                </c:pt>
                <c:pt idx="169">
                  <c:v>234</c:v>
                </c:pt>
                <c:pt idx="170">
                  <c:v>241</c:v>
                </c:pt>
                <c:pt idx="171">
                  <c:v>269</c:v>
                </c:pt>
                <c:pt idx="172">
                  <c:v>213</c:v>
                </c:pt>
                <c:pt idx="173">
                  <c:v>166</c:v>
                </c:pt>
                <c:pt idx="174">
                  <c:v>273</c:v>
                </c:pt>
                <c:pt idx="175">
                  <c:v>216</c:v>
                </c:pt>
                <c:pt idx="176">
                  <c:v>247</c:v>
                </c:pt>
                <c:pt idx="177">
                  <c:v>220</c:v>
                </c:pt>
                <c:pt idx="178">
                  <c:v>209</c:v>
                </c:pt>
                <c:pt idx="179">
                  <c:v>260</c:v>
                </c:pt>
                <c:pt idx="180">
                  <c:v>9999</c:v>
                </c:pt>
                <c:pt idx="181">
                  <c:v>257</c:v>
                </c:pt>
                <c:pt idx="182">
                  <c:v>182</c:v>
                </c:pt>
                <c:pt idx="183">
                  <c:v>257</c:v>
                </c:pt>
                <c:pt idx="184">
                  <c:v>252</c:v>
                </c:pt>
                <c:pt idx="185">
                  <c:v>267</c:v>
                </c:pt>
                <c:pt idx="186">
                  <c:v>226</c:v>
                </c:pt>
                <c:pt idx="187">
                  <c:v>248</c:v>
                </c:pt>
                <c:pt idx="188">
                  <c:v>213</c:v>
                </c:pt>
                <c:pt idx="189">
                  <c:v>267</c:v>
                </c:pt>
                <c:pt idx="190">
                  <c:v>239</c:v>
                </c:pt>
                <c:pt idx="191">
                  <c:v>152</c:v>
                </c:pt>
                <c:pt idx="192">
                  <c:v>257</c:v>
                </c:pt>
                <c:pt idx="193">
                  <c:v>213</c:v>
                </c:pt>
                <c:pt idx="194">
                  <c:v>245</c:v>
                </c:pt>
                <c:pt idx="195">
                  <c:v>180</c:v>
                </c:pt>
                <c:pt idx="196">
                  <c:v>248</c:v>
                </c:pt>
                <c:pt idx="197">
                  <c:v>190</c:v>
                </c:pt>
                <c:pt idx="198">
                  <c:v>240</c:v>
                </c:pt>
                <c:pt idx="199">
                  <c:v>213</c:v>
                </c:pt>
                <c:pt idx="200">
                  <c:v>181</c:v>
                </c:pt>
                <c:pt idx="201">
                  <c:v>270</c:v>
                </c:pt>
                <c:pt idx="202">
                  <c:v>248</c:v>
                </c:pt>
                <c:pt idx="203">
                  <c:v>218</c:v>
                </c:pt>
                <c:pt idx="204">
                  <c:v>223</c:v>
                </c:pt>
                <c:pt idx="205">
                  <c:v>205</c:v>
                </c:pt>
                <c:pt idx="206">
                  <c:v>240</c:v>
                </c:pt>
                <c:pt idx="207">
                  <c:v>223</c:v>
                </c:pt>
                <c:pt idx="208">
                  <c:v>235</c:v>
                </c:pt>
                <c:pt idx="209">
                  <c:v>234</c:v>
                </c:pt>
                <c:pt idx="210">
                  <c:v>245</c:v>
                </c:pt>
                <c:pt idx="211">
                  <c:v>265</c:v>
                </c:pt>
                <c:pt idx="212">
                  <c:v>282</c:v>
                </c:pt>
                <c:pt idx="213">
                  <c:v>9999</c:v>
                </c:pt>
                <c:pt idx="214">
                  <c:v>218</c:v>
                </c:pt>
                <c:pt idx="215">
                  <c:v>179</c:v>
                </c:pt>
                <c:pt idx="216">
                  <c:v>291</c:v>
                </c:pt>
                <c:pt idx="217">
                  <c:v>226</c:v>
                </c:pt>
                <c:pt idx="218">
                  <c:v>194</c:v>
                </c:pt>
                <c:pt idx="219">
                  <c:v>230</c:v>
                </c:pt>
                <c:pt idx="220">
                  <c:v>228</c:v>
                </c:pt>
                <c:pt idx="221">
                  <c:v>295</c:v>
                </c:pt>
                <c:pt idx="222">
                  <c:v>299</c:v>
                </c:pt>
                <c:pt idx="223">
                  <c:v>232</c:v>
                </c:pt>
                <c:pt idx="224">
                  <c:v>176</c:v>
                </c:pt>
                <c:pt idx="225">
                  <c:v>196</c:v>
                </c:pt>
                <c:pt idx="226">
                  <c:v>182</c:v>
                </c:pt>
                <c:pt idx="227">
                  <c:v>217</c:v>
                </c:pt>
                <c:pt idx="228">
                  <c:v>217</c:v>
                </c:pt>
                <c:pt idx="229">
                  <c:v>289</c:v>
                </c:pt>
                <c:pt idx="230">
                  <c:v>272</c:v>
                </c:pt>
                <c:pt idx="231">
                  <c:v>228</c:v>
                </c:pt>
                <c:pt idx="232">
                  <c:v>306</c:v>
                </c:pt>
                <c:pt idx="233">
                  <c:v>196</c:v>
                </c:pt>
                <c:pt idx="234">
                  <c:v>161</c:v>
                </c:pt>
                <c:pt idx="235">
                  <c:v>267</c:v>
                </c:pt>
                <c:pt idx="236">
                  <c:v>263</c:v>
                </c:pt>
                <c:pt idx="237">
                  <c:v>173</c:v>
                </c:pt>
                <c:pt idx="238">
                  <c:v>190</c:v>
                </c:pt>
                <c:pt idx="239">
                  <c:v>252</c:v>
                </c:pt>
                <c:pt idx="240">
                  <c:v>240</c:v>
                </c:pt>
                <c:pt idx="241">
                  <c:v>252</c:v>
                </c:pt>
                <c:pt idx="242">
                  <c:v>217</c:v>
                </c:pt>
                <c:pt idx="243">
                  <c:v>252</c:v>
                </c:pt>
                <c:pt idx="244">
                  <c:v>295</c:v>
                </c:pt>
                <c:pt idx="245">
                  <c:v>213</c:v>
                </c:pt>
                <c:pt idx="246">
                  <c:v>245</c:v>
                </c:pt>
                <c:pt idx="247">
                  <c:v>274</c:v>
                </c:pt>
                <c:pt idx="248">
                  <c:v>9999</c:v>
                </c:pt>
                <c:pt idx="249">
                  <c:v>283</c:v>
                </c:pt>
                <c:pt idx="250">
                  <c:v>227</c:v>
                </c:pt>
                <c:pt idx="251">
                  <c:v>211</c:v>
                </c:pt>
                <c:pt idx="252">
                  <c:v>236</c:v>
                </c:pt>
                <c:pt idx="253">
                  <c:v>174</c:v>
                </c:pt>
                <c:pt idx="254">
                  <c:v>213</c:v>
                </c:pt>
                <c:pt idx="255">
                  <c:v>225</c:v>
                </c:pt>
                <c:pt idx="256">
                  <c:v>172</c:v>
                </c:pt>
                <c:pt idx="257">
                  <c:v>230</c:v>
                </c:pt>
                <c:pt idx="258">
                  <c:v>247</c:v>
                </c:pt>
                <c:pt idx="259">
                  <c:v>250</c:v>
                </c:pt>
                <c:pt idx="260">
                  <c:v>209</c:v>
                </c:pt>
                <c:pt idx="261">
                  <c:v>236</c:v>
                </c:pt>
                <c:pt idx="262">
                  <c:v>186</c:v>
                </c:pt>
                <c:pt idx="263">
                  <c:v>256</c:v>
                </c:pt>
                <c:pt idx="264">
                  <c:v>263</c:v>
                </c:pt>
                <c:pt idx="265">
                  <c:v>233</c:v>
                </c:pt>
                <c:pt idx="266">
                  <c:v>9999</c:v>
                </c:pt>
                <c:pt idx="267">
                  <c:v>237</c:v>
                </c:pt>
                <c:pt idx="268">
                  <c:v>9999</c:v>
                </c:pt>
              </c:numCache>
            </c:numRef>
          </c:xVal>
          <c:yVal>
            <c:numRef>
              <c:f>'Figure 12'!$C$3:$C$271</c:f>
              <c:numCache>
                <c:formatCode>#,##0</c:formatCode>
                <c:ptCount val="269"/>
                <c:pt idx="0">
                  <c:v>190</c:v>
                </c:pt>
                <c:pt idx="1">
                  <c:v>141</c:v>
                </c:pt>
                <c:pt idx="2">
                  <c:v>201</c:v>
                </c:pt>
                <c:pt idx="3">
                  <c:v>159</c:v>
                </c:pt>
                <c:pt idx="4">
                  <c:v>212</c:v>
                </c:pt>
                <c:pt idx="5">
                  <c:v>196</c:v>
                </c:pt>
                <c:pt idx="6">
                  <c:v>142</c:v>
                </c:pt>
                <c:pt idx="7">
                  <c:v>193</c:v>
                </c:pt>
                <c:pt idx="8">
                  <c:v>110</c:v>
                </c:pt>
                <c:pt idx="9">
                  <c:v>117</c:v>
                </c:pt>
                <c:pt idx="10">
                  <c:v>138</c:v>
                </c:pt>
                <c:pt idx="11">
                  <c:v>143</c:v>
                </c:pt>
                <c:pt idx="12">
                  <c:v>181</c:v>
                </c:pt>
                <c:pt idx="13">
                  <c:v>115</c:v>
                </c:pt>
                <c:pt idx="14">
                  <c:v>137</c:v>
                </c:pt>
                <c:pt idx="15">
                  <c:v>203</c:v>
                </c:pt>
                <c:pt idx="16">
                  <c:v>176</c:v>
                </c:pt>
                <c:pt idx="17">
                  <c:v>116</c:v>
                </c:pt>
                <c:pt idx="18">
                  <c:v>178</c:v>
                </c:pt>
                <c:pt idx="19">
                  <c:v>217</c:v>
                </c:pt>
                <c:pt idx="20">
                  <c:v>112</c:v>
                </c:pt>
                <c:pt idx="21">
                  <c:v>177</c:v>
                </c:pt>
                <c:pt idx="22">
                  <c:v>160</c:v>
                </c:pt>
                <c:pt idx="23">
                  <c:v>133</c:v>
                </c:pt>
                <c:pt idx="24">
                  <c:v>143</c:v>
                </c:pt>
                <c:pt idx="25">
                  <c:v>120</c:v>
                </c:pt>
                <c:pt idx="26">
                  <c:v>158</c:v>
                </c:pt>
                <c:pt idx="27">
                  <c:v>112</c:v>
                </c:pt>
                <c:pt idx="28">
                  <c:v>212</c:v>
                </c:pt>
                <c:pt idx="29">
                  <c:v>148</c:v>
                </c:pt>
                <c:pt idx="30">
                  <c:v>193</c:v>
                </c:pt>
                <c:pt idx="31">
                  <c:v>187</c:v>
                </c:pt>
                <c:pt idx="32">
                  <c:v>182</c:v>
                </c:pt>
                <c:pt idx="33">
                  <c:v>192</c:v>
                </c:pt>
                <c:pt idx="34">
                  <c:v>134</c:v>
                </c:pt>
                <c:pt idx="35">
                  <c:v>147</c:v>
                </c:pt>
                <c:pt idx="36">
                  <c:v>137</c:v>
                </c:pt>
                <c:pt idx="37">
                  <c:v>169</c:v>
                </c:pt>
                <c:pt idx="38">
                  <c:v>159</c:v>
                </c:pt>
                <c:pt idx="39">
                  <c:v>118</c:v>
                </c:pt>
                <c:pt idx="40">
                  <c:v>128</c:v>
                </c:pt>
                <c:pt idx="41">
                  <c:v>161</c:v>
                </c:pt>
                <c:pt idx="42">
                  <c:v>209</c:v>
                </c:pt>
                <c:pt idx="43">
                  <c:v>143</c:v>
                </c:pt>
                <c:pt idx="44">
                  <c:v>201</c:v>
                </c:pt>
                <c:pt idx="45">
                  <c:v>155</c:v>
                </c:pt>
                <c:pt idx="46">
                  <c:v>121</c:v>
                </c:pt>
                <c:pt idx="47">
                  <c:v>153</c:v>
                </c:pt>
                <c:pt idx="48">
                  <c:v>131</c:v>
                </c:pt>
                <c:pt idx="49">
                  <c:v>169</c:v>
                </c:pt>
                <c:pt idx="50">
                  <c:v>180</c:v>
                </c:pt>
                <c:pt idx="51">
                  <c:v>156</c:v>
                </c:pt>
                <c:pt idx="52">
                  <c:v>171</c:v>
                </c:pt>
                <c:pt idx="53">
                  <c:v>165</c:v>
                </c:pt>
                <c:pt idx="54">
                  <c:v>198</c:v>
                </c:pt>
                <c:pt idx="55">
                  <c:v>167</c:v>
                </c:pt>
                <c:pt idx="56">
                  <c:v>172</c:v>
                </c:pt>
                <c:pt idx="57">
                  <c:v>168</c:v>
                </c:pt>
                <c:pt idx="58">
                  <c:v>126</c:v>
                </c:pt>
                <c:pt idx="59">
                  <c:v>195</c:v>
                </c:pt>
                <c:pt idx="60">
                  <c:v>118</c:v>
                </c:pt>
                <c:pt idx="61">
                  <c:v>108</c:v>
                </c:pt>
                <c:pt idx="62">
                  <c:v>162</c:v>
                </c:pt>
                <c:pt idx="63">
                  <c:v>183</c:v>
                </c:pt>
                <c:pt idx="64">
                  <c:v>163</c:v>
                </c:pt>
                <c:pt idx="65">
                  <c:v>164</c:v>
                </c:pt>
                <c:pt idx="66">
                  <c:v>171</c:v>
                </c:pt>
                <c:pt idx="67">
                  <c:v>215</c:v>
                </c:pt>
                <c:pt idx="68">
                  <c:v>155</c:v>
                </c:pt>
                <c:pt idx="69">
                  <c:v>198</c:v>
                </c:pt>
                <c:pt idx="70">
                  <c:v>146</c:v>
                </c:pt>
                <c:pt idx="71">
                  <c:v>127</c:v>
                </c:pt>
                <c:pt idx="72">
                  <c:v>183</c:v>
                </c:pt>
                <c:pt idx="73">
                  <c:v>138</c:v>
                </c:pt>
                <c:pt idx="74">
                  <c:v>216</c:v>
                </c:pt>
                <c:pt idx="75">
                  <c:v>100</c:v>
                </c:pt>
                <c:pt idx="76">
                  <c:v>129</c:v>
                </c:pt>
                <c:pt idx="77">
                  <c:v>120</c:v>
                </c:pt>
                <c:pt idx="78">
                  <c:v>208</c:v>
                </c:pt>
                <c:pt idx="79">
                  <c:v>148</c:v>
                </c:pt>
                <c:pt idx="80">
                  <c:v>118</c:v>
                </c:pt>
                <c:pt idx="81">
                  <c:v>181</c:v>
                </c:pt>
                <c:pt idx="82">
                  <c:v>132</c:v>
                </c:pt>
                <c:pt idx="83">
                  <c:v>106</c:v>
                </c:pt>
                <c:pt idx="84">
                  <c:v>104</c:v>
                </c:pt>
                <c:pt idx="85">
                  <c:v>180</c:v>
                </c:pt>
                <c:pt idx="86">
                  <c:v>166</c:v>
                </c:pt>
                <c:pt idx="87">
                  <c:v>216</c:v>
                </c:pt>
                <c:pt idx="88">
                  <c:v>115</c:v>
                </c:pt>
                <c:pt idx="89">
                  <c:v>173</c:v>
                </c:pt>
                <c:pt idx="90">
                  <c:v>128</c:v>
                </c:pt>
                <c:pt idx="91">
                  <c:v>160</c:v>
                </c:pt>
                <c:pt idx="92">
                  <c:v>215</c:v>
                </c:pt>
                <c:pt idx="93">
                  <c:v>216</c:v>
                </c:pt>
                <c:pt idx="94">
                  <c:v>148</c:v>
                </c:pt>
                <c:pt idx="95">
                  <c:v>111</c:v>
                </c:pt>
                <c:pt idx="96">
                  <c:v>206</c:v>
                </c:pt>
                <c:pt idx="97">
                  <c:v>137</c:v>
                </c:pt>
                <c:pt idx="98">
                  <c:v>128</c:v>
                </c:pt>
                <c:pt idx="99">
                  <c:v>165</c:v>
                </c:pt>
                <c:pt idx="100">
                  <c:v>216</c:v>
                </c:pt>
                <c:pt idx="101">
                  <c:v>159</c:v>
                </c:pt>
                <c:pt idx="102">
                  <c:v>216</c:v>
                </c:pt>
                <c:pt idx="103">
                  <c:v>133</c:v>
                </c:pt>
                <c:pt idx="104">
                  <c:v>149</c:v>
                </c:pt>
                <c:pt idx="105">
                  <c:v>166</c:v>
                </c:pt>
                <c:pt idx="106">
                  <c:v>166</c:v>
                </c:pt>
                <c:pt idx="107">
                  <c:v>156</c:v>
                </c:pt>
                <c:pt idx="108">
                  <c:v>115</c:v>
                </c:pt>
                <c:pt idx="109">
                  <c:v>219</c:v>
                </c:pt>
                <c:pt idx="110">
                  <c:v>103</c:v>
                </c:pt>
                <c:pt idx="111">
                  <c:v>191</c:v>
                </c:pt>
                <c:pt idx="112">
                  <c:v>120</c:v>
                </c:pt>
                <c:pt idx="113">
                  <c:v>183</c:v>
                </c:pt>
                <c:pt idx="114">
                  <c:v>209</c:v>
                </c:pt>
                <c:pt idx="115">
                  <c:v>152</c:v>
                </c:pt>
                <c:pt idx="116">
                  <c:v>107</c:v>
                </c:pt>
                <c:pt idx="117">
                  <c:v>136</c:v>
                </c:pt>
                <c:pt idx="118">
                  <c:v>151</c:v>
                </c:pt>
                <c:pt idx="119">
                  <c:v>161</c:v>
                </c:pt>
                <c:pt idx="120">
                  <c:v>188</c:v>
                </c:pt>
                <c:pt idx="121">
                  <c:v>103</c:v>
                </c:pt>
                <c:pt idx="122">
                  <c:v>124</c:v>
                </c:pt>
                <c:pt idx="123">
                  <c:v>127</c:v>
                </c:pt>
                <c:pt idx="124">
                  <c:v>146</c:v>
                </c:pt>
                <c:pt idx="125">
                  <c:v>147</c:v>
                </c:pt>
                <c:pt idx="126">
                  <c:v>192</c:v>
                </c:pt>
                <c:pt idx="127">
                  <c:v>155</c:v>
                </c:pt>
                <c:pt idx="128">
                  <c:v>200</c:v>
                </c:pt>
                <c:pt idx="129">
                  <c:v>169</c:v>
                </c:pt>
                <c:pt idx="130">
                  <c:v>127</c:v>
                </c:pt>
                <c:pt idx="131">
                  <c:v>147</c:v>
                </c:pt>
                <c:pt idx="132">
                  <c:v>206</c:v>
                </c:pt>
                <c:pt idx="133">
                  <c:v>106</c:v>
                </c:pt>
                <c:pt idx="134">
                  <c:v>162</c:v>
                </c:pt>
                <c:pt idx="135">
                  <c:v>100</c:v>
                </c:pt>
                <c:pt idx="136">
                  <c:v>110</c:v>
                </c:pt>
                <c:pt idx="137">
                  <c:v>143</c:v>
                </c:pt>
                <c:pt idx="138">
                  <c:v>134</c:v>
                </c:pt>
                <c:pt idx="139">
                  <c:v>166</c:v>
                </c:pt>
                <c:pt idx="140">
                  <c:v>203</c:v>
                </c:pt>
                <c:pt idx="141">
                  <c:v>116</c:v>
                </c:pt>
                <c:pt idx="142">
                  <c:v>162</c:v>
                </c:pt>
                <c:pt idx="143">
                  <c:v>151</c:v>
                </c:pt>
                <c:pt idx="144">
                  <c:v>113</c:v>
                </c:pt>
                <c:pt idx="145">
                  <c:v>186</c:v>
                </c:pt>
                <c:pt idx="146">
                  <c:v>101</c:v>
                </c:pt>
                <c:pt idx="147">
                  <c:v>136</c:v>
                </c:pt>
                <c:pt idx="148">
                  <c:v>138</c:v>
                </c:pt>
                <c:pt idx="149">
                  <c:v>216</c:v>
                </c:pt>
                <c:pt idx="150">
                  <c:v>201</c:v>
                </c:pt>
                <c:pt idx="151">
                  <c:v>169</c:v>
                </c:pt>
                <c:pt idx="152">
                  <c:v>179</c:v>
                </c:pt>
                <c:pt idx="153">
                  <c:v>121</c:v>
                </c:pt>
                <c:pt idx="154">
                  <c:v>155</c:v>
                </c:pt>
                <c:pt idx="155">
                  <c:v>147</c:v>
                </c:pt>
                <c:pt idx="156">
                  <c:v>121</c:v>
                </c:pt>
                <c:pt idx="157">
                  <c:v>174</c:v>
                </c:pt>
                <c:pt idx="158">
                  <c:v>190</c:v>
                </c:pt>
                <c:pt idx="159">
                  <c:v>194</c:v>
                </c:pt>
                <c:pt idx="160">
                  <c:v>113</c:v>
                </c:pt>
                <c:pt idx="161">
                  <c:v>179</c:v>
                </c:pt>
                <c:pt idx="162">
                  <c:v>188</c:v>
                </c:pt>
                <c:pt idx="163">
                  <c:v>146</c:v>
                </c:pt>
                <c:pt idx="164">
                  <c:v>174</c:v>
                </c:pt>
                <c:pt idx="165">
                  <c:v>115</c:v>
                </c:pt>
                <c:pt idx="166">
                  <c:v>142</c:v>
                </c:pt>
                <c:pt idx="167">
                  <c:v>176</c:v>
                </c:pt>
                <c:pt idx="168">
                  <c:v>105</c:v>
                </c:pt>
                <c:pt idx="169">
                  <c:v>179</c:v>
                </c:pt>
                <c:pt idx="170">
                  <c:v>176</c:v>
                </c:pt>
                <c:pt idx="171">
                  <c:v>173</c:v>
                </c:pt>
                <c:pt idx="172">
                  <c:v>138</c:v>
                </c:pt>
                <c:pt idx="173">
                  <c:v>111</c:v>
                </c:pt>
                <c:pt idx="174">
                  <c:v>217</c:v>
                </c:pt>
                <c:pt idx="175">
                  <c:v>140</c:v>
                </c:pt>
                <c:pt idx="176">
                  <c:v>172</c:v>
                </c:pt>
                <c:pt idx="177">
                  <c:v>149</c:v>
                </c:pt>
                <c:pt idx="178">
                  <c:v>147</c:v>
                </c:pt>
                <c:pt idx="179">
                  <c:v>210</c:v>
                </c:pt>
                <c:pt idx="180">
                  <c:v>126</c:v>
                </c:pt>
                <c:pt idx="181">
                  <c:v>167</c:v>
                </c:pt>
                <c:pt idx="182">
                  <c:v>128</c:v>
                </c:pt>
                <c:pt idx="183">
                  <c:v>180</c:v>
                </c:pt>
                <c:pt idx="184">
                  <c:v>170</c:v>
                </c:pt>
                <c:pt idx="185">
                  <c:v>176</c:v>
                </c:pt>
                <c:pt idx="186">
                  <c:v>151</c:v>
                </c:pt>
                <c:pt idx="187">
                  <c:v>9999</c:v>
                </c:pt>
                <c:pt idx="188">
                  <c:v>116</c:v>
                </c:pt>
                <c:pt idx="189">
                  <c:v>9999</c:v>
                </c:pt>
                <c:pt idx="190">
                  <c:v>147</c:v>
                </c:pt>
                <c:pt idx="191">
                  <c:v>102</c:v>
                </c:pt>
                <c:pt idx="192">
                  <c:v>175</c:v>
                </c:pt>
                <c:pt idx="193">
                  <c:v>128</c:v>
                </c:pt>
                <c:pt idx="194">
                  <c:v>147</c:v>
                </c:pt>
                <c:pt idx="195">
                  <c:v>117</c:v>
                </c:pt>
                <c:pt idx="196">
                  <c:v>198</c:v>
                </c:pt>
                <c:pt idx="197">
                  <c:v>107</c:v>
                </c:pt>
                <c:pt idx="198">
                  <c:v>184</c:v>
                </c:pt>
                <c:pt idx="199">
                  <c:v>120</c:v>
                </c:pt>
                <c:pt idx="200">
                  <c:v>102</c:v>
                </c:pt>
                <c:pt idx="201">
                  <c:v>213</c:v>
                </c:pt>
                <c:pt idx="202">
                  <c:v>156</c:v>
                </c:pt>
                <c:pt idx="203">
                  <c:v>125</c:v>
                </c:pt>
                <c:pt idx="204">
                  <c:v>141</c:v>
                </c:pt>
                <c:pt idx="205">
                  <c:v>124</c:v>
                </c:pt>
                <c:pt idx="206">
                  <c:v>160</c:v>
                </c:pt>
                <c:pt idx="207">
                  <c:v>166</c:v>
                </c:pt>
                <c:pt idx="208">
                  <c:v>150</c:v>
                </c:pt>
                <c:pt idx="209">
                  <c:v>181</c:v>
                </c:pt>
                <c:pt idx="210">
                  <c:v>176</c:v>
                </c:pt>
                <c:pt idx="211">
                  <c:v>187</c:v>
                </c:pt>
                <c:pt idx="212">
                  <c:v>200</c:v>
                </c:pt>
                <c:pt idx="213">
                  <c:v>173</c:v>
                </c:pt>
                <c:pt idx="214">
                  <c:v>127</c:v>
                </c:pt>
                <c:pt idx="215">
                  <c:v>120</c:v>
                </c:pt>
                <c:pt idx="216">
                  <c:v>192</c:v>
                </c:pt>
                <c:pt idx="217">
                  <c:v>154</c:v>
                </c:pt>
                <c:pt idx="218">
                  <c:v>109</c:v>
                </c:pt>
                <c:pt idx="219">
                  <c:v>141</c:v>
                </c:pt>
                <c:pt idx="220">
                  <c:v>177</c:v>
                </c:pt>
                <c:pt idx="221">
                  <c:v>205</c:v>
                </c:pt>
                <c:pt idx="222">
                  <c:v>216</c:v>
                </c:pt>
                <c:pt idx="223">
                  <c:v>142</c:v>
                </c:pt>
                <c:pt idx="224">
                  <c:v>103</c:v>
                </c:pt>
                <c:pt idx="225">
                  <c:v>100</c:v>
                </c:pt>
                <c:pt idx="226">
                  <c:v>131</c:v>
                </c:pt>
                <c:pt idx="227">
                  <c:v>125</c:v>
                </c:pt>
                <c:pt idx="228">
                  <c:v>142</c:v>
                </c:pt>
                <c:pt idx="229">
                  <c:v>205</c:v>
                </c:pt>
                <c:pt idx="230">
                  <c:v>216</c:v>
                </c:pt>
                <c:pt idx="231">
                  <c:v>178</c:v>
                </c:pt>
                <c:pt idx="232">
                  <c:v>207</c:v>
                </c:pt>
                <c:pt idx="233">
                  <c:v>146</c:v>
                </c:pt>
                <c:pt idx="234">
                  <c:v>109</c:v>
                </c:pt>
                <c:pt idx="235">
                  <c:v>184</c:v>
                </c:pt>
                <c:pt idx="236">
                  <c:v>208</c:v>
                </c:pt>
                <c:pt idx="237">
                  <c:v>104</c:v>
                </c:pt>
                <c:pt idx="238">
                  <c:v>112</c:v>
                </c:pt>
                <c:pt idx="239">
                  <c:v>192</c:v>
                </c:pt>
                <c:pt idx="240">
                  <c:v>150</c:v>
                </c:pt>
                <c:pt idx="241">
                  <c:v>165</c:v>
                </c:pt>
                <c:pt idx="242">
                  <c:v>150</c:v>
                </c:pt>
                <c:pt idx="243">
                  <c:v>175</c:v>
                </c:pt>
                <c:pt idx="244">
                  <c:v>216</c:v>
                </c:pt>
                <c:pt idx="245">
                  <c:v>155</c:v>
                </c:pt>
                <c:pt idx="246">
                  <c:v>161</c:v>
                </c:pt>
                <c:pt idx="247">
                  <c:v>198</c:v>
                </c:pt>
                <c:pt idx="248">
                  <c:v>112</c:v>
                </c:pt>
                <c:pt idx="249">
                  <c:v>195</c:v>
                </c:pt>
                <c:pt idx="250">
                  <c:v>177</c:v>
                </c:pt>
                <c:pt idx="251">
                  <c:v>135</c:v>
                </c:pt>
                <c:pt idx="252">
                  <c:v>153</c:v>
                </c:pt>
                <c:pt idx="253">
                  <c:v>104</c:v>
                </c:pt>
                <c:pt idx="254">
                  <c:v>152</c:v>
                </c:pt>
                <c:pt idx="255">
                  <c:v>172</c:v>
                </c:pt>
                <c:pt idx="256">
                  <c:v>121</c:v>
                </c:pt>
                <c:pt idx="257">
                  <c:v>169</c:v>
                </c:pt>
                <c:pt idx="258">
                  <c:v>159</c:v>
                </c:pt>
                <c:pt idx="259">
                  <c:v>176</c:v>
                </c:pt>
                <c:pt idx="260">
                  <c:v>139</c:v>
                </c:pt>
                <c:pt idx="261">
                  <c:v>182</c:v>
                </c:pt>
                <c:pt idx="262">
                  <c:v>120</c:v>
                </c:pt>
                <c:pt idx="263">
                  <c:v>184</c:v>
                </c:pt>
                <c:pt idx="264">
                  <c:v>200</c:v>
                </c:pt>
                <c:pt idx="265">
                  <c:v>155</c:v>
                </c:pt>
                <c:pt idx="266">
                  <c:v>9999</c:v>
                </c:pt>
                <c:pt idx="267">
                  <c:v>145</c:v>
                </c:pt>
                <c:pt idx="268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0F-8D4A-862E-6E862C4730D5}"/>
            </c:ext>
          </c:extLst>
        </c:ser>
        <c:ser>
          <c:idx val="1"/>
          <c:order val="1"/>
          <c:tx>
            <c:v>average</c:v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12'!$H$2:$H$3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'Figure 12'!$I$2:$I$3</c:f>
              <c:numCache>
                <c:formatCode>0.00</c:formatCode>
                <c:ptCount val="2"/>
                <c:pt idx="0">
                  <c:v>0</c:v>
                </c:pt>
                <c:pt idx="1">
                  <c:v>338.6012468988755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0F-8D4A-862E-6E862C4730D5}"/>
            </c:ext>
          </c:extLst>
        </c:ser>
        <c:ser>
          <c:idx val="2"/>
          <c:order val="2"/>
          <c:tx>
            <c:v>min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12'!$H$4:$H$5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'Figure 12'!$I$4:$I$5</c:f>
              <c:numCache>
                <c:formatCode>0.00</c:formatCode>
                <c:ptCount val="2"/>
                <c:pt idx="0">
                  <c:v>0</c:v>
                </c:pt>
                <c:pt idx="1">
                  <c:v>255.10204081632654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0F-8D4A-862E-6E862C4730D5}"/>
            </c:ext>
          </c:extLst>
        </c:ser>
        <c:ser>
          <c:idx val="3"/>
          <c:order val="3"/>
          <c:tx>
            <c:v>max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12'!$H$6:$H$7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'Figure 12'!$I$6:$I$7</c:f>
              <c:numCache>
                <c:formatCode>0.00</c:formatCode>
                <c:ptCount val="2"/>
                <c:pt idx="0">
                  <c:v>0</c:v>
                </c:pt>
                <c:pt idx="1">
                  <c:v>407.06319702602229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0F-8D4A-862E-6E862C473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97295"/>
        <c:axId val="1443977407"/>
      </c:scatterChart>
      <c:valAx>
        <c:axId val="1444397295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7407"/>
        <c:crosses val="autoZero"/>
        <c:crossBetween val="midCat"/>
      </c:valAx>
      <c:valAx>
        <c:axId val="1443977407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9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8'!$I$15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199 / 269        no-DS  </c:v>
                </c:pt>
              </c:strCache>
            </c:strRef>
          </c:cat>
          <c:val>
            <c:numRef>
              <c:f>'Figure 8'!$J$15:$K$15</c:f>
              <c:numCache>
                <c:formatCode>#,##0.0</c:formatCode>
                <c:ptCount val="2"/>
                <c:pt idx="0">
                  <c:v>2.1720000000000002</c:v>
                </c:pt>
                <c:pt idx="1">
                  <c:v>37.375999999999998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4-BF48-867B-C2F54BE642D7}"/>
            </c:ext>
          </c:extLst>
        </c:ser>
        <c:ser>
          <c:idx val="1"/>
          <c:order val="1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199 / 269        no-DS  </c:v>
                </c:pt>
              </c:strCache>
            </c:strRef>
          </c:cat>
          <c:val>
            <c:numRef>
              <c:f>'Figure 8'!$J$16:$K$16</c:f>
              <c:numCache>
                <c:formatCode>#,##0.0</c:formatCode>
                <c:ptCount val="2"/>
                <c:pt idx="0">
                  <c:v>9.1499999999999915E-2</c:v>
                </c:pt>
                <c:pt idx="1">
                  <c:v>0.57950000000000301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4-BF48-867B-C2F54BE642D7}"/>
            </c:ext>
          </c:extLst>
        </c:ser>
        <c:ser>
          <c:idx val="2"/>
          <c:order val="2"/>
          <c:tx>
            <c:strRef>
              <c:f>'Figure 8'!$I$17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199 / 269        no-DS  </c:v>
                </c:pt>
              </c:strCache>
            </c:strRef>
          </c:cat>
          <c:val>
            <c:numRef>
              <c:f>'Figure 8'!$J$17:$K$17</c:f>
              <c:numCache>
                <c:formatCode>#,##0.0</c:formatCode>
                <c:ptCount val="2"/>
                <c:pt idx="0">
                  <c:v>5.8499999999999996E-2</c:v>
                </c:pt>
                <c:pt idx="1">
                  <c:v>0.5105000000000004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74-BF48-867B-C2F54BE642D7}"/>
            </c:ext>
          </c:extLst>
        </c:ser>
        <c:ser>
          <c:idx val="3"/>
          <c:order val="3"/>
          <c:tx>
            <c:strRef>
              <c:f>'Figure 8'!$I$18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199 / 269        no-DS  </c:v>
                </c:pt>
              </c:strCache>
            </c:strRef>
          </c:cat>
          <c:val>
            <c:numRef>
              <c:f>'Figure 8'!$J$18:$K$18</c:f>
              <c:numCache>
                <c:formatCode>#,##0.0</c:formatCode>
                <c:ptCount val="2"/>
                <c:pt idx="0">
                  <c:v>0.2394999999999996</c:v>
                </c:pt>
                <c:pt idx="1">
                  <c:v>5.0859999999999985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74-BF48-867B-C2F54BE642D7}"/>
            </c:ext>
          </c:extLst>
        </c:ser>
        <c:ser>
          <c:idx val="4"/>
          <c:order val="4"/>
          <c:tx>
            <c:strRef>
              <c:f>'Figure 8'!$I$19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199 / 269        no-DS  </c:v>
                </c:pt>
              </c:strCache>
            </c:strRef>
          </c:cat>
          <c:val>
            <c:numRef>
              <c:f>'Figure 8'!$J$19:$K$19</c:f>
              <c:numCache>
                <c:formatCode>#,##0.0</c:formatCode>
                <c:ptCount val="2"/>
                <c:pt idx="0">
                  <c:v>10.758500000000002</c:v>
                </c:pt>
                <c:pt idx="1">
                  <c:v>93.38300000000001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74-BF48-867B-C2F54BE642D7}"/>
            </c:ext>
          </c:extLst>
        </c:ser>
        <c:ser>
          <c:idx val="5"/>
          <c:order val="5"/>
          <c:tx>
            <c:strRef>
              <c:f>'Figure 8'!$I$20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199 / 269        no-DS  </c:v>
                </c:pt>
              </c:strCache>
            </c:strRef>
          </c:cat>
          <c:val>
            <c:numRef>
              <c:f>'Figure 8'!$J$20:$K$20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74-BF48-867B-C2F54BE64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5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8'!$I$15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8'!$L$15</c:f>
              <c:numCache>
                <c:formatCode>#,##0.0</c:formatCode>
                <c:ptCount val="1"/>
                <c:pt idx="0">
                  <c:v>15.008261211644378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D-654B-9C6C-29219BED6FC6}"/>
            </c:ext>
          </c:extLst>
        </c:ser>
        <c:ser>
          <c:idx val="1"/>
          <c:order val="1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8'!$L$16</c:f>
              <c:numCache>
                <c:formatCode>#,##0.0</c:formatCode>
                <c:ptCount val="1"/>
                <c:pt idx="0">
                  <c:v>1.6627176585582966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D-654B-9C6C-29219BED6FC6}"/>
            </c:ext>
          </c:extLst>
        </c:ser>
        <c:ser>
          <c:idx val="2"/>
          <c:order val="2"/>
          <c:tx>
            <c:strRef>
              <c:f>'Figure 8'!$I$17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8'!$L$17</c:f>
              <c:numCache>
                <c:formatCode>#,##0.0</c:formatCode>
                <c:ptCount val="1"/>
                <c:pt idx="0">
                  <c:v>0.34617688600500074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D-654B-9C6C-29219BED6FC6}"/>
            </c:ext>
          </c:extLst>
        </c:ser>
        <c:ser>
          <c:idx val="3"/>
          <c:order val="3"/>
          <c:tx>
            <c:strRef>
              <c:f>'Figure 8'!$I$18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8'!$L$18</c:f>
              <c:numCache>
                <c:formatCode>#,##0.0</c:formatCode>
                <c:ptCount val="1"/>
                <c:pt idx="0">
                  <c:v>1.1847797276632939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0D-654B-9C6C-29219BED6FC6}"/>
            </c:ext>
          </c:extLst>
        </c:ser>
        <c:ser>
          <c:idx val="4"/>
          <c:order val="4"/>
          <c:tx>
            <c:strRef>
              <c:f>'Figure 8'!$I$19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8'!$L$19</c:f>
              <c:numCache>
                <c:formatCode>#,##0.0</c:formatCode>
                <c:ptCount val="1"/>
                <c:pt idx="0">
                  <c:v>35.301027933255547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0D-654B-9C6C-29219BED6FC6}"/>
            </c:ext>
          </c:extLst>
        </c:ser>
        <c:ser>
          <c:idx val="5"/>
          <c:order val="5"/>
          <c:tx>
            <c:strRef>
              <c:f>'Figure 8'!$I$20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8'!$L$20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0D-654B-9C6C-29219BED6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At val="0.5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64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8'!$N$16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20F-2C41-BD62-18A4E84D6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scatterChart>
        <c:scatterStyle val="lineMarker"/>
        <c:varyColors val="0"/>
        <c:ser>
          <c:idx val="0"/>
          <c:order val="0"/>
          <c:tx>
            <c:strRef>
              <c:f>'Figure 8'!$I$15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8'!$L$22</c:f>
              <c:numCache>
                <c:formatCode>0.0</c:formatCode>
                <c:ptCount val="1"/>
                <c:pt idx="0">
                  <c:v>0.80574192869912709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20F-2C41-BD62-18A4E84D6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59680"/>
        <c:axId val="1217157904"/>
      </c:scatte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At val="0.5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64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valAx>
        <c:axId val="12171579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17159680"/>
        <c:crosses val="max"/>
        <c:crossBetween val="midCat"/>
      </c:valAx>
      <c:valAx>
        <c:axId val="1217159680"/>
        <c:scaling>
          <c:logBase val="2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2171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3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199 / 269        no-DS  </c:v>
                </c:pt>
              </c:strCache>
            </c:strRef>
          </c:cat>
          <c:val>
            <c:numRef>
              <c:f>'Figure 8'!$J$16:$K$16</c:f>
              <c:numCache>
                <c:formatCode>#,##0.0</c:formatCode>
                <c:ptCount val="2"/>
                <c:pt idx="0">
                  <c:v>9.1499999999999915E-2</c:v>
                </c:pt>
                <c:pt idx="1">
                  <c:v>0.57950000000000301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0-4E46-B2C8-694AEC8E1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scatterChart>
        <c:scatterStyle val="lineMarker"/>
        <c:varyColors val="0"/>
        <c:ser>
          <c:idx val="0"/>
          <c:order val="0"/>
          <c:tx>
            <c:strRef>
              <c:f>'Figure 8'!$I$26</c:f>
              <c:strCache>
                <c:ptCount val="1"/>
                <c:pt idx="0">
                  <c:v>MAX-1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8'!$J$26</c:f>
              <c:numCache>
                <c:formatCode>0.0</c:formatCode>
                <c:ptCount val="1"/>
                <c:pt idx="0">
                  <c:v>47.545000000000002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040-4E46-B2C8-694AEC8E115E}"/>
            </c:ext>
          </c:extLst>
        </c:ser>
        <c:ser>
          <c:idx val="2"/>
          <c:order val="1"/>
          <c:tx>
            <c:strRef>
              <c:f>'Figure 8'!$I$27</c:f>
              <c:strCache>
                <c:ptCount val="1"/>
                <c:pt idx="0">
                  <c:v>MAX-2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8'!$K$27</c:f>
              <c:numCache>
                <c:formatCode>0.0</c:formatCode>
                <c:ptCount val="1"/>
                <c:pt idx="0">
                  <c:v>193.108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040-4E46-B2C8-694AEC8E115E}"/>
            </c:ext>
          </c:extLst>
        </c:ser>
        <c:ser>
          <c:idx val="3"/>
          <c:order val="2"/>
          <c:tx>
            <c:strRef>
              <c:f>'Figure 8'!$I$26</c:f>
              <c:strCache>
                <c:ptCount val="1"/>
                <c:pt idx="0">
                  <c:v>MAX-1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8'!$K$26</c:f>
              <c:numCache>
                <c:formatCode>0.0</c:formatCode>
                <c:ptCount val="1"/>
                <c:pt idx="0">
                  <c:v>261.79000000000002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040-4E46-B2C8-694AEC8E1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583248"/>
        <c:axId val="1219825968"/>
      </c:scatte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5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valAx>
        <c:axId val="1219825968"/>
        <c:scaling>
          <c:orientation val="minMax"/>
          <c:max val="2"/>
        </c:scaling>
        <c:delete val="1"/>
        <c:axPos val="r"/>
        <c:numFmt formatCode="General" sourceLinked="1"/>
        <c:majorTickMark val="out"/>
        <c:minorTickMark val="none"/>
        <c:tickLblPos val="nextTo"/>
        <c:crossAx val="1219583248"/>
        <c:crosses val="max"/>
        <c:crossBetween val="midCat"/>
      </c:valAx>
      <c:valAx>
        <c:axId val="1219583248"/>
        <c:scaling>
          <c:logBase val="2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2198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9'!$I$15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9'!$J$14:$K$14</c:f>
              <c:strCache>
                <c:ptCount val="2"/>
                <c:pt idx="0">
                  <c:v>  263 / 269           DS     </c:v>
                </c:pt>
                <c:pt idx="1">
                  <c:v>  199 / 269        no-DS  </c:v>
                </c:pt>
              </c:strCache>
            </c:strRef>
          </c:cat>
          <c:val>
            <c:numRef>
              <c:f>'Figure 9'!$J$15:$K$15</c:f>
              <c:numCache>
                <c:formatCode>#,##0.0</c:formatCode>
                <c:ptCount val="2"/>
                <c:pt idx="0">
                  <c:v>2.1720000000000002</c:v>
                </c:pt>
                <c:pt idx="1">
                  <c:v>37.375999999999998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B-7547-A8FA-DA39FC407B1F}"/>
            </c:ext>
          </c:extLst>
        </c:ser>
        <c:ser>
          <c:idx val="1"/>
          <c:order val="1"/>
          <c:tx>
            <c:strRef>
              <c:f>'Figure 9'!$I$16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'Figure 9'!$J$14:$K$14</c:f>
              <c:strCache>
                <c:ptCount val="2"/>
                <c:pt idx="0">
                  <c:v>  263 / 269           DS     </c:v>
                </c:pt>
                <c:pt idx="1">
                  <c:v>  199 / 269        no-DS  </c:v>
                </c:pt>
              </c:strCache>
            </c:strRef>
          </c:cat>
          <c:val>
            <c:numRef>
              <c:f>'Figure 9'!$J$16:$K$16</c:f>
              <c:numCache>
                <c:formatCode>#,##0.0</c:formatCode>
                <c:ptCount val="2"/>
                <c:pt idx="0">
                  <c:v>9.1499999999999915E-2</c:v>
                </c:pt>
                <c:pt idx="1">
                  <c:v>0.57950000000000301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B-7547-A8FA-DA39FC407B1F}"/>
            </c:ext>
          </c:extLst>
        </c:ser>
        <c:ser>
          <c:idx val="2"/>
          <c:order val="2"/>
          <c:tx>
            <c:strRef>
              <c:f>'Figure 9'!$I$17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9'!$J$14:$K$14</c:f>
              <c:strCache>
                <c:ptCount val="2"/>
                <c:pt idx="0">
                  <c:v>  263 / 269           DS     </c:v>
                </c:pt>
                <c:pt idx="1">
                  <c:v>  199 / 269        no-DS  </c:v>
                </c:pt>
              </c:strCache>
            </c:strRef>
          </c:cat>
          <c:val>
            <c:numRef>
              <c:f>'Figure 9'!$J$17:$K$17</c:f>
              <c:numCache>
                <c:formatCode>#,##0.0</c:formatCode>
                <c:ptCount val="2"/>
                <c:pt idx="0">
                  <c:v>5.8499999999999996E-2</c:v>
                </c:pt>
                <c:pt idx="1">
                  <c:v>0.5105000000000004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B-7547-A8FA-DA39FC407B1F}"/>
            </c:ext>
          </c:extLst>
        </c:ser>
        <c:ser>
          <c:idx val="3"/>
          <c:order val="3"/>
          <c:tx>
            <c:strRef>
              <c:f>'Figure 9'!$I$18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9'!$J$14:$K$14</c:f>
              <c:strCache>
                <c:ptCount val="2"/>
                <c:pt idx="0">
                  <c:v>  263 / 269           DS     </c:v>
                </c:pt>
                <c:pt idx="1">
                  <c:v>  199 / 269        no-DS  </c:v>
                </c:pt>
              </c:strCache>
            </c:strRef>
          </c:cat>
          <c:val>
            <c:numRef>
              <c:f>'Figure 9'!$J$18:$K$18</c:f>
              <c:numCache>
                <c:formatCode>#,##0.0</c:formatCode>
                <c:ptCount val="2"/>
                <c:pt idx="0">
                  <c:v>0.2394999999999996</c:v>
                </c:pt>
                <c:pt idx="1">
                  <c:v>5.0859999999999985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AB-7547-A8FA-DA39FC407B1F}"/>
            </c:ext>
          </c:extLst>
        </c:ser>
        <c:ser>
          <c:idx val="4"/>
          <c:order val="4"/>
          <c:tx>
            <c:strRef>
              <c:f>'Figure 9'!$I$19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9'!$J$14:$K$14</c:f>
              <c:strCache>
                <c:ptCount val="2"/>
                <c:pt idx="0">
                  <c:v>  263 / 269           DS     </c:v>
                </c:pt>
                <c:pt idx="1">
                  <c:v>  199 / 269        no-DS  </c:v>
                </c:pt>
              </c:strCache>
            </c:strRef>
          </c:cat>
          <c:val>
            <c:numRef>
              <c:f>'Figure 9'!$J$19:$K$19</c:f>
              <c:numCache>
                <c:formatCode>#,##0.0</c:formatCode>
                <c:ptCount val="2"/>
                <c:pt idx="0">
                  <c:v>10.758500000000002</c:v>
                </c:pt>
                <c:pt idx="1">
                  <c:v>93.38300000000001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AB-7547-A8FA-DA39FC407B1F}"/>
            </c:ext>
          </c:extLst>
        </c:ser>
        <c:ser>
          <c:idx val="5"/>
          <c:order val="5"/>
          <c:tx>
            <c:strRef>
              <c:f>'Figure 9'!$I$20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9'!$J$14:$K$14</c:f>
              <c:strCache>
                <c:ptCount val="2"/>
                <c:pt idx="0">
                  <c:v>  263 / 269           DS     </c:v>
                </c:pt>
                <c:pt idx="1">
                  <c:v>  199 / 269        no-DS  </c:v>
                </c:pt>
              </c:strCache>
            </c:strRef>
          </c:cat>
          <c:val>
            <c:numRef>
              <c:f>'Figure 9'!$J$20:$K$20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AB-7547-A8FA-DA39FC407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5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9'!$I$15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9'!$L$15</c:f>
              <c:numCache>
                <c:formatCode>#,##0.0</c:formatCode>
                <c:ptCount val="1"/>
                <c:pt idx="0">
                  <c:v>15.008261211644378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D-1F47-8B09-C436124DE48A}"/>
            </c:ext>
          </c:extLst>
        </c:ser>
        <c:ser>
          <c:idx val="1"/>
          <c:order val="1"/>
          <c:tx>
            <c:strRef>
              <c:f>'Figure 9'!$I$16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9'!$L$16</c:f>
              <c:numCache>
                <c:formatCode>#,##0.0</c:formatCode>
                <c:ptCount val="1"/>
                <c:pt idx="0">
                  <c:v>1.6627176585582966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D-1F47-8B09-C436124DE48A}"/>
            </c:ext>
          </c:extLst>
        </c:ser>
        <c:ser>
          <c:idx val="2"/>
          <c:order val="2"/>
          <c:tx>
            <c:strRef>
              <c:f>'Figure 9'!$I$17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9'!$L$17</c:f>
              <c:numCache>
                <c:formatCode>#,##0.0</c:formatCode>
                <c:ptCount val="1"/>
                <c:pt idx="0">
                  <c:v>0.34617688600500074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CD-1F47-8B09-C436124DE48A}"/>
            </c:ext>
          </c:extLst>
        </c:ser>
        <c:ser>
          <c:idx val="3"/>
          <c:order val="3"/>
          <c:tx>
            <c:strRef>
              <c:f>'Figure 9'!$I$18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9'!$L$18</c:f>
              <c:numCache>
                <c:formatCode>#,##0.0</c:formatCode>
                <c:ptCount val="1"/>
                <c:pt idx="0">
                  <c:v>1.1847797276632939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CD-1F47-8B09-C436124DE48A}"/>
            </c:ext>
          </c:extLst>
        </c:ser>
        <c:ser>
          <c:idx val="4"/>
          <c:order val="4"/>
          <c:tx>
            <c:strRef>
              <c:f>'Figure 9'!$I$19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9'!$L$19</c:f>
              <c:numCache>
                <c:formatCode>#,##0.0</c:formatCode>
                <c:ptCount val="1"/>
                <c:pt idx="0">
                  <c:v>35.301027933255547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CD-1F47-8B09-C436124DE48A}"/>
            </c:ext>
          </c:extLst>
        </c:ser>
        <c:ser>
          <c:idx val="5"/>
          <c:order val="5"/>
          <c:tx>
            <c:strRef>
              <c:f>'Figure 9'!$I$20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9'!$L$20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CD-1F47-8B09-C436124DE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At val="0.5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64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'Figure 9'!$I$16</c:f>
              <c:strCache>
                <c:ptCount val="1"/>
                <c:pt idx="0">
                  <c:v>Q1-min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9'!$N$16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8754-5A42-9AEA-027378062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scatterChart>
        <c:scatterStyle val="lineMarker"/>
        <c:varyColors val="0"/>
        <c:ser>
          <c:idx val="0"/>
          <c:order val="0"/>
          <c:tx>
            <c:strRef>
              <c:f>'Figure 9'!$I$15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9'!$L$22</c:f>
              <c:numCache>
                <c:formatCode>0.0</c:formatCode>
                <c:ptCount val="1"/>
                <c:pt idx="0">
                  <c:v>0.80574192869912709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754-5A42-9AEA-027378062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59680"/>
        <c:axId val="1217157904"/>
      </c:scatte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At val="0.5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64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valAx>
        <c:axId val="12171579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17159680"/>
        <c:crosses val="max"/>
        <c:crossBetween val="midCat"/>
      </c:valAx>
      <c:valAx>
        <c:axId val="1217159680"/>
        <c:scaling>
          <c:logBase val="2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2171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3"/>
          <c:tx>
            <c:strRef>
              <c:f>'Figure 9'!$I$16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9'!$J$14:$K$14</c:f>
              <c:strCache>
                <c:ptCount val="2"/>
                <c:pt idx="0">
                  <c:v>  263 / 269           DS     </c:v>
                </c:pt>
                <c:pt idx="1">
                  <c:v>  199 / 269        no-DS  </c:v>
                </c:pt>
              </c:strCache>
            </c:strRef>
          </c:cat>
          <c:val>
            <c:numRef>
              <c:f>'Figure 9'!$J$16:$K$16</c:f>
              <c:numCache>
                <c:formatCode>#,##0.0</c:formatCode>
                <c:ptCount val="2"/>
                <c:pt idx="0">
                  <c:v>9.1499999999999915E-2</c:v>
                </c:pt>
                <c:pt idx="1">
                  <c:v>0.57950000000000301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1-4B42-9F98-8C211265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scatterChart>
        <c:scatterStyle val="lineMarker"/>
        <c:varyColors val="0"/>
        <c:ser>
          <c:idx val="0"/>
          <c:order val="0"/>
          <c:tx>
            <c:strRef>
              <c:f>'Figure 9'!$I$26</c:f>
              <c:strCache>
                <c:ptCount val="1"/>
                <c:pt idx="0">
                  <c:v>MAX-1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9'!$J$26</c:f>
              <c:numCache>
                <c:formatCode>0.0</c:formatCode>
                <c:ptCount val="1"/>
                <c:pt idx="0">
                  <c:v>47.545000000000002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831-4B42-9F98-8C211265E3B6}"/>
            </c:ext>
          </c:extLst>
        </c:ser>
        <c:ser>
          <c:idx val="2"/>
          <c:order val="1"/>
          <c:tx>
            <c:strRef>
              <c:f>'Figure 9'!$I$27</c:f>
              <c:strCache>
                <c:ptCount val="1"/>
                <c:pt idx="0">
                  <c:v>MAX-2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9'!$K$27</c:f>
              <c:numCache>
                <c:formatCode>0.0</c:formatCode>
                <c:ptCount val="1"/>
                <c:pt idx="0">
                  <c:v>193.108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831-4B42-9F98-8C211265E3B6}"/>
            </c:ext>
          </c:extLst>
        </c:ser>
        <c:ser>
          <c:idx val="3"/>
          <c:order val="2"/>
          <c:tx>
            <c:strRef>
              <c:f>'Figure 9'!$I$26</c:f>
              <c:strCache>
                <c:ptCount val="1"/>
                <c:pt idx="0">
                  <c:v>MAX-1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9'!$K$26</c:f>
              <c:numCache>
                <c:formatCode>0.0</c:formatCode>
                <c:ptCount val="1"/>
                <c:pt idx="0">
                  <c:v>261.79000000000002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831-4B42-9F98-8C211265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583248"/>
        <c:axId val="1219825968"/>
      </c:scatte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5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valAx>
        <c:axId val="1219825968"/>
        <c:scaling>
          <c:orientation val="minMax"/>
          <c:max val="2"/>
        </c:scaling>
        <c:delete val="1"/>
        <c:axPos val="r"/>
        <c:numFmt formatCode="General" sourceLinked="1"/>
        <c:majorTickMark val="out"/>
        <c:minorTickMark val="none"/>
        <c:tickLblPos val="nextTo"/>
        <c:crossAx val="1219583248"/>
        <c:crosses val="max"/>
        <c:crossBetween val="midCat"/>
      </c:valAx>
      <c:valAx>
        <c:axId val="1219583248"/>
        <c:scaling>
          <c:logBase val="2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2198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193376</xdr:colOff>
      <xdr:row>0</xdr:row>
      <xdr:rowOff>142777</xdr:rowOff>
    </xdr:from>
    <xdr:to>
      <xdr:col>10</xdr:col>
      <xdr:colOff>648591</xdr:colOff>
      <xdr:row>12</xdr:row>
      <xdr:rowOff>57251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DED440-E8A5-9844-B06E-A99D55321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738874</xdr:colOff>
      <xdr:row>8</xdr:row>
      <xdr:rowOff>196010</xdr:rowOff>
    </xdr:from>
    <xdr:to>
      <xdr:col>9</xdr:col>
      <xdr:colOff>683523</xdr:colOff>
      <xdr:row>19</xdr:row>
      <xdr:rowOff>139368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CCF87-EC52-9B46-BA86-5273D7127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0.65941</cdr:x>
      <cdr:y>0.13342</cdr:y>
    </cdr:from>
    <cdr:to>
      <cdr:x>0.81832</cdr:x>
      <cdr:y>0.23018</cdr:y>
    </cdr:to>
    <cdr:sp macro="" textlink="'Figure 12'!$K$7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B9A073E-3519-8D45-AE33-FBFF753B806D}"/>
            </a:ext>
          </a:extLst>
        </cdr:cNvPr>
        <cdr:cNvSpPr txBox="1"/>
      </cdr:nvSpPr>
      <cdr:spPr>
        <a:xfrm xmlns:a="http://schemas.openxmlformats.org/drawingml/2006/main">
          <a:off x="2372997" y="286738"/>
          <a:ext cx="571871" cy="2079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88AADB9-59AA-2C49-8203-FF9A5F082FA5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y=0.81x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0.79355</cdr:x>
      <cdr:y>0.27165</cdr:y>
    </cdr:from>
    <cdr:to>
      <cdr:x>0.95246</cdr:x>
      <cdr:y>0.36841</cdr:y>
    </cdr:to>
    <cdr:sp macro="" textlink="'Figure 12'!$K$3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0F29DEBE-100C-5B48-9AD7-2E18D29CF440}"/>
            </a:ext>
          </a:extLst>
        </cdr:cNvPr>
        <cdr:cNvSpPr txBox="1"/>
      </cdr:nvSpPr>
      <cdr:spPr>
        <a:xfrm xmlns:a="http://schemas.openxmlformats.org/drawingml/2006/main">
          <a:off x="2855746" y="583814"/>
          <a:ext cx="571871" cy="2079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836D180F-1AB5-1A4B-B077-F701131B31AD}" type="TxLink">
            <a:rPr lang="en-US" sz="800" b="0" i="0" u="none" strike="noStrike">
              <a:solidFill>
                <a:schemeClr val="tx1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y=0.68x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0.79149</cdr:x>
      <cdr:y>0.39951</cdr:y>
    </cdr:from>
    <cdr:to>
      <cdr:x>0.9504</cdr:x>
      <cdr:y>0.49627</cdr:y>
    </cdr:to>
    <cdr:sp macro="" textlink="'Figure 12'!$K$5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BEB05BC4-6403-F64B-A77D-93913B5E2556}"/>
            </a:ext>
          </a:extLst>
        </cdr:cNvPr>
        <cdr:cNvSpPr txBox="1"/>
      </cdr:nvSpPr>
      <cdr:spPr>
        <a:xfrm xmlns:a="http://schemas.openxmlformats.org/drawingml/2006/main">
          <a:off x="2848320" y="858608"/>
          <a:ext cx="571871" cy="2079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94B90D1D-82AF-DF41-A863-0B33E1242119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y=0.51x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4523</xdr:colOff>
      <xdr:row>30</xdr:row>
      <xdr:rowOff>174036</xdr:rowOff>
    </xdr:from>
    <xdr:to>
      <xdr:col>11</xdr:col>
      <xdr:colOff>1067641</xdr:colOff>
      <xdr:row>35</xdr:row>
      <xdr:rowOff>191765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89251-3D3D-D449-AA2A-03D1D221A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3737</xdr:colOff>
      <xdr:row>35</xdr:row>
      <xdr:rowOff>104223</xdr:rowOff>
    </xdr:from>
    <xdr:to>
      <xdr:col>11</xdr:col>
      <xdr:colOff>1072490</xdr:colOff>
      <xdr:row>39</xdr:row>
      <xdr:rowOff>25409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E4F62C-EAFE-6E4D-97DB-6272EEAE5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672629</xdr:colOff>
      <xdr:row>35</xdr:row>
      <xdr:rowOff>107798</xdr:rowOff>
    </xdr:from>
    <xdr:to>
      <xdr:col>11</xdr:col>
      <xdr:colOff>1067642</xdr:colOff>
      <xdr:row>39</xdr:row>
      <xdr:rowOff>28984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CEA1F6-1840-9F4B-B0A8-B9D3D2807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4524</xdr:colOff>
      <xdr:row>30</xdr:row>
      <xdr:rowOff>176967</xdr:rowOff>
    </xdr:from>
    <xdr:to>
      <xdr:col>11</xdr:col>
      <xdr:colOff>1072489</xdr:colOff>
      <xdr:row>35</xdr:row>
      <xdr:rowOff>194696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3633B1-8D4F-934B-9703-30E0484CA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0.00748</cdr:x>
      <cdr:y>0.72287</cdr:y>
    </cdr:from>
    <cdr:to>
      <cdr:x>0.16238</cdr:x>
      <cdr:y>0.90985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5CF7F4-A1A4-B248-89F4-3D46253CE1DC}"/>
            </a:ext>
          </a:extLst>
        </cdr:cNvPr>
        <cdr:cNvSpPr txBox="1"/>
      </cdr:nvSpPr>
      <cdr:spPr>
        <a:xfrm xmlns:a="http://schemas.openxmlformats.org/drawingml/2006/main">
          <a:off x="29607" y="748653"/>
          <a:ext cx="613113" cy="193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altLang="ko-KR" sz="1000"/>
            <a:t>#</a:t>
          </a:r>
          <a:r>
            <a:rPr lang="en-US" altLang="ko-KR" sz="1000" baseline="0"/>
            <a:t> success</a:t>
          </a:r>
          <a:endParaRPr lang="en-US" sz="1000"/>
        </a:p>
      </cdr:txBody>
    </cdr:sp>
  </cdr:relSizeAnchor>
  <cdr:relSizeAnchor xmlns:cdr="http://schemas.openxmlformats.org/drawingml/2006/chartDrawing">
    <cdr:from>
      <cdr:x>0.02066</cdr:x>
      <cdr:y>0.71457</cdr:y>
    </cdr:from>
    <cdr:to>
      <cdr:x>0.1594</cdr:x>
      <cdr:y>0.71457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6602A17-A20B-A84D-B48D-5321B27AF9D4}"/>
            </a:ext>
          </a:extLst>
        </cdr:cNvPr>
        <cdr:cNvCxnSpPr/>
      </cdr:nvCxnSpPr>
      <cdr:spPr>
        <a:xfrm xmlns:a="http://schemas.openxmlformats.org/drawingml/2006/main" flipH="1">
          <a:off x="81812" y="738673"/>
          <a:ext cx="549275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0.02165</cdr:x>
      <cdr:y>0.42328</cdr:y>
    </cdr:from>
    <cdr:to>
      <cdr:x>0.1594</cdr:x>
      <cdr:y>0.42328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569F5AB7-4FAD-7847-BBF5-8E94AFE510C4}"/>
            </a:ext>
          </a:extLst>
        </cdr:cNvPr>
        <cdr:cNvCxnSpPr/>
      </cdr:nvCxnSpPr>
      <cdr:spPr>
        <a:xfrm xmlns:a="http://schemas.openxmlformats.org/drawingml/2006/main" flipH="1">
          <a:off x="85725" y="437553"/>
          <a:ext cx="545362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0.01986</cdr:x>
      <cdr:y>0.13456</cdr:y>
    </cdr:from>
    <cdr:to>
      <cdr:x>0.15921</cdr:x>
      <cdr:y>0.13456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E1DDCD68-6E89-274C-A712-42B3C79CBEA8}"/>
            </a:ext>
          </a:extLst>
        </cdr:cNvPr>
        <cdr:cNvCxnSpPr/>
      </cdr:nvCxnSpPr>
      <cdr:spPr>
        <a:xfrm xmlns:a="http://schemas.openxmlformats.org/drawingml/2006/main" flipH="1">
          <a:off x="78637" y="139103"/>
          <a:ext cx="551712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0.15841</cdr:x>
      <cdr:y>0.13149</cdr:y>
    </cdr:from>
    <cdr:to>
      <cdr:x>0.15841</cdr:x>
      <cdr:y>0.71813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F2126AB5-2F90-9E47-BFA1-04AAAB7CCBD2}"/>
            </a:ext>
          </a:extLst>
        </cdr:cNvPr>
        <cdr:cNvCxnSpPr/>
      </cdr:nvCxnSpPr>
      <cdr:spPr>
        <a:xfrm xmlns:a="http://schemas.openxmlformats.org/drawingml/2006/main">
          <a:off x="627174" y="135928"/>
          <a:ext cx="0" cy="606425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0.02048</cdr:x>
      <cdr:y>0.13149</cdr:y>
    </cdr:from>
    <cdr:to>
      <cdr:x>0.02048</cdr:x>
      <cdr:y>0.71813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35DD3DB5-629F-AD41-8921-4021AAF83B46}"/>
            </a:ext>
          </a:extLst>
        </cdr:cNvPr>
        <cdr:cNvCxnSpPr/>
      </cdr:nvCxnSpPr>
      <cdr:spPr>
        <a:xfrm xmlns:a="http://schemas.openxmlformats.org/drawingml/2006/main">
          <a:off x="81074" y="135928"/>
          <a:ext cx="0" cy="606425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4523</xdr:colOff>
      <xdr:row>30</xdr:row>
      <xdr:rowOff>174036</xdr:rowOff>
    </xdr:from>
    <xdr:to>
      <xdr:col>11</xdr:col>
      <xdr:colOff>1067641</xdr:colOff>
      <xdr:row>35</xdr:row>
      <xdr:rowOff>191765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1FEE4-82E1-ED43-A075-C2341B5FA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3737</xdr:colOff>
      <xdr:row>35</xdr:row>
      <xdr:rowOff>104223</xdr:rowOff>
    </xdr:from>
    <xdr:to>
      <xdr:col>11</xdr:col>
      <xdr:colOff>1072490</xdr:colOff>
      <xdr:row>39</xdr:row>
      <xdr:rowOff>25409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F6B0C4-9D58-8745-A5D7-4C42684C2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672629</xdr:colOff>
      <xdr:row>35</xdr:row>
      <xdr:rowOff>107798</xdr:rowOff>
    </xdr:from>
    <xdr:to>
      <xdr:col>11</xdr:col>
      <xdr:colOff>1067642</xdr:colOff>
      <xdr:row>39</xdr:row>
      <xdr:rowOff>28984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AA3D15-832E-AE47-B1AF-7C9647F67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4524</xdr:colOff>
      <xdr:row>30</xdr:row>
      <xdr:rowOff>176967</xdr:rowOff>
    </xdr:from>
    <xdr:to>
      <xdr:col>11</xdr:col>
      <xdr:colOff>1072489</xdr:colOff>
      <xdr:row>35</xdr:row>
      <xdr:rowOff>194696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5686CE-CB72-B14D-BEC3-B3C2AB5F2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0.00748</cdr:x>
      <cdr:y>0.72287</cdr:y>
    </cdr:from>
    <cdr:to>
      <cdr:x>0.16238</cdr:x>
      <cdr:y>0.90985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5CF7F4-A1A4-B248-89F4-3D46253CE1DC}"/>
            </a:ext>
          </a:extLst>
        </cdr:cNvPr>
        <cdr:cNvSpPr txBox="1"/>
      </cdr:nvSpPr>
      <cdr:spPr>
        <a:xfrm xmlns:a="http://schemas.openxmlformats.org/drawingml/2006/main">
          <a:off x="29607" y="748653"/>
          <a:ext cx="613113" cy="193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altLang="ko-KR" sz="1000"/>
            <a:t>#</a:t>
          </a:r>
          <a:r>
            <a:rPr lang="en-US" altLang="ko-KR" sz="1000" baseline="0"/>
            <a:t> success</a:t>
          </a:r>
          <a:endParaRPr lang="en-US" sz="1000"/>
        </a:p>
      </cdr:txBody>
    </cdr:sp>
  </cdr:relSizeAnchor>
  <cdr:relSizeAnchor xmlns:cdr="http://schemas.openxmlformats.org/drawingml/2006/chartDrawing">
    <cdr:from>
      <cdr:x>0.02066</cdr:x>
      <cdr:y>0.71457</cdr:y>
    </cdr:from>
    <cdr:to>
      <cdr:x>0.1594</cdr:x>
      <cdr:y>0.71457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6602A17-A20B-A84D-B48D-5321B27AF9D4}"/>
            </a:ext>
          </a:extLst>
        </cdr:cNvPr>
        <cdr:cNvCxnSpPr/>
      </cdr:nvCxnSpPr>
      <cdr:spPr>
        <a:xfrm xmlns:a="http://schemas.openxmlformats.org/drawingml/2006/main" flipH="1">
          <a:off x="81812" y="738673"/>
          <a:ext cx="549275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0.02165</cdr:x>
      <cdr:y>0.42328</cdr:y>
    </cdr:from>
    <cdr:to>
      <cdr:x>0.1594</cdr:x>
      <cdr:y>0.42328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569F5AB7-4FAD-7847-BBF5-8E94AFE510C4}"/>
            </a:ext>
          </a:extLst>
        </cdr:cNvPr>
        <cdr:cNvCxnSpPr/>
      </cdr:nvCxnSpPr>
      <cdr:spPr>
        <a:xfrm xmlns:a="http://schemas.openxmlformats.org/drawingml/2006/main" flipH="1">
          <a:off x="85725" y="437553"/>
          <a:ext cx="545362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0.01986</cdr:x>
      <cdr:y>0.13456</cdr:y>
    </cdr:from>
    <cdr:to>
      <cdr:x>0.15921</cdr:x>
      <cdr:y>0.13456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E1DDCD68-6E89-274C-A712-42B3C79CBEA8}"/>
            </a:ext>
          </a:extLst>
        </cdr:cNvPr>
        <cdr:cNvCxnSpPr/>
      </cdr:nvCxnSpPr>
      <cdr:spPr>
        <a:xfrm xmlns:a="http://schemas.openxmlformats.org/drawingml/2006/main" flipH="1">
          <a:off x="78637" y="139103"/>
          <a:ext cx="551712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0.15841</cdr:x>
      <cdr:y>0.13149</cdr:y>
    </cdr:from>
    <cdr:to>
      <cdr:x>0.15841</cdr:x>
      <cdr:y>0.71813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F2126AB5-2F90-9E47-BFA1-04AAAB7CCBD2}"/>
            </a:ext>
          </a:extLst>
        </cdr:cNvPr>
        <cdr:cNvCxnSpPr/>
      </cdr:nvCxnSpPr>
      <cdr:spPr>
        <a:xfrm xmlns:a="http://schemas.openxmlformats.org/drawingml/2006/main">
          <a:off x="627174" y="135928"/>
          <a:ext cx="0" cy="606425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0.02048</cdr:x>
      <cdr:y>0.13149</cdr:y>
    </cdr:from>
    <cdr:to>
      <cdr:x>0.02048</cdr:x>
      <cdr:y>0.71813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35DD3DB5-629F-AD41-8921-4021AAF83B46}"/>
            </a:ext>
          </a:extLst>
        </cdr:cNvPr>
        <cdr:cNvCxnSpPr/>
      </cdr:nvCxnSpPr>
      <cdr:spPr>
        <a:xfrm xmlns:a="http://schemas.openxmlformats.org/drawingml/2006/main">
          <a:off x="81074" y="135928"/>
          <a:ext cx="0" cy="606425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222995</xdr:colOff>
      <xdr:row>8</xdr:row>
      <xdr:rowOff>166355</xdr:rowOff>
    </xdr:from>
    <xdr:to>
      <xdr:col>12</xdr:col>
      <xdr:colOff>312617</xdr:colOff>
      <xdr:row>18</xdr:row>
      <xdr:rowOff>128032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DC3D68-8508-EF4E-95A6-F48317F29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0.1358</cdr:x>
      <cdr:y>0.11612</cdr:y>
    </cdr:from>
    <cdr:to>
      <cdr:x>0.26205</cdr:x>
      <cdr:y>0.22874</cdr:y>
    </cdr:to>
    <cdr:sp macro="" textlink="'Figure 10'!$J$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8D2D35B-53E6-A74C-A9C4-1A305AA4F995}"/>
            </a:ext>
          </a:extLst>
        </cdr:cNvPr>
        <cdr:cNvSpPr txBox="1"/>
      </cdr:nvSpPr>
      <cdr:spPr>
        <a:xfrm xmlns:a="http://schemas.openxmlformats.org/drawingml/2006/main">
          <a:off x="608626" y="231667"/>
          <a:ext cx="565807" cy="2246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C74430D-781B-924B-998D-E06B53369FF4}" type="TxLink">
            <a:rPr lang="en-US" sz="9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# test</a:t>
          </a:fld>
          <a:endParaRPr lang="en-US" sz="900" b="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0.19324</cdr:x>
      <cdr:y>0.39805</cdr:y>
    </cdr:from>
    <cdr:to>
      <cdr:x>0.2778</cdr:x>
      <cdr:y>0.39805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6B463B23-D1F6-984E-9D5F-B69DEF96D336}"/>
            </a:ext>
          </a:extLst>
        </cdr:cNvPr>
        <cdr:cNvCxnSpPr/>
      </cdr:nvCxnSpPr>
      <cdr:spPr>
        <a:xfrm xmlns:a="http://schemas.openxmlformats.org/drawingml/2006/main" flipH="1">
          <a:off x="793839" y="788399"/>
          <a:ext cx="347375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0.19463</cdr:x>
      <cdr:y>0.48751</cdr:y>
    </cdr:from>
    <cdr:to>
      <cdr:x>0.27866</cdr:x>
      <cdr:y>0.48751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8872D62D-80DA-6F46-9837-8D6EA4FFD861}"/>
            </a:ext>
          </a:extLst>
        </cdr:cNvPr>
        <cdr:cNvCxnSpPr/>
      </cdr:nvCxnSpPr>
      <cdr:spPr>
        <a:xfrm xmlns:a="http://schemas.openxmlformats.org/drawingml/2006/main" flipH="1">
          <a:off x="800069" y="976054"/>
          <a:ext cx="345440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0.19463</cdr:x>
      <cdr:y>0.57793</cdr:y>
    </cdr:from>
    <cdr:to>
      <cdr:x>0.2778</cdr:x>
      <cdr:y>0.57793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D3E200C9-7ABA-4043-BD91-20A86CF976D5}"/>
            </a:ext>
          </a:extLst>
        </cdr:cNvPr>
        <cdr:cNvCxnSpPr/>
      </cdr:nvCxnSpPr>
      <cdr:spPr>
        <a:xfrm xmlns:a="http://schemas.openxmlformats.org/drawingml/2006/main" flipH="1">
          <a:off x="799549" y="1144678"/>
          <a:ext cx="341665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0.19321</cdr:x>
      <cdr:y>0.67048</cdr:y>
    </cdr:from>
    <cdr:to>
      <cdr:x>0.27857</cdr:x>
      <cdr:y>0.67048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09DC0CFF-BEA7-F144-A0DC-F7FCC192DAED}"/>
            </a:ext>
          </a:extLst>
        </cdr:cNvPr>
        <cdr:cNvCxnSpPr/>
      </cdr:nvCxnSpPr>
      <cdr:spPr>
        <a:xfrm xmlns:a="http://schemas.openxmlformats.org/drawingml/2006/main" flipH="1">
          <a:off x="793716" y="1327988"/>
          <a:ext cx="350661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0.19463</cdr:x>
      <cdr:y>0.76117</cdr:y>
    </cdr:from>
    <cdr:to>
      <cdr:x>0.27781</cdr:x>
      <cdr:y>0.76117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EB010F7E-6036-7A41-ABEB-F1BD800D9381}"/>
            </a:ext>
          </a:extLst>
        </cdr:cNvPr>
        <cdr:cNvCxnSpPr/>
      </cdr:nvCxnSpPr>
      <cdr:spPr>
        <a:xfrm xmlns:a="http://schemas.openxmlformats.org/drawingml/2006/main" flipH="1">
          <a:off x="800069" y="1523954"/>
          <a:ext cx="341922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0.19392</cdr:x>
      <cdr:y>0.85172</cdr:y>
    </cdr:from>
    <cdr:to>
      <cdr:x>0.27964</cdr:x>
      <cdr:y>0.85172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75D039BF-2858-E04E-849C-0E8E3F755EE9}"/>
            </a:ext>
          </a:extLst>
        </cdr:cNvPr>
        <cdr:cNvCxnSpPr/>
      </cdr:nvCxnSpPr>
      <cdr:spPr>
        <a:xfrm xmlns:a="http://schemas.openxmlformats.org/drawingml/2006/main" flipH="1">
          <a:off x="796633" y="1686961"/>
          <a:ext cx="352140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0.19392</cdr:x>
      <cdr:y>0.39716</cdr:y>
    </cdr:from>
    <cdr:to>
      <cdr:x>0.19392</cdr:x>
      <cdr:y>0.85346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38F5FBDA-4D2C-8042-BF56-CFBEB8AA283D}"/>
            </a:ext>
          </a:extLst>
        </cdr:cNvPr>
        <cdr:cNvCxnSpPr/>
      </cdr:nvCxnSpPr>
      <cdr:spPr>
        <a:xfrm xmlns:a="http://schemas.openxmlformats.org/drawingml/2006/main">
          <a:off x="796633" y="786636"/>
          <a:ext cx="0" cy="903771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0.19302</cdr:x>
      <cdr:y>0.30514</cdr:y>
    </cdr:from>
    <cdr:to>
      <cdr:x>0.27781</cdr:x>
      <cdr:y>0.30514</cdr:y>
    </cdr:to>
    <cdr:cxnSp macro="">
      <cdr:nvCxnSpPr>
        <cdr:cNvPr id="34" name="Straight Connector 33">
          <a:extLst xmlns:a="http://schemas.openxmlformats.org/drawingml/2006/main">
            <a:ext uri="{FF2B5EF4-FFF2-40B4-BE49-F238E27FC236}">
              <a16:creationId xmlns:a16="http://schemas.microsoft.com/office/drawing/2014/main" id="{547E5372-FD65-5E43-A5E8-9BA63F2DA498}"/>
            </a:ext>
          </a:extLst>
        </cdr:cNvPr>
        <cdr:cNvCxnSpPr/>
      </cdr:nvCxnSpPr>
      <cdr:spPr>
        <a:xfrm xmlns:a="http://schemas.openxmlformats.org/drawingml/2006/main" flipH="1">
          <a:off x="793451" y="610927"/>
          <a:ext cx="348540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0.19293</cdr:x>
      <cdr:y>0.21792</cdr:y>
    </cdr:from>
    <cdr:to>
      <cdr:x>0.27857</cdr:x>
      <cdr:y>0.21792</cdr:y>
    </cdr:to>
    <cdr:cxnSp macro="">
      <cdr:nvCxnSpPr>
        <cdr:cNvPr id="35" name="Straight Connector 34">
          <a:extLst xmlns:a="http://schemas.openxmlformats.org/drawingml/2006/main">
            <a:ext uri="{FF2B5EF4-FFF2-40B4-BE49-F238E27FC236}">
              <a16:creationId xmlns:a16="http://schemas.microsoft.com/office/drawing/2014/main" id="{3AAB7F47-39E7-7747-AD59-9F5E75BC08DD}"/>
            </a:ext>
          </a:extLst>
        </cdr:cNvPr>
        <cdr:cNvCxnSpPr/>
      </cdr:nvCxnSpPr>
      <cdr:spPr>
        <a:xfrm xmlns:a="http://schemas.openxmlformats.org/drawingml/2006/main" flipH="1">
          <a:off x="793081" y="436302"/>
          <a:ext cx="352040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0.19364</cdr:x>
      <cdr:y>0.21645</cdr:y>
    </cdr:from>
    <cdr:to>
      <cdr:x>0.19364</cdr:x>
      <cdr:y>0.30673</cdr:y>
    </cdr:to>
    <cdr:cxnSp macro="">
      <cdr:nvCxnSpPr>
        <cdr:cNvPr id="36" name="Straight Connector 35">
          <a:extLst xmlns:a="http://schemas.openxmlformats.org/drawingml/2006/main">
            <a:ext uri="{FF2B5EF4-FFF2-40B4-BE49-F238E27FC236}">
              <a16:creationId xmlns:a16="http://schemas.microsoft.com/office/drawing/2014/main" id="{C1728197-6139-524B-8650-264FB0FAE3F7}"/>
            </a:ext>
          </a:extLst>
        </cdr:cNvPr>
        <cdr:cNvCxnSpPr/>
      </cdr:nvCxnSpPr>
      <cdr:spPr>
        <a:xfrm xmlns:a="http://schemas.openxmlformats.org/drawingml/2006/main">
          <a:off x="795482" y="428712"/>
          <a:ext cx="0" cy="178813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0.07901</cdr:x>
      <cdr:y>0.34385</cdr:y>
    </cdr:from>
    <cdr:to>
      <cdr:x>0.94153</cdr:x>
      <cdr:y>0.34385</cdr:y>
    </cdr:to>
    <cdr:cxnSp macro="">
      <cdr:nvCxnSpPr>
        <cdr:cNvPr id="54" name="Straight Connector 53">
          <a:extLst xmlns:a="http://schemas.openxmlformats.org/drawingml/2006/main">
            <a:ext uri="{FF2B5EF4-FFF2-40B4-BE49-F238E27FC236}">
              <a16:creationId xmlns:a16="http://schemas.microsoft.com/office/drawing/2014/main" id="{E37144A4-E2B2-7E44-9D6B-063BACDF30C1}"/>
            </a:ext>
          </a:extLst>
        </cdr:cNvPr>
        <cdr:cNvCxnSpPr/>
      </cdr:nvCxnSpPr>
      <cdr:spPr>
        <a:xfrm xmlns:a="http://schemas.openxmlformats.org/drawingml/2006/main" flipH="1">
          <a:off x="324556" y="681047"/>
          <a:ext cx="3543260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0.07907</cdr:x>
      <cdr:y>0.35365</cdr:y>
    </cdr:from>
    <cdr:to>
      <cdr:x>0.94158</cdr:x>
      <cdr:y>0.35365</cdr:y>
    </cdr:to>
    <cdr:cxnSp macro="">
      <cdr:nvCxnSpPr>
        <cdr:cNvPr id="56" name="Straight Connector 55">
          <a:extLst xmlns:a="http://schemas.openxmlformats.org/drawingml/2006/main">
            <a:ext uri="{FF2B5EF4-FFF2-40B4-BE49-F238E27FC236}">
              <a16:creationId xmlns:a16="http://schemas.microsoft.com/office/drawing/2014/main" id="{C3ECACBE-DAA3-2749-9A67-45AF2C8FA376}"/>
            </a:ext>
          </a:extLst>
        </cdr:cNvPr>
        <cdr:cNvCxnSpPr/>
      </cdr:nvCxnSpPr>
      <cdr:spPr>
        <a:xfrm xmlns:a="http://schemas.openxmlformats.org/drawingml/2006/main" flipH="1">
          <a:off x="324802" y="700458"/>
          <a:ext cx="3543219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738874</xdr:colOff>
      <xdr:row>8</xdr:row>
      <xdr:rowOff>196010</xdr:rowOff>
    </xdr:from>
    <xdr:to>
      <xdr:col>9</xdr:col>
      <xdr:colOff>683523</xdr:colOff>
      <xdr:row>19</xdr:row>
      <xdr:rowOff>139368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026F7-BA4A-014D-A890-ED28B68C5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0.6296</cdr:x>
      <cdr:y>0.07866</cdr:y>
    </cdr:from>
    <cdr:to>
      <cdr:x>0.77014</cdr:x>
      <cdr:y>0.20389</cdr:y>
    </cdr:to>
    <cdr:sp macro="" textlink="'Figure 11'!$K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8698C56-C109-9145-A9B7-FE7CC6681985}"/>
            </a:ext>
          </a:extLst>
        </cdr:cNvPr>
        <cdr:cNvSpPr txBox="1"/>
      </cdr:nvSpPr>
      <cdr:spPr>
        <a:xfrm xmlns:a="http://schemas.openxmlformats.org/drawingml/2006/main">
          <a:off x="2246331" y="164837"/>
          <a:ext cx="501439" cy="262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E8DA0854-7088-5545-BD27-89BAC77ECC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80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0.78459</cdr:x>
      <cdr:y>0.19942</cdr:y>
    </cdr:from>
    <cdr:to>
      <cdr:x>0.92513</cdr:x>
      <cdr:y>0.32465</cdr:y>
    </cdr:to>
    <cdr:sp macro="" textlink="'Figure 11'!$K$3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760932F-8F3B-A843-A2C5-3E2F8ADEF16F}"/>
            </a:ext>
          </a:extLst>
        </cdr:cNvPr>
        <cdr:cNvSpPr txBox="1"/>
      </cdr:nvSpPr>
      <cdr:spPr>
        <a:xfrm xmlns:a="http://schemas.openxmlformats.org/drawingml/2006/main">
          <a:off x="2799318" y="417900"/>
          <a:ext cx="501439" cy="262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66250E75-CB89-2240-877F-C9F410AC5C80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y=0.91x</a:t>
          </a:fld>
          <a:endParaRPr lang="en-US" sz="80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0.78459</cdr:x>
      <cdr:y>0.4141</cdr:y>
    </cdr:from>
    <cdr:to>
      <cdr:x>0.92513</cdr:x>
      <cdr:y>0.53933</cdr:y>
    </cdr:to>
    <cdr:sp macro="" textlink="'Figure 11'!$K$5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8E43888-7015-BB49-A596-068AEFD2B20C}"/>
            </a:ext>
          </a:extLst>
        </cdr:cNvPr>
        <cdr:cNvSpPr txBox="1"/>
      </cdr:nvSpPr>
      <cdr:spPr>
        <a:xfrm xmlns:a="http://schemas.openxmlformats.org/drawingml/2006/main">
          <a:off x="2799318" y="867791"/>
          <a:ext cx="501439" cy="262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9A17F5E9-9B5F-9049-8B2D-07C37DE70EAE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y=0.54x</a:t>
          </a:fld>
          <a:endParaRPr lang="en-US" sz="80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0.66952</cdr:x>
      <cdr:y>0.07813</cdr:y>
    </cdr:from>
    <cdr:to>
      <cdr:x>0.81006</cdr:x>
      <cdr:y>0.20336</cdr:y>
    </cdr:to>
    <cdr:sp macro="" textlink="'Figure 11'!$K$7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6C45134C-58CD-9A4B-8D61-00335CF13E87}"/>
            </a:ext>
          </a:extLst>
        </cdr:cNvPr>
        <cdr:cNvSpPr txBox="1"/>
      </cdr:nvSpPr>
      <cdr:spPr>
        <a:xfrm xmlns:a="http://schemas.openxmlformats.org/drawingml/2006/main">
          <a:off x="2409401" y="167907"/>
          <a:ext cx="505760" cy="2691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DAA2432A-8EA8-D24C-B8A1-85D7C395EB12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y=1.00x</a:t>
          </a:fld>
          <a:endParaRPr lang="en-US" sz="80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0BAB-DB84-FD46-A173-E01092BA7BE5}">
  <sheetPr codeName="Sheet1"/>
  <dimension ref="A1:D271"/>
  <sheetViews>
    <sheetView topLeftCell="A5" workbookViewId="0">
      <selection activeCell="B3" sqref="B3:B271"/>
    </sheetView>
  </sheetViews>
  <sheetFormatPr baseColWidth="10" defaultRowHeight="16" x14ac:dyDescent="0.2"/>
  <cols>
    <col min="1" max="1" width="8.5" bestFit="1" customWidth="1"/>
  </cols>
  <sheetData>
    <row r="1" spans="1:4" x14ac:dyDescent="0.2">
      <c r="C1" s="9" t="s">
        <v>17</v>
      </c>
      <c r="D1" s="9" t="s">
        <v>18</v>
      </c>
    </row>
    <row r="2" spans="1:4" x14ac:dyDescent="0.2">
      <c r="A2" s="9" t="s">
        <v>13</v>
      </c>
      <c r="B2" s="9" t="s">
        <v>50</v>
      </c>
      <c r="C2">
        <v>1</v>
      </c>
      <c r="D2">
        <v>50</v>
      </c>
    </row>
    <row r="3" spans="1:4" x14ac:dyDescent="0.2">
      <c r="A3">
        <v>1</v>
      </c>
      <c r="B3">
        <f t="shared" ref="B3:B66" ca="1" si="0">FLOOR($C$2+RAND()*$D$2, 1)</f>
        <v>35</v>
      </c>
    </row>
    <row r="4" spans="1:4" x14ac:dyDescent="0.2">
      <c r="A4">
        <v>2</v>
      </c>
      <c r="B4">
        <f t="shared" ca="1" si="0"/>
        <v>1</v>
      </c>
    </row>
    <row r="5" spans="1:4" x14ac:dyDescent="0.2">
      <c r="A5">
        <v>3</v>
      </c>
      <c r="B5">
        <f t="shared" ca="1" si="0"/>
        <v>31</v>
      </c>
    </row>
    <row r="6" spans="1:4" x14ac:dyDescent="0.2">
      <c r="A6">
        <v>4</v>
      </c>
      <c r="B6">
        <f t="shared" ca="1" si="0"/>
        <v>16</v>
      </c>
    </row>
    <row r="7" spans="1:4" x14ac:dyDescent="0.2">
      <c r="A7">
        <v>5</v>
      </c>
      <c r="B7">
        <f t="shared" ca="1" si="0"/>
        <v>16</v>
      </c>
    </row>
    <row r="8" spans="1:4" x14ac:dyDescent="0.2">
      <c r="A8">
        <v>6</v>
      </c>
      <c r="B8">
        <f t="shared" ca="1" si="0"/>
        <v>38</v>
      </c>
    </row>
    <row r="9" spans="1:4" x14ac:dyDescent="0.2">
      <c r="A9">
        <v>8</v>
      </c>
      <c r="B9">
        <f t="shared" ca="1" si="0"/>
        <v>47</v>
      </c>
    </row>
    <row r="10" spans="1:4" x14ac:dyDescent="0.2">
      <c r="A10">
        <v>10</v>
      </c>
      <c r="B10">
        <f t="shared" ca="1" si="0"/>
        <v>10</v>
      </c>
    </row>
    <row r="11" spans="1:4" x14ac:dyDescent="0.2">
      <c r="A11">
        <v>11</v>
      </c>
      <c r="B11">
        <f t="shared" ca="1" si="0"/>
        <v>15</v>
      </c>
    </row>
    <row r="12" spans="1:4" x14ac:dyDescent="0.2">
      <c r="A12">
        <v>12</v>
      </c>
      <c r="B12">
        <f t="shared" ca="1" si="0"/>
        <v>28</v>
      </c>
    </row>
    <row r="13" spans="1:4" x14ac:dyDescent="0.2">
      <c r="A13">
        <v>13</v>
      </c>
      <c r="B13">
        <f t="shared" ca="1" si="0"/>
        <v>27</v>
      </c>
    </row>
    <row r="14" spans="1:4" x14ac:dyDescent="0.2">
      <c r="A14">
        <v>14</v>
      </c>
      <c r="B14">
        <f t="shared" ca="1" si="0"/>
        <v>26</v>
      </c>
    </row>
    <row r="15" spans="1:4" x14ac:dyDescent="0.2">
      <c r="A15">
        <v>16</v>
      </c>
      <c r="B15">
        <f t="shared" ca="1" si="0"/>
        <v>21</v>
      </c>
    </row>
    <row r="16" spans="1:4" x14ac:dyDescent="0.2">
      <c r="A16">
        <v>17</v>
      </c>
      <c r="B16">
        <f t="shared" ca="1" si="0"/>
        <v>42</v>
      </c>
    </row>
    <row r="17" spans="1:2" x14ac:dyDescent="0.2">
      <c r="A17">
        <v>19</v>
      </c>
      <c r="B17">
        <f t="shared" ca="1" si="0"/>
        <v>43</v>
      </c>
    </row>
    <row r="18" spans="1:2" x14ac:dyDescent="0.2">
      <c r="A18">
        <v>20</v>
      </c>
      <c r="B18">
        <f t="shared" ca="1" si="0"/>
        <v>21</v>
      </c>
    </row>
    <row r="19" spans="1:2" x14ac:dyDescent="0.2">
      <c r="A19">
        <v>21</v>
      </c>
      <c r="B19">
        <f t="shared" ca="1" si="0"/>
        <v>31</v>
      </c>
    </row>
    <row r="20" spans="1:2" x14ac:dyDescent="0.2">
      <c r="A20">
        <v>22</v>
      </c>
      <c r="B20">
        <f t="shared" ca="1" si="0"/>
        <v>3</v>
      </c>
    </row>
    <row r="21" spans="1:2" x14ac:dyDescent="0.2">
      <c r="A21">
        <v>23</v>
      </c>
      <c r="B21">
        <f t="shared" ca="1" si="0"/>
        <v>42</v>
      </c>
    </row>
    <row r="22" spans="1:2" x14ac:dyDescent="0.2">
      <c r="A22">
        <v>24</v>
      </c>
      <c r="B22">
        <f t="shared" ca="1" si="0"/>
        <v>6</v>
      </c>
    </row>
    <row r="23" spans="1:2" x14ac:dyDescent="0.2">
      <c r="A23">
        <v>25</v>
      </c>
      <c r="B23">
        <f t="shared" ca="1" si="0"/>
        <v>38</v>
      </c>
    </row>
    <row r="24" spans="1:2" x14ac:dyDescent="0.2">
      <c r="A24">
        <v>26</v>
      </c>
      <c r="B24">
        <f t="shared" ca="1" si="0"/>
        <v>21</v>
      </c>
    </row>
    <row r="25" spans="1:2" x14ac:dyDescent="0.2">
      <c r="A25">
        <v>27</v>
      </c>
      <c r="B25">
        <f t="shared" ca="1" si="0"/>
        <v>24</v>
      </c>
    </row>
    <row r="26" spans="1:2" x14ac:dyDescent="0.2">
      <c r="A26">
        <v>28</v>
      </c>
      <c r="B26">
        <f t="shared" ca="1" si="0"/>
        <v>8</v>
      </c>
    </row>
    <row r="27" spans="1:2" x14ac:dyDescent="0.2">
      <c r="A27">
        <v>29</v>
      </c>
      <c r="B27">
        <f t="shared" ca="1" si="0"/>
        <v>12</v>
      </c>
    </row>
    <row r="28" spans="1:2" x14ac:dyDescent="0.2">
      <c r="A28">
        <v>30</v>
      </c>
      <c r="B28">
        <f t="shared" ca="1" si="0"/>
        <v>8</v>
      </c>
    </row>
    <row r="29" spans="1:2" x14ac:dyDescent="0.2">
      <c r="A29">
        <v>31</v>
      </c>
      <c r="B29">
        <f t="shared" ca="1" si="0"/>
        <v>41</v>
      </c>
    </row>
    <row r="30" spans="1:2" x14ac:dyDescent="0.2">
      <c r="A30">
        <v>32</v>
      </c>
      <c r="B30">
        <f t="shared" ca="1" si="0"/>
        <v>41</v>
      </c>
    </row>
    <row r="31" spans="1:2" x14ac:dyDescent="0.2">
      <c r="A31">
        <v>33</v>
      </c>
      <c r="B31">
        <f t="shared" ca="1" si="0"/>
        <v>9</v>
      </c>
    </row>
    <row r="32" spans="1:2" x14ac:dyDescent="0.2">
      <c r="A32">
        <v>36</v>
      </c>
      <c r="B32">
        <f t="shared" ca="1" si="0"/>
        <v>47</v>
      </c>
    </row>
    <row r="33" spans="1:2" x14ac:dyDescent="0.2">
      <c r="A33">
        <v>37</v>
      </c>
      <c r="B33">
        <f t="shared" ca="1" si="0"/>
        <v>36</v>
      </c>
    </row>
    <row r="34" spans="1:2" x14ac:dyDescent="0.2">
      <c r="A34">
        <v>38</v>
      </c>
      <c r="B34">
        <f t="shared" ca="1" si="0"/>
        <v>11</v>
      </c>
    </row>
    <row r="35" spans="1:2" x14ac:dyDescent="0.2">
      <c r="A35">
        <v>39</v>
      </c>
      <c r="B35">
        <f t="shared" ca="1" si="0"/>
        <v>17</v>
      </c>
    </row>
    <row r="36" spans="1:2" x14ac:dyDescent="0.2">
      <c r="A36">
        <v>40</v>
      </c>
      <c r="B36">
        <f t="shared" ca="1" si="0"/>
        <v>1</v>
      </c>
    </row>
    <row r="37" spans="1:2" x14ac:dyDescent="0.2">
      <c r="A37">
        <v>41</v>
      </c>
      <c r="B37">
        <f t="shared" ca="1" si="0"/>
        <v>21</v>
      </c>
    </row>
    <row r="38" spans="1:2" x14ac:dyDescent="0.2">
      <c r="A38">
        <v>42</v>
      </c>
      <c r="B38">
        <f t="shared" ca="1" si="0"/>
        <v>38</v>
      </c>
    </row>
    <row r="39" spans="1:2" x14ac:dyDescent="0.2">
      <c r="A39">
        <v>43</v>
      </c>
      <c r="B39">
        <f t="shared" ca="1" si="0"/>
        <v>9</v>
      </c>
    </row>
    <row r="40" spans="1:2" x14ac:dyDescent="0.2">
      <c r="A40">
        <v>44</v>
      </c>
      <c r="B40">
        <f t="shared" ca="1" si="0"/>
        <v>35</v>
      </c>
    </row>
    <row r="41" spans="1:2" x14ac:dyDescent="0.2">
      <c r="A41">
        <v>45</v>
      </c>
      <c r="B41">
        <f t="shared" ca="1" si="0"/>
        <v>21</v>
      </c>
    </row>
    <row r="42" spans="1:2" x14ac:dyDescent="0.2">
      <c r="A42">
        <v>46</v>
      </c>
      <c r="B42">
        <f t="shared" ca="1" si="0"/>
        <v>39</v>
      </c>
    </row>
    <row r="43" spans="1:2" x14ac:dyDescent="0.2">
      <c r="A43">
        <v>47</v>
      </c>
      <c r="B43">
        <f t="shared" ca="1" si="0"/>
        <v>7</v>
      </c>
    </row>
    <row r="44" spans="1:2" x14ac:dyDescent="0.2">
      <c r="A44">
        <v>48</v>
      </c>
      <c r="B44">
        <f t="shared" ca="1" si="0"/>
        <v>8</v>
      </c>
    </row>
    <row r="45" spans="1:2" x14ac:dyDescent="0.2">
      <c r="A45">
        <v>49</v>
      </c>
      <c r="B45">
        <f t="shared" ca="1" si="0"/>
        <v>29</v>
      </c>
    </row>
    <row r="46" spans="1:2" x14ac:dyDescent="0.2">
      <c r="A46">
        <v>50</v>
      </c>
      <c r="B46">
        <f t="shared" ca="1" si="0"/>
        <v>50</v>
      </c>
    </row>
    <row r="47" spans="1:2" x14ac:dyDescent="0.2">
      <c r="A47">
        <v>51</v>
      </c>
      <c r="B47">
        <f t="shared" ca="1" si="0"/>
        <v>25</v>
      </c>
    </row>
    <row r="48" spans="1:2" x14ac:dyDescent="0.2">
      <c r="A48">
        <v>52</v>
      </c>
      <c r="B48">
        <f t="shared" ca="1" si="0"/>
        <v>7</v>
      </c>
    </row>
    <row r="49" spans="1:2" x14ac:dyDescent="0.2">
      <c r="A49">
        <v>53</v>
      </c>
      <c r="B49">
        <f t="shared" ca="1" si="0"/>
        <v>46</v>
      </c>
    </row>
    <row r="50" spans="1:2" x14ac:dyDescent="0.2">
      <c r="A50">
        <v>54</v>
      </c>
      <c r="B50">
        <f t="shared" ca="1" si="0"/>
        <v>4</v>
      </c>
    </row>
    <row r="51" spans="1:2" x14ac:dyDescent="0.2">
      <c r="A51">
        <v>55</v>
      </c>
      <c r="B51">
        <f t="shared" ca="1" si="0"/>
        <v>15</v>
      </c>
    </row>
    <row r="52" spans="1:2" x14ac:dyDescent="0.2">
      <c r="A52">
        <v>56</v>
      </c>
      <c r="B52">
        <f t="shared" ca="1" si="0"/>
        <v>34</v>
      </c>
    </row>
    <row r="53" spans="1:2" x14ac:dyDescent="0.2">
      <c r="A53">
        <v>57</v>
      </c>
      <c r="B53">
        <f t="shared" ca="1" si="0"/>
        <v>8</v>
      </c>
    </row>
    <row r="54" spans="1:2" x14ac:dyDescent="0.2">
      <c r="A54">
        <v>58</v>
      </c>
      <c r="B54">
        <f t="shared" ca="1" si="0"/>
        <v>14</v>
      </c>
    </row>
    <row r="55" spans="1:2" x14ac:dyDescent="0.2">
      <c r="A55">
        <v>59</v>
      </c>
      <c r="B55">
        <f t="shared" ca="1" si="0"/>
        <v>35</v>
      </c>
    </row>
    <row r="56" spans="1:2" x14ac:dyDescent="0.2">
      <c r="A56">
        <v>60</v>
      </c>
      <c r="B56">
        <f t="shared" ca="1" si="0"/>
        <v>28</v>
      </c>
    </row>
    <row r="57" spans="1:2" x14ac:dyDescent="0.2">
      <c r="A57">
        <v>61</v>
      </c>
      <c r="B57">
        <f t="shared" ca="1" si="0"/>
        <v>19</v>
      </c>
    </row>
    <row r="58" spans="1:2" x14ac:dyDescent="0.2">
      <c r="A58">
        <v>62</v>
      </c>
      <c r="B58">
        <f t="shared" ca="1" si="0"/>
        <v>22</v>
      </c>
    </row>
    <row r="59" spans="1:2" x14ac:dyDescent="0.2">
      <c r="A59">
        <v>63</v>
      </c>
      <c r="B59">
        <f t="shared" ca="1" si="0"/>
        <v>26</v>
      </c>
    </row>
    <row r="60" spans="1:2" x14ac:dyDescent="0.2">
      <c r="A60">
        <v>64</v>
      </c>
      <c r="B60">
        <f t="shared" ca="1" si="0"/>
        <v>22</v>
      </c>
    </row>
    <row r="61" spans="1:2" x14ac:dyDescent="0.2">
      <c r="A61">
        <v>65</v>
      </c>
      <c r="B61">
        <f t="shared" ca="1" si="0"/>
        <v>42</v>
      </c>
    </row>
    <row r="62" spans="1:2" x14ac:dyDescent="0.2">
      <c r="A62">
        <v>66</v>
      </c>
      <c r="B62">
        <f t="shared" ca="1" si="0"/>
        <v>48</v>
      </c>
    </row>
    <row r="63" spans="1:2" x14ac:dyDescent="0.2">
      <c r="A63">
        <v>67</v>
      </c>
      <c r="B63">
        <f t="shared" ca="1" si="0"/>
        <v>26</v>
      </c>
    </row>
    <row r="64" spans="1:2" x14ac:dyDescent="0.2">
      <c r="A64">
        <v>68</v>
      </c>
      <c r="B64">
        <f t="shared" ca="1" si="0"/>
        <v>47</v>
      </c>
    </row>
    <row r="65" spans="1:2" x14ac:dyDescent="0.2">
      <c r="A65">
        <v>69</v>
      </c>
      <c r="B65">
        <f t="shared" ca="1" si="0"/>
        <v>19</v>
      </c>
    </row>
    <row r="66" spans="1:2" x14ac:dyDescent="0.2">
      <c r="A66">
        <v>71</v>
      </c>
      <c r="B66">
        <f t="shared" ca="1" si="0"/>
        <v>25</v>
      </c>
    </row>
    <row r="67" spans="1:2" x14ac:dyDescent="0.2">
      <c r="A67">
        <v>72</v>
      </c>
      <c r="B67">
        <f t="shared" ref="B67:B130" ca="1" si="1">FLOOR($C$2+RAND()*$D$2, 1)</f>
        <v>12</v>
      </c>
    </row>
    <row r="68" spans="1:2" x14ac:dyDescent="0.2">
      <c r="A68">
        <v>73</v>
      </c>
      <c r="B68">
        <f t="shared" ca="1" si="1"/>
        <v>20</v>
      </c>
    </row>
    <row r="69" spans="1:2" x14ac:dyDescent="0.2">
      <c r="A69">
        <v>74</v>
      </c>
      <c r="B69">
        <f t="shared" ca="1" si="1"/>
        <v>6</v>
      </c>
    </row>
    <row r="70" spans="1:2" x14ac:dyDescent="0.2">
      <c r="A70">
        <v>75</v>
      </c>
      <c r="B70">
        <f t="shared" ca="1" si="1"/>
        <v>32</v>
      </c>
    </row>
    <row r="71" spans="1:2" x14ac:dyDescent="0.2">
      <c r="A71">
        <v>77</v>
      </c>
      <c r="B71">
        <f t="shared" ca="1" si="1"/>
        <v>16</v>
      </c>
    </row>
    <row r="72" spans="1:2" x14ac:dyDescent="0.2">
      <c r="A72">
        <v>79</v>
      </c>
      <c r="B72">
        <f t="shared" ca="1" si="1"/>
        <v>6</v>
      </c>
    </row>
    <row r="73" spans="1:2" x14ac:dyDescent="0.2">
      <c r="A73">
        <v>80</v>
      </c>
      <c r="B73">
        <f t="shared" ca="1" si="1"/>
        <v>34</v>
      </c>
    </row>
    <row r="74" spans="1:2" x14ac:dyDescent="0.2">
      <c r="A74">
        <v>81</v>
      </c>
      <c r="B74">
        <f t="shared" ca="1" si="1"/>
        <v>26</v>
      </c>
    </row>
    <row r="75" spans="1:2" x14ac:dyDescent="0.2">
      <c r="A75">
        <v>82</v>
      </c>
      <c r="B75">
        <f t="shared" ca="1" si="1"/>
        <v>46</v>
      </c>
    </row>
    <row r="76" spans="1:2" x14ac:dyDescent="0.2">
      <c r="A76">
        <v>83</v>
      </c>
      <c r="B76">
        <f t="shared" ca="1" si="1"/>
        <v>41</v>
      </c>
    </row>
    <row r="77" spans="1:2" x14ac:dyDescent="0.2">
      <c r="A77">
        <v>85</v>
      </c>
      <c r="B77">
        <f t="shared" ca="1" si="1"/>
        <v>38</v>
      </c>
    </row>
    <row r="78" spans="1:2" x14ac:dyDescent="0.2">
      <c r="A78">
        <v>86</v>
      </c>
      <c r="B78">
        <f t="shared" ca="1" si="1"/>
        <v>36</v>
      </c>
    </row>
    <row r="79" spans="1:2" x14ac:dyDescent="0.2">
      <c r="A79">
        <v>87</v>
      </c>
      <c r="B79">
        <f t="shared" ca="1" si="1"/>
        <v>30</v>
      </c>
    </row>
    <row r="80" spans="1:2" x14ac:dyDescent="0.2">
      <c r="A80">
        <v>88</v>
      </c>
      <c r="B80">
        <f t="shared" ca="1" si="1"/>
        <v>21</v>
      </c>
    </row>
    <row r="81" spans="1:2" x14ac:dyDescent="0.2">
      <c r="A81">
        <v>89</v>
      </c>
      <c r="B81">
        <f t="shared" ca="1" si="1"/>
        <v>20</v>
      </c>
    </row>
    <row r="82" spans="1:2" x14ac:dyDescent="0.2">
      <c r="A82">
        <v>90</v>
      </c>
      <c r="B82">
        <f t="shared" ca="1" si="1"/>
        <v>34</v>
      </c>
    </row>
    <row r="83" spans="1:2" x14ac:dyDescent="0.2">
      <c r="A83">
        <v>91</v>
      </c>
      <c r="B83">
        <f t="shared" ca="1" si="1"/>
        <v>3</v>
      </c>
    </row>
    <row r="84" spans="1:2" x14ac:dyDescent="0.2">
      <c r="A84">
        <v>92</v>
      </c>
      <c r="B84">
        <f t="shared" ca="1" si="1"/>
        <v>28</v>
      </c>
    </row>
    <row r="85" spans="1:2" x14ac:dyDescent="0.2">
      <c r="A85">
        <v>93</v>
      </c>
      <c r="B85">
        <f t="shared" ca="1" si="1"/>
        <v>14</v>
      </c>
    </row>
    <row r="86" spans="1:2" x14ac:dyDescent="0.2">
      <c r="A86">
        <v>94</v>
      </c>
      <c r="B86">
        <f t="shared" ca="1" si="1"/>
        <v>42</v>
      </c>
    </row>
    <row r="87" spans="1:2" x14ac:dyDescent="0.2">
      <c r="A87">
        <v>95</v>
      </c>
      <c r="B87">
        <f t="shared" ca="1" si="1"/>
        <v>16</v>
      </c>
    </row>
    <row r="88" spans="1:2" x14ac:dyDescent="0.2">
      <c r="A88">
        <v>96</v>
      </c>
      <c r="B88">
        <f t="shared" ca="1" si="1"/>
        <v>39</v>
      </c>
    </row>
    <row r="89" spans="1:2" x14ac:dyDescent="0.2">
      <c r="A89">
        <v>97</v>
      </c>
      <c r="B89">
        <f t="shared" ca="1" si="1"/>
        <v>33</v>
      </c>
    </row>
    <row r="90" spans="1:2" x14ac:dyDescent="0.2">
      <c r="A90">
        <v>98</v>
      </c>
      <c r="B90">
        <f t="shared" ca="1" si="1"/>
        <v>2</v>
      </c>
    </row>
    <row r="91" spans="1:2" x14ac:dyDescent="0.2">
      <c r="A91">
        <v>99</v>
      </c>
      <c r="B91">
        <f t="shared" ca="1" si="1"/>
        <v>46</v>
      </c>
    </row>
    <row r="92" spans="1:2" x14ac:dyDescent="0.2">
      <c r="A92">
        <v>100</v>
      </c>
      <c r="B92">
        <f t="shared" ca="1" si="1"/>
        <v>36</v>
      </c>
    </row>
    <row r="93" spans="1:2" x14ac:dyDescent="0.2">
      <c r="A93">
        <v>101</v>
      </c>
      <c r="B93">
        <f t="shared" ca="1" si="1"/>
        <v>25</v>
      </c>
    </row>
    <row r="94" spans="1:2" x14ac:dyDescent="0.2">
      <c r="A94">
        <v>102</v>
      </c>
      <c r="B94">
        <f t="shared" ca="1" si="1"/>
        <v>15</v>
      </c>
    </row>
    <row r="95" spans="1:2" x14ac:dyDescent="0.2">
      <c r="A95">
        <v>103</v>
      </c>
      <c r="B95">
        <f t="shared" ca="1" si="1"/>
        <v>1</v>
      </c>
    </row>
    <row r="96" spans="1:2" x14ac:dyDescent="0.2">
      <c r="A96">
        <v>104</v>
      </c>
      <c r="B96">
        <f t="shared" ca="1" si="1"/>
        <v>17</v>
      </c>
    </row>
    <row r="97" spans="1:2" x14ac:dyDescent="0.2">
      <c r="A97">
        <v>105</v>
      </c>
      <c r="B97">
        <f t="shared" ca="1" si="1"/>
        <v>46</v>
      </c>
    </row>
    <row r="98" spans="1:2" x14ac:dyDescent="0.2">
      <c r="A98">
        <v>106</v>
      </c>
      <c r="B98">
        <f t="shared" ca="1" si="1"/>
        <v>37</v>
      </c>
    </row>
    <row r="99" spans="1:2" x14ac:dyDescent="0.2">
      <c r="A99">
        <v>107</v>
      </c>
      <c r="B99">
        <f t="shared" ca="1" si="1"/>
        <v>28</v>
      </c>
    </row>
    <row r="100" spans="1:2" x14ac:dyDescent="0.2">
      <c r="A100">
        <v>108</v>
      </c>
      <c r="B100">
        <f t="shared" ca="1" si="1"/>
        <v>16</v>
      </c>
    </row>
    <row r="101" spans="1:2" x14ac:dyDescent="0.2">
      <c r="A101">
        <v>109</v>
      </c>
      <c r="B101">
        <f t="shared" ca="1" si="1"/>
        <v>46</v>
      </c>
    </row>
    <row r="102" spans="1:2" x14ac:dyDescent="0.2">
      <c r="A102">
        <v>110</v>
      </c>
      <c r="B102">
        <f t="shared" ca="1" si="1"/>
        <v>35</v>
      </c>
    </row>
    <row r="103" spans="1:2" x14ac:dyDescent="0.2">
      <c r="A103">
        <v>111</v>
      </c>
      <c r="B103">
        <f t="shared" ca="1" si="1"/>
        <v>23</v>
      </c>
    </row>
    <row r="104" spans="1:2" x14ac:dyDescent="0.2">
      <c r="A104">
        <v>112</v>
      </c>
      <c r="B104">
        <f t="shared" ca="1" si="1"/>
        <v>42</v>
      </c>
    </row>
    <row r="105" spans="1:2" x14ac:dyDescent="0.2">
      <c r="A105">
        <v>113</v>
      </c>
      <c r="B105">
        <f t="shared" ca="1" si="1"/>
        <v>8</v>
      </c>
    </row>
    <row r="106" spans="1:2" x14ac:dyDescent="0.2">
      <c r="A106">
        <v>114</v>
      </c>
      <c r="B106">
        <f t="shared" ca="1" si="1"/>
        <v>27</v>
      </c>
    </row>
    <row r="107" spans="1:2" x14ac:dyDescent="0.2">
      <c r="A107">
        <v>115</v>
      </c>
      <c r="B107">
        <f t="shared" ca="1" si="1"/>
        <v>44</v>
      </c>
    </row>
    <row r="108" spans="1:2" x14ac:dyDescent="0.2">
      <c r="A108">
        <v>116</v>
      </c>
      <c r="B108">
        <f t="shared" ca="1" si="1"/>
        <v>21</v>
      </c>
    </row>
    <row r="109" spans="1:2" x14ac:dyDescent="0.2">
      <c r="A109">
        <v>117</v>
      </c>
      <c r="B109">
        <f t="shared" ca="1" si="1"/>
        <v>39</v>
      </c>
    </row>
    <row r="110" spans="1:2" x14ac:dyDescent="0.2">
      <c r="A110">
        <v>118</v>
      </c>
      <c r="B110">
        <f t="shared" ca="1" si="1"/>
        <v>35</v>
      </c>
    </row>
    <row r="111" spans="1:2" x14ac:dyDescent="0.2">
      <c r="A111">
        <v>119</v>
      </c>
      <c r="B111">
        <f t="shared" ca="1" si="1"/>
        <v>7</v>
      </c>
    </row>
    <row r="112" spans="1:2" x14ac:dyDescent="0.2">
      <c r="A112">
        <v>120</v>
      </c>
      <c r="B112">
        <f t="shared" ca="1" si="1"/>
        <v>29</v>
      </c>
    </row>
    <row r="113" spans="1:2" x14ac:dyDescent="0.2">
      <c r="A113">
        <v>121</v>
      </c>
      <c r="B113">
        <f t="shared" ca="1" si="1"/>
        <v>10</v>
      </c>
    </row>
    <row r="114" spans="1:2" x14ac:dyDescent="0.2">
      <c r="A114">
        <v>122</v>
      </c>
      <c r="B114">
        <f t="shared" ca="1" si="1"/>
        <v>7</v>
      </c>
    </row>
    <row r="115" spans="1:2" x14ac:dyDescent="0.2">
      <c r="A115">
        <v>123</v>
      </c>
      <c r="B115">
        <f t="shared" ca="1" si="1"/>
        <v>41</v>
      </c>
    </row>
    <row r="116" spans="1:2" x14ac:dyDescent="0.2">
      <c r="A116">
        <v>124</v>
      </c>
      <c r="B116">
        <f t="shared" ca="1" si="1"/>
        <v>16</v>
      </c>
    </row>
    <row r="117" spans="1:2" x14ac:dyDescent="0.2">
      <c r="A117">
        <v>125</v>
      </c>
      <c r="B117">
        <f t="shared" ca="1" si="1"/>
        <v>7</v>
      </c>
    </row>
    <row r="118" spans="1:2" x14ac:dyDescent="0.2">
      <c r="A118">
        <v>126</v>
      </c>
      <c r="B118">
        <f t="shared" ca="1" si="1"/>
        <v>10</v>
      </c>
    </row>
    <row r="119" spans="1:2" x14ac:dyDescent="0.2">
      <c r="A119">
        <v>127</v>
      </c>
      <c r="B119">
        <f t="shared" ca="1" si="1"/>
        <v>12</v>
      </c>
    </row>
    <row r="120" spans="1:2" x14ac:dyDescent="0.2">
      <c r="A120">
        <v>128</v>
      </c>
      <c r="B120">
        <f t="shared" ca="1" si="1"/>
        <v>43</v>
      </c>
    </row>
    <row r="121" spans="1:2" x14ac:dyDescent="0.2">
      <c r="A121">
        <v>129</v>
      </c>
      <c r="B121">
        <f t="shared" ca="1" si="1"/>
        <v>43</v>
      </c>
    </row>
    <row r="122" spans="1:2" x14ac:dyDescent="0.2">
      <c r="A122">
        <v>130</v>
      </c>
      <c r="B122">
        <f t="shared" ca="1" si="1"/>
        <v>39</v>
      </c>
    </row>
    <row r="123" spans="1:2" x14ac:dyDescent="0.2">
      <c r="A123">
        <v>131</v>
      </c>
      <c r="B123">
        <f t="shared" ca="1" si="1"/>
        <v>8</v>
      </c>
    </row>
    <row r="124" spans="1:2" x14ac:dyDescent="0.2">
      <c r="A124">
        <v>132</v>
      </c>
      <c r="B124">
        <f t="shared" ca="1" si="1"/>
        <v>21</v>
      </c>
    </row>
    <row r="125" spans="1:2" x14ac:dyDescent="0.2">
      <c r="A125">
        <v>133</v>
      </c>
      <c r="B125">
        <f t="shared" ca="1" si="1"/>
        <v>40</v>
      </c>
    </row>
    <row r="126" spans="1:2" x14ac:dyDescent="0.2">
      <c r="A126">
        <v>134</v>
      </c>
      <c r="B126">
        <f t="shared" ca="1" si="1"/>
        <v>16</v>
      </c>
    </row>
    <row r="127" spans="1:2" x14ac:dyDescent="0.2">
      <c r="A127">
        <v>135</v>
      </c>
      <c r="B127">
        <f t="shared" ca="1" si="1"/>
        <v>38</v>
      </c>
    </row>
    <row r="128" spans="1:2" x14ac:dyDescent="0.2">
      <c r="A128">
        <v>136</v>
      </c>
      <c r="B128">
        <f t="shared" ca="1" si="1"/>
        <v>19</v>
      </c>
    </row>
    <row r="129" spans="1:2" x14ac:dyDescent="0.2">
      <c r="A129">
        <v>137</v>
      </c>
      <c r="B129">
        <f t="shared" ca="1" si="1"/>
        <v>18</v>
      </c>
    </row>
    <row r="130" spans="1:2" x14ac:dyDescent="0.2">
      <c r="A130">
        <v>138</v>
      </c>
      <c r="B130">
        <f t="shared" ca="1" si="1"/>
        <v>48</v>
      </c>
    </row>
    <row r="131" spans="1:2" x14ac:dyDescent="0.2">
      <c r="A131">
        <v>139</v>
      </c>
      <c r="B131">
        <f t="shared" ref="B131:B194" ca="1" si="2">FLOOR($C$2+RAND()*$D$2, 1)</f>
        <v>17</v>
      </c>
    </row>
    <row r="132" spans="1:2" x14ac:dyDescent="0.2">
      <c r="A132">
        <v>140</v>
      </c>
      <c r="B132">
        <f t="shared" ca="1" si="2"/>
        <v>49</v>
      </c>
    </row>
    <row r="133" spans="1:2" x14ac:dyDescent="0.2">
      <c r="A133">
        <v>141</v>
      </c>
      <c r="B133">
        <f t="shared" ca="1" si="2"/>
        <v>40</v>
      </c>
    </row>
    <row r="134" spans="1:2" x14ac:dyDescent="0.2">
      <c r="A134">
        <v>142</v>
      </c>
      <c r="B134">
        <f t="shared" ca="1" si="2"/>
        <v>4</v>
      </c>
    </row>
    <row r="135" spans="1:2" x14ac:dyDescent="0.2">
      <c r="A135">
        <v>143</v>
      </c>
      <c r="B135">
        <f t="shared" ca="1" si="2"/>
        <v>27</v>
      </c>
    </row>
    <row r="136" spans="1:2" x14ac:dyDescent="0.2">
      <c r="A136">
        <v>144</v>
      </c>
      <c r="B136">
        <f t="shared" ca="1" si="2"/>
        <v>38</v>
      </c>
    </row>
    <row r="137" spans="1:2" x14ac:dyDescent="0.2">
      <c r="A137">
        <v>145</v>
      </c>
      <c r="B137">
        <f t="shared" ca="1" si="2"/>
        <v>49</v>
      </c>
    </row>
    <row r="138" spans="1:2" x14ac:dyDescent="0.2">
      <c r="A138">
        <v>146</v>
      </c>
      <c r="B138">
        <f t="shared" ca="1" si="2"/>
        <v>47</v>
      </c>
    </row>
    <row r="139" spans="1:2" x14ac:dyDescent="0.2">
      <c r="A139">
        <v>147</v>
      </c>
      <c r="B139">
        <f t="shared" ca="1" si="2"/>
        <v>43</v>
      </c>
    </row>
    <row r="140" spans="1:2" x14ac:dyDescent="0.2">
      <c r="A140">
        <v>148</v>
      </c>
      <c r="B140">
        <f t="shared" ca="1" si="2"/>
        <v>22</v>
      </c>
    </row>
    <row r="141" spans="1:2" x14ac:dyDescent="0.2">
      <c r="A141">
        <v>149</v>
      </c>
      <c r="B141">
        <f t="shared" ca="1" si="2"/>
        <v>39</v>
      </c>
    </row>
    <row r="142" spans="1:2" x14ac:dyDescent="0.2">
      <c r="A142">
        <v>151</v>
      </c>
      <c r="B142">
        <f t="shared" ca="1" si="2"/>
        <v>48</v>
      </c>
    </row>
    <row r="143" spans="1:2" x14ac:dyDescent="0.2">
      <c r="A143">
        <v>152</v>
      </c>
      <c r="B143">
        <f t="shared" ca="1" si="2"/>
        <v>36</v>
      </c>
    </row>
    <row r="144" spans="1:2" x14ac:dyDescent="0.2">
      <c r="A144">
        <v>153</v>
      </c>
      <c r="B144">
        <f t="shared" ca="1" si="2"/>
        <v>12</v>
      </c>
    </row>
    <row r="145" spans="1:2" x14ac:dyDescent="0.2">
      <c r="A145">
        <v>155</v>
      </c>
      <c r="B145">
        <f t="shared" ca="1" si="2"/>
        <v>18</v>
      </c>
    </row>
    <row r="146" spans="1:2" x14ac:dyDescent="0.2">
      <c r="A146">
        <v>157</v>
      </c>
      <c r="B146">
        <f t="shared" ca="1" si="2"/>
        <v>32</v>
      </c>
    </row>
    <row r="147" spans="1:2" x14ac:dyDescent="0.2">
      <c r="A147">
        <v>160</v>
      </c>
      <c r="B147">
        <f t="shared" ca="1" si="2"/>
        <v>36</v>
      </c>
    </row>
    <row r="148" spans="1:2" x14ac:dyDescent="0.2">
      <c r="A148">
        <v>161</v>
      </c>
      <c r="B148">
        <f t="shared" ca="1" si="2"/>
        <v>42</v>
      </c>
    </row>
    <row r="149" spans="1:2" x14ac:dyDescent="0.2">
      <c r="A149">
        <v>162</v>
      </c>
      <c r="B149">
        <f t="shared" ca="1" si="2"/>
        <v>36</v>
      </c>
    </row>
    <row r="150" spans="1:2" x14ac:dyDescent="0.2">
      <c r="A150">
        <v>163</v>
      </c>
      <c r="B150">
        <f t="shared" ca="1" si="2"/>
        <v>17</v>
      </c>
    </row>
    <row r="151" spans="1:2" x14ac:dyDescent="0.2">
      <c r="A151">
        <v>164</v>
      </c>
      <c r="B151">
        <f t="shared" ca="1" si="2"/>
        <v>24</v>
      </c>
    </row>
    <row r="152" spans="1:2" x14ac:dyDescent="0.2">
      <c r="A152">
        <v>165</v>
      </c>
      <c r="B152">
        <f t="shared" ca="1" si="2"/>
        <v>25</v>
      </c>
    </row>
    <row r="153" spans="1:2" x14ac:dyDescent="0.2">
      <c r="A153">
        <v>166</v>
      </c>
      <c r="B153">
        <f t="shared" ca="1" si="2"/>
        <v>11</v>
      </c>
    </row>
    <row r="154" spans="1:2" x14ac:dyDescent="0.2">
      <c r="A154">
        <v>167</v>
      </c>
      <c r="B154">
        <f t="shared" ca="1" si="2"/>
        <v>40</v>
      </c>
    </row>
    <row r="155" spans="1:2" x14ac:dyDescent="0.2">
      <c r="A155">
        <v>168</v>
      </c>
      <c r="B155">
        <f t="shared" ca="1" si="2"/>
        <v>9</v>
      </c>
    </row>
    <row r="156" spans="1:2" x14ac:dyDescent="0.2">
      <c r="A156">
        <v>169</v>
      </c>
      <c r="B156">
        <f t="shared" ca="1" si="2"/>
        <v>14</v>
      </c>
    </row>
    <row r="157" spans="1:2" x14ac:dyDescent="0.2">
      <c r="A157">
        <v>170</v>
      </c>
      <c r="B157">
        <f t="shared" ca="1" si="2"/>
        <v>7</v>
      </c>
    </row>
    <row r="158" spans="1:2" x14ac:dyDescent="0.2">
      <c r="A158">
        <v>171</v>
      </c>
      <c r="B158">
        <f t="shared" ca="1" si="2"/>
        <v>18</v>
      </c>
    </row>
    <row r="159" spans="1:2" x14ac:dyDescent="0.2">
      <c r="A159">
        <v>172</v>
      </c>
      <c r="B159">
        <f t="shared" ca="1" si="2"/>
        <v>8</v>
      </c>
    </row>
    <row r="160" spans="1:2" x14ac:dyDescent="0.2">
      <c r="A160">
        <v>173</v>
      </c>
      <c r="B160">
        <f t="shared" ca="1" si="2"/>
        <v>41</v>
      </c>
    </row>
    <row r="161" spans="1:2" x14ac:dyDescent="0.2">
      <c r="A161">
        <v>174</v>
      </c>
      <c r="B161">
        <f t="shared" ca="1" si="2"/>
        <v>8</v>
      </c>
    </row>
    <row r="162" spans="1:2" x14ac:dyDescent="0.2">
      <c r="A162">
        <v>175</v>
      </c>
      <c r="B162">
        <f t="shared" ca="1" si="2"/>
        <v>21</v>
      </c>
    </row>
    <row r="163" spans="1:2" x14ac:dyDescent="0.2">
      <c r="A163">
        <v>176</v>
      </c>
      <c r="B163">
        <f t="shared" ca="1" si="2"/>
        <v>36</v>
      </c>
    </row>
    <row r="164" spans="1:2" x14ac:dyDescent="0.2">
      <c r="A164">
        <v>177</v>
      </c>
      <c r="B164">
        <f t="shared" ca="1" si="2"/>
        <v>45</v>
      </c>
    </row>
    <row r="165" spans="1:2" x14ac:dyDescent="0.2">
      <c r="A165">
        <v>181</v>
      </c>
      <c r="B165">
        <f t="shared" ca="1" si="2"/>
        <v>24</v>
      </c>
    </row>
    <row r="166" spans="1:2" x14ac:dyDescent="0.2">
      <c r="A166">
        <v>186</v>
      </c>
      <c r="B166">
        <f t="shared" ca="1" si="2"/>
        <v>27</v>
      </c>
    </row>
    <row r="167" spans="1:2" x14ac:dyDescent="0.2">
      <c r="A167">
        <v>187</v>
      </c>
      <c r="B167">
        <f t="shared" ca="1" si="2"/>
        <v>30</v>
      </c>
    </row>
    <row r="168" spans="1:2" x14ac:dyDescent="0.2">
      <c r="A168">
        <v>188</v>
      </c>
      <c r="B168">
        <f t="shared" ca="1" si="2"/>
        <v>23</v>
      </c>
    </row>
    <row r="169" spans="1:2" x14ac:dyDescent="0.2">
      <c r="A169">
        <v>189</v>
      </c>
      <c r="B169">
        <f t="shared" ca="1" si="2"/>
        <v>49</v>
      </c>
    </row>
    <row r="170" spans="1:2" x14ac:dyDescent="0.2">
      <c r="A170">
        <v>192</v>
      </c>
      <c r="B170">
        <f t="shared" ca="1" si="2"/>
        <v>36</v>
      </c>
    </row>
    <row r="171" spans="1:2" x14ac:dyDescent="0.2">
      <c r="A171">
        <v>193</v>
      </c>
      <c r="B171">
        <f t="shared" ca="1" si="2"/>
        <v>8</v>
      </c>
    </row>
    <row r="172" spans="1:2" x14ac:dyDescent="0.2">
      <c r="A172">
        <v>194</v>
      </c>
      <c r="B172">
        <f t="shared" ca="1" si="2"/>
        <v>45</v>
      </c>
    </row>
    <row r="173" spans="1:2" x14ac:dyDescent="0.2">
      <c r="A173">
        <v>195</v>
      </c>
      <c r="B173">
        <f t="shared" ca="1" si="2"/>
        <v>9</v>
      </c>
    </row>
    <row r="174" spans="1:2" x14ac:dyDescent="0.2">
      <c r="A174">
        <v>196</v>
      </c>
      <c r="B174">
        <f t="shared" ca="1" si="2"/>
        <v>18</v>
      </c>
    </row>
    <row r="175" spans="1:2" x14ac:dyDescent="0.2">
      <c r="A175">
        <v>197</v>
      </c>
      <c r="B175">
        <f t="shared" ca="1" si="2"/>
        <v>33</v>
      </c>
    </row>
    <row r="176" spans="1:2" x14ac:dyDescent="0.2">
      <c r="A176">
        <v>198</v>
      </c>
      <c r="B176">
        <f t="shared" ca="1" si="2"/>
        <v>10</v>
      </c>
    </row>
    <row r="177" spans="1:2" x14ac:dyDescent="0.2">
      <c r="A177">
        <v>200</v>
      </c>
      <c r="B177">
        <f t="shared" ca="1" si="2"/>
        <v>25</v>
      </c>
    </row>
    <row r="178" spans="1:2" x14ac:dyDescent="0.2">
      <c r="A178">
        <v>201</v>
      </c>
      <c r="B178">
        <f t="shared" ca="1" si="2"/>
        <v>1</v>
      </c>
    </row>
    <row r="179" spans="1:2" x14ac:dyDescent="0.2">
      <c r="A179">
        <v>203</v>
      </c>
      <c r="B179">
        <f t="shared" ca="1" si="2"/>
        <v>46</v>
      </c>
    </row>
    <row r="180" spans="1:2" x14ac:dyDescent="0.2">
      <c r="A180">
        <v>204</v>
      </c>
      <c r="B180">
        <f t="shared" ca="1" si="2"/>
        <v>41</v>
      </c>
    </row>
    <row r="181" spans="1:2" x14ac:dyDescent="0.2">
      <c r="A181">
        <v>205</v>
      </c>
      <c r="B181">
        <f t="shared" ca="1" si="2"/>
        <v>27</v>
      </c>
    </row>
    <row r="182" spans="1:2" x14ac:dyDescent="0.2">
      <c r="A182">
        <v>207</v>
      </c>
      <c r="B182">
        <f t="shared" ca="1" si="2"/>
        <v>40</v>
      </c>
    </row>
    <row r="183" spans="1:2" x14ac:dyDescent="0.2">
      <c r="A183">
        <v>208</v>
      </c>
      <c r="B183">
        <f t="shared" ca="1" si="2"/>
        <v>39</v>
      </c>
    </row>
    <row r="184" spans="1:2" x14ac:dyDescent="0.2">
      <c r="A184">
        <v>209</v>
      </c>
      <c r="B184">
        <f t="shared" ca="1" si="2"/>
        <v>43</v>
      </c>
    </row>
    <row r="185" spans="1:2" x14ac:dyDescent="0.2">
      <c r="A185">
        <v>210</v>
      </c>
      <c r="B185">
        <f t="shared" ca="1" si="2"/>
        <v>2</v>
      </c>
    </row>
    <row r="186" spans="1:2" x14ac:dyDescent="0.2">
      <c r="A186">
        <v>211</v>
      </c>
      <c r="B186">
        <f t="shared" ca="1" si="2"/>
        <v>27</v>
      </c>
    </row>
    <row r="187" spans="1:2" x14ac:dyDescent="0.2">
      <c r="A187">
        <v>212</v>
      </c>
      <c r="B187">
        <f t="shared" ca="1" si="2"/>
        <v>17</v>
      </c>
    </row>
    <row r="188" spans="1:2" x14ac:dyDescent="0.2">
      <c r="A188">
        <v>213</v>
      </c>
      <c r="B188">
        <f t="shared" ca="1" si="2"/>
        <v>8</v>
      </c>
    </row>
    <row r="189" spans="1:2" x14ac:dyDescent="0.2">
      <c r="A189">
        <v>214</v>
      </c>
      <c r="B189">
        <f t="shared" ca="1" si="2"/>
        <v>2</v>
      </c>
    </row>
    <row r="190" spans="1:2" x14ac:dyDescent="0.2">
      <c r="A190">
        <v>215</v>
      </c>
      <c r="B190">
        <f t="shared" ca="1" si="2"/>
        <v>25</v>
      </c>
    </row>
    <row r="191" spans="1:2" x14ac:dyDescent="0.2">
      <c r="A191">
        <v>216</v>
      </c>
      <c r="B191">
        <f t="shared" ca="1" si="2"/>
        <v>38</v>
      </c>
    </row>
    <row r="192" spans="1:2" x14ac:dyDescent="0.2">
      <c r="A192">
        <v>218</v>
      </c>
      <c r="B192">
        <f t="shared" ca="1" si="2"/>
        <v>8</v>
      </c>
    </row>
    <row r="193" spans="1:2" x14ac:dyDescent="0.2">
      <c r="A193">
        <v>219</v>
      </c>
      <c r="B193">
        <f t="shared" ca="1" si="2"/>
        <v>9</v>
      </c>
    </row>
    <row r="194" spans="1:2" x14ac:dyDescent="0.2">
      <c r="A194">
        <v>220</v>
      </c>
      <c r="B194">
        <f t="shared" ca="1" si="2"/>
        <v>15</v>
      </c>
    </row>
    <row r="195" spans="1:2" x14ac:dyDescent="0.2">
      <c r="A195">
        <v>221</v>
      </c>
      <c r="B195">
        <f t="shared" ref="B195:B258" ca="1" si="3">FLOOR($C$2+RAND()*$D$2, 1)</f>
        <v>3</v>
      </c>
    </row>
    <row r="196" spans="1:2" x14ac:dyDescent="0.2">
      <c r="A196">
        <v>224</v>
      </c>
      <c r="B196">
        <f t="shared" ca="1" si="3"/>
        <v>15</v>
      </c>
    </row>
    <row r="197" spans="1:2" x14ac:dyDescent="0.2">
      <c r="A197">
        <v>225</v>
      </c>
      <c r="B197">
        <f t="shared" ca="1" si="3"/>
        <v>25</v>
      </c>
    </row>
    <row r="198" spans="1:2" x14ac:dyDescent="0.2">
      <c r="A198">
        <v>226</v>
      </c>
      <c r="B198">
        <f t="shared" ca="1" si="3"/>
        <v>48</v>
      </c>
    </row>
    <row r="199" spans="1:2" x14ac:dyDescent="0.2">
      <c r="A199">
        <v>227</v>
      </c>
      <c r="B199">
        <f t="shared" ca="1" si="3"/>
        <v>34</v>
      </c>
    </row>
    <row r="200" spans="1:2" x14ac:dyDescent="0.2">
      <c r="A200">
        <v>228</v>
      </c>
      <c r="B200">
        <f t="shared" ca="1" si="3"/>
        <v>13</v>
      </c>
    </row>
    <row r="201" spans="1:2" x14ac:dyDescent="0.2">
      <c r="A201">
        <v>229</v>
      </c>
      <c r="B201">
        <f t="shared" ca="1" si="3"/>
        <v>32</v>
      </c>
    </row>
    <row r="202" spans="1:2" x14ac:dyDescent="0.2">
      <c r="A202">
        <v>230</v>
      </c>
      <c r="B202">
        <f t="shared" ca="1" si="3"/>
        <v>32</v>
      </c>
    </row>
    <row r="203" spans="1:2" x14ac:dyDescent="0.2">
      <c r="A203">
        <v>231</v>
      </c>
      <c r="B203">
        <f t="shared" ca="1" si="3"/>
        <v>27</v>
      </c>
    </row>
    <row r="204" spans="1:2" x14ac:dyDescent="0.2">
      <c r="A204">
        <v>233</v>
      </c>
      <c r="B204">
        <f t="shared" ca="1" si="3"/>
        <v>41</v>
      </c>
    </row>
    <row r="205" spans="1:2" x14ac:dyDescent="0.2">
      <c r="A205">
        <v>234</v>
      </c>
      <c r="B205">
        <f t="shared" ca="1" si="3"/>
        <v>8</v>
      </c>
    </row>
    <row r="206" spans="1:2" x14ac:dyDescent="0.2">
      <c r="A206">
        <v>235</v>
      </c>
      <c r="B206">
        <f t="shared" ca="1" si="3"/>
        <v>2</v>
      </c>
    </row>
    <row r="207" spans="1:2" x14ac:dyDescent="0.2">
      <c r="A207">
        <v>236</v>
      </c>
      <c r="B207">
        <f t="shared" ca="1" si="3"/>
        <v>32</v>
      </c>
    </row>
    <row r="208" spans="1:2" x14ac:dyDescent="0.2">
      <c r="A208">
        <v>237</v>
      </c>
      <c r="B208">
        <f t="shared" ca="1" si="3"/>
        <v>43</v>
      </c>
    </row>
    <row r="209" spans="1:2" x14ac:dyDescent="0.2">
      <c r="A209">
        <v>238</v>
      </c>
      <c r="B209">
        <f t="shared" ca="1" si="3"/>
        <v>20</v>
      </c>
    </row>
    <row r="210" spans="1:2" x14ac:dyDescent="0.2">
      <c r="A210">
        <v>239</v>
      </c>
      <c r="B210">
        <f t="shared" ca="1" si="3"/>
        <v>21</v>
      </c>
    </row>
    <row r="211" spans="1:2" x14ac:dyDescent="0.2">
      <c r="A211">
        <v>240</v>
      </c>
      <c r="B211">
        <f t="shared" ca="1" si="3"/>
        <v>35</v>
      </c>
    </row>
    <row r="212" spans="1:2" x14ac:dyDescent="0.2">
      <c r="A212">
        <v>241</v>
      </c>
      <c r="B212">
        <f t="shared" ca="1" si="3"/>
        <v>24</v>
      </c>
    </row>
    <row r="213" spans="1:2" x14ac:dyDescent="0.2">
      <c r="A213">
        <v>242</v>
      </c>
      <c r="B213">
        <f t="shared" ca="1" si="3"/>
        <v>35</v>
      </c>
    </row>
    <row r="214" spans="1:2" x14ac:dyDescent="0.2">
      <c r="A214">
        <v>243</v>
      </c>
      <c r="B214">
        <f t="shared" ca="1" si="3"/>
        <v>40</v>
      </c>
    </row>
    <row r="215" spans="1:2" x14ac:dyDescent="0.2">
      <c r="A215">
        <v>246</v>
      </c>
      <c r="B215">
        <f t="shared" ca="1" si="3"/>
        <v>43</v>
      </c>
    </row>
    <row r="216" spans="1:2" x14ac:dyDescent="0.2">
      <c r="A216">
        <v>247</v>
      </c>
      <c r="B216">
        <f t="shared" ca="1" si="3"/>
        <v>40</v>
      </c>
    </row>
    <row r="217" spans="1:2" x14ac:dyDescent="0.2">
      <c r="A217">
        <v>248</v>
      </c>
      <c r="B217">
        <f t="shared" ca="1" si="3"/>
        <v>8</v>
      </c>
    </row>
    <row r="218" spans="1:2" x14ac:dyDescent="0.2">
      <c r="A218">
        <v>249</v>
      </c>
      <c r="B218">
        <f t="shared" ca="1" si="3"/>
        <v>47</v>
      </c>
    </row>
    <row r="219" spans="1:2" x14ac:dyDescent="0.2">
      <c r="A219">
        <v>250</v>
      </c>
      <c r="B219">
        <f t="shared" ca="1" si="3"/>
        <v>48</v>
      </c>
    </row>
    <row r="220" spans="1:2" x14ac:dyDescent="0.2">
      <c r="A220">
        <v>251</v>
      </c>
      <c r="B220">
        <f t="shared" ca="1" si="3"/>
        <v>42</v>
      </c>
    </row>
    <row r="221" spans="1:2" x14ac:dyDescent="0.2">
      <c r="A221">
        <v>252</v>
      </c>
      <c r="B221">
        <f t="shared" ca="1" si="3"/>
        <v>20</v>
      </c>
    </row>
    <row r="222" spans="1:2" x14ac:dyDescent="0.2">
      <c r="A222">
        <v>253</v>
      </c>
      <c r="B222">
        <f t="shared" ca="1" si="3"/>
        <v>50</v>
      </c>
    </row>
    <row r="223" spans="1:2" x14ac:dyDescent="0.2">
      <c r="A223">
        <v>254</v>
      </c>
      <c r="B223">
        <f t="shared" ca="1" si="3"/>
        <v>19</v>
      </c>
    </row>
    <row r="224" spans="1:2" x14ac:dyDescent="0.2">
      <c r="A224">
        <v>256</v>
      </c>
      <c r="B224">
        <f t="shared" ca="1" si="3"/>
        <v>15</v>
      </c>
    </row>
    <row r="225" spans="1:2" x14ac:dyDescent="0.2">
      <c r="A225">
        <v>257</v>
      </c>
      <c r="B225">
        <f t="shared" ca="1" si="3"/>
        <v>34</v>
      </c>
    </row>
    <row r="226" spans="1:2" x14ac:dyDescent="0.2">
      <c r="A226">
        <v>258</v>
      </c>
      <c r="B226">
        <f t="shared" ca="1" si="3"/>
        <v>7</v>
      </c>
    </row>
    <row r="227" spans="1:2" x14ac:dyDescent="0.2">
      <c r="A227">
        <v>259</v>
      </c>
      <c r="B227">
        <f t="shared" ca="1" si="3"/>
        <v>8</v>
      </c>
    </row>
    <row r="228" spans="1:2" x14ac:dyDescent="0.2">
      <c r="A228">
        <v>260</v>
      </c>
      <c r="B228">
        <f t="shared" ca="1" si="3"/>
        <v>32</v>
      </c>
    </row>
    <row r="229" spans="1:2" x14ac:dyDescent="0.2">
      <c r="A229">
        <v>261</v>
      </c>
      <c r="B229">
        <f t="shared" ca="1" si="3"/>
        <v>17</v>
      </c>
    </row>
    <row r="230" spans="1:2" x14ac:dyDescent="0.2">
      <c r="A230">
        <v>262</v>
      </c>
      <c r="B230">
        <f t="shared" ca="1" si="3"/>
        <v>35</v>
      </c>
    </row>
    <row r="231" spans="1:2" x14ac:dyDescent="0.2">
      <c r="A231">
        <v>264</v>
      </c>
      <c r="B231">
        <f t="shared" ca="1" si="3"/>
        <v>18</v>
      </c>
    </row>
    <row r="232" spans="1:2" x14ac:dyDescent="0.2">
      <c r="A232">
        <v>265</v>
      </c>
      <c r="B232">
        <f t="shared" ca="1" si="3"/>
        <v>50</v>
      </c>
    </row>
    <row r="233" spans="1:2" x14ac:dyDescent="0.2">
      <c r="A233">
        <v>266</v>
      </c>
      <c r="B233">
        <f t="shared" ca="1" si="3"/>
        <v>19</v>
      </c>
    </row>
    <row r="234" spans="1:2" x14ac:dyDescent="0.2">
      <c r="A234">
        <v>267</v>
      </c>
      <c r="B234">
        <f t="shared" ca="1" si="3"/>
        <v>1</v>
      </c>
    </row>
    <row r="235" spans="1:2" x14ac:dyDescent="0.2">
      <c r="A235">
        <v>268</v>
      </c>
      <c r="B235">
        <f t="shared" ca="1" si="3"/>
        <v>45</v>
      </c>
    </row>
    <row r="236" spans="1:2" x14ac:dyDescent="0.2">
      <c r="A236">
        <v>269</v>
      </c>
      <c r="B236">
        <f t="shared" ca="1" si="3"/>
        <v>22</v>
      </c>
    </row>
    <row r="237" spans="1:2" x14ac:dyDescent="0.2">
      <c r="A237">
        <v>270</v>
      </c>
      <c r="B237">
        <f t="shared" ca="1" si="3"/>
        <v>44</v>
      </c>
    </row>
    <row r="238" spans="1:2" x14ac:dyDescent="0.2">
      <c r="A238">
        <v>271</v>
      </c>
      <c r="B238">
        <f t="shared" ca="1" si="3"/>
        <v>7</v>
      </c>
    </row>
    <row r="239" spans="1:2" x14ac:dyDescent="0.2">
      <c r="A239">
        <v>272</v>
      </c>
      <c r="B239">
        <f t="shared" ca="1" si="3"/>
        <v>50</v>
      </c>
    </row>
    <row r="240" spans="1:2" x14ac:dyDescent="0.2">
      <c r="A240">
        <v>273</v>
      </c>
      <c r="B240">
        <f t="shared" ca="1" si="3"/>
        <v>46</v>
      </c>
    </row>
    <row r="241" spans="1:2" x14ac:dyDescent="0.2">
      <c r="A241">
        <v>274</v>
      </c>
      <c r="B241">
        <f t="shared" ca="1" si="3"/>
        <v>36</v>
      </c>
    </row>
    <row r="242" spans="1:2" x14ac:dyDescent="0.2">
      <c r="A242">
        <v>275</v>
      </c>
      <c r="B242">
        <f t="shared" ca="1" si="3"/>
        <v>39</v>
      </c>
    </row>
    <row r="243" spans="1:2" x14ac:dyDescent="0.2">
      <c r="A243">
        <v>276</v>
      </c>
      <c r="B243">
        <f t="shared" ca="1" si="3"/>
        <v>45</v>
      </c>
    </row>
    <row r="244" spans="1:2" x14ac:dyDescent="0.2">
      <c r="A244">
        <v>277</v>
      </c>
      <c r="B244">
        <f t="shared" ca="1" si="3"/>
        <v>27</v>
      </c>
    </row>
    <row r="245" spans="1:2" x14ac:dyDescent="0.2">
      <c r="A245">
        <v>278</v>
      </c>
      <c r="B245">
        <f t="shared" ca="1" si="3"/>
        <v>50</v>
      </c>
    </row>
    <row r="246" spans="1:2" x14ac:dyDescent="0.2">
      <c r="A246">
        <v>279</v>
      </c>
      <c r="B246">
        <f t="shared" ca="1" si="3"/>
        <v>24</v>
      </c>
    </row>
    <row r="247" spans="1:2" x14ac:dyDescent="0.2">
      <c r="A247">
        <v>280</v>
      </c>
      <c r="B247">
        <f t="shared" ca="1" si="3"/>
        <v>24</v>
      </c>
    </row>
    <row r="248" spans="1:2" x14ac:dyDescent="0.2">
      <c r="A248">
        <v>281</v>
      </c>
      <c r="B248">
        <f t="shared" ca="1" si="3"/>
        <v>48</v>
      </c>
    </row>
    <row r="249" spans="1:2" x14ac:dyDescent="0.2">
      <c r="A249">
        <v>282</v>
      </c>
      <c r="B249">
        <f t="shared" ca="1" si="3"/>
        <v>35</v>
      </c>
    </row>
    <row r="250" spans="1:2" x14ac:dyDescent="0.2">
      <c r="A250">
        <v>283</v>
      </c>
      <c r="B250">
        <f t="shared" ca="1" si="3"/>
        <v>27</v>
      </c>
    </row>
    <row r="251" spans="1:2" x14ac:dyDescent="0.2">
      <c r="A251">
        <v>284</v>
      </c>
      <c r="B251">
        <f t="shared" ca="1" si="3"/>
        <v>7</v>
      </c>
    </row>
    <row r="252" spans="1:2" x14ac:dyDescent="0.2">
      <c r="A252">
        <v>285</v>
      </c>
      <c r="B252">
        <f t="shared" ca="1" si="3"/>
        <v>24</v>
      </c>
    </row>
    <row r="253" spans="1:2" x14ac:dyDescent="0.2">
      <c r="A253">
        <v>286</v>
      </c>
      <c r="B253">
        <f t="shared" ca="1" si="3"/>
        <v>22</v>
      </c>
    </row>
    <row r="254" spans="1:2" x14ac:dyDescent="0.2">
      <c r="A254">
        <v>287</v>
      </c>
      <c r="B254">
        <f t="shared" ca="1" si="3"/>
        <v>24</v>
      </c>
    </row>
    <row r="255" spans="1:2" x14ac:dyDescent="0.2">
      <c r="A255">
        <v>289</v>
      </c>
      <c r="B255">
        <f t="shared" ca="1" si="3"/>
        <v>6</v>
      </c>
    </row>
    <row r="256" spans="1:2" x14ac:dyDescent="0.2">
      <c r="A256">
        <v>290</v>
      </c>
      <c r="B256">
        <f t="shared" ca="1" si="3"/>
        <v>49</v>
      </c>
    </row>
    <row r="257" spans="1:2" x14ac:dyDescent="0.2">
      <c r="A257">
        <v>291</v>
      </c>
      <c r="B257">
        <f t="shared" ca="1" si="3"/>
        <v>46</v>
      </c>
    </row>
    <row r="258" spans="1:2" x14ac:dyDescent="0.2">
      <c r="A258">
        <v>292</v>
      </c>
      <c r="B258">
        <f t="shared" ca="1" si="3"/>
        <v>33</v>
      </c>
    </row>
    <row r="259" spans="1:2" x14ac:dyDescent="0.2">
      <c r="A259">
        <v>293</v>
      </c>
      <c r="B259">
        <f t="shared" ref="B259:B271" ca="1" si="4">FLOOR($C$2+RAND()*$D$2, 1)</f>
        <v>30</v>
      </c>
    </row>
    <row r="260" spans="1:2" x14ac:dyDescent="0.2">
      <c r="A260">
        <v>294</v>
      </c>
      <c r="B260">
        <f t="shared" ca="1" si="4"/>
        <v>8</v>
      </c>
    </row>
    <row r="261" spans="1:2" x14ac:dyDescent="0.2">
      <c r="A261">
        <v>295</v>
      </c>
      <c r="B261">
        <f t="shared" ca="1" si="4"/>
        <v>31</v>
      </c>
    </row>
    <row r="262" spans="1:2" x14ac:dyDescent="0.2">
      <c r="A262">
        <v>296</v>
      </c>
      <c r="B262">
        <f t="shared" ca="1" si="4"/>
        <v>40</v>
      </c>
    </row>
    <row r="263" spans="1:2" x14ac:dyDescent="0.2">
      <c r="A263">
        <v>297</v>
      </c>
      <c r="B263">
        <f t="shared" ca="1" si="4"/>
        <v>43</v>
      </c>
    </row>
    <row r="264" spans="1:2" x14ac:dyDescent="0.2">
      <c r="A264">
        <v>298</v>
      </c>
      <c r="B264">
        <f t="shared" ca="1" si="4"/>
        <v>30</v>
      </c>
    </row>
    <row r="265" spans="1:2" x14ac:dyDescent="0.2">
      <c r="A265">
        <v>299</v>
      </c>
      <c r="B265">
        <f t="shared" ca="1" si="4"/>
        <v>44</v>
      </c>
    </row>
    <row r="266" spans="1:2" x14ac:dyDescent="0.2">
      <c r="A266">
        <v>300</v>
      </c>
      <c r="B266">
        <f t="shared" ca="1" si="4"/>
        <v>33</v>
      </c>
    </row>
    <row r="267" spans="1:2" x14ac:dyDescent="0.2">
      <c r="A267">
        <v>301</v>
      </c>
      <c r="B267">
        <f t="shared" ca="1" si="4"/>
        <v>15</v>
      </c>
    </row>
    <row r="268" spans="1:2" x14ac:dyDescent="0.2">
      <c r="A268">
        <v>302</v>
      </c>
      <c r="B268">
        <f t="shared" ca="1" si="4"/>
        <v>17</v>
      </c>
    </row>
    <row r="269" spans="1:2" x14ac:dyDescent="0.2">
      <c r="A269">
        <v>303</v>
      </c>
      <c r="B269">
        <f t="shared" ca="1" si="4"/>
        <v>33</v>
      </c>
    </row>
    <row r="270" spans="1:2" x14ac:dyDescent="0.2">
      <c r="A270">
        <v>304</v>
      </c>
      <c r="B270">
        <f t="shared" ca="1" si="4"/>
        <v>26</v>
      </c>
    </row>
    <row r="271" spans="1:2" x14ac:dyDescent="0.2">
      <c r="A271">
        <v>305</v>
      </c>
      <c r="B271">
        <f t="shared" ca="1" si="4"/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42AA-2736-1644-B300-388975B7AB76}">
  <dimension ref="A1:G235"/>
  <sheetViews>
    <sheetView workbookViewId="0">
      <selection activeCell="C38" sqref="C38"/>
    </sheetView>
  </sheetViews>
  <sheetFormatPr baseColWidth="10" defaultRowHeight="16" x14ac:dyDescent="0.2"/>
  <cols>
    <col min="2" max="2" width="39.5" bestFit="1" customWidth="1"/>
  </cols>
  <sheetData>
    <row r="1" spans="1:7" x14ac:dyDescent="0.2">
      <c r="A1" s="17" t="s">
        <v>59</v>
      </c>
      <c r="B1" s="17" t="s">
        <v>58</v>
      </c>
      <c r="C1" s="17" t="s">
        <v>60</v>
      </c>
      <c r="D1" s="17" t="s">
        <v>61</v>
      </c>
      <c r="E1" s="17" t="s">
        <v>62</v>
      </c>
      <c r="F1" s="17" t="s">
        <v>67</v>
      </c>
      <c r="G1" s="17" t="s">
        <v>68</v>
      </c>
    </row>
    <row r="2" spans="1:7" x14ac:dyDescent="0.2">
      <c r="A2">
        <v>-1</v>
      </c>
      <c r="B2" t="s">
        <v>299</v>
      </c>
      <c r="C2" s="3">
        <f>COUNTIFS(abs!$R$3:$R$271, "*["&amp;$A2&amp;"]*") - $E2</f>
        <v>5</v>
      </c>
      <c r="D2" s="3">
        <f>COUNTIFS(abs!$S$3:$S$271, "*["&amp;$A2&amp;"]*") - $E2</f>
        <v>2</v>
      </c>
      <c r="E2">
        <f>COUNTIFS(abs!$R$3:$R$271, "*["&amp;$A2&amp;"]*", abs!$S$3:$S$271, "*["&amp;$A2&amp;"]*")</f>
        <v>2</v>
      </c>
      <c r="F2" s="3">
        <f>C2+D2+E2</f>
        <v>9</v>
      </c>
      <c r="G2" t="str">
        <f>IF(AND(C2=F2, C2&lt;&gt;0), "Y", "N")</f>
        <v>N</v>
      </c>
    </row>
    <row r="3" spans="1:7" x14ac:dyDescent="0.2">
      <c r="A3">
        <v>-2</v>
      </c>
      <c r="B3" t="s">
        <v>298</v>
      </c>
      <c r="C3" s="3">
        <f>COUNTIFS(abs!$R$3:$R$271, "*["&amp;$A3&amp;"]*") - $E3</f>
        <v>1</v>
      </c>
      <c r="D3" s="3">
        <f>COUNTIFS(abs!$S$3:$S$271, "*["&amp;$A3&amp;"]*") - $E3</f>
        <v>0</v>
      </c>
      <c r="E3">
        <f>COUNTIFS(abs!$R$3:$R$271, "*["&amp;$A3&amp;"]*", abs!$S$3:$S$271, "*["&amp;$A3&amp;"]*")</f>
        <v>0</v>
      </c>
      <c r="F3" s="3">
        <f t="shared" ref="F3:F66" si="0">C3+D3+E3</f>
        <v>1</v>
      </c>
      <c r="G3" t="str">
        <f t="shared" ref="G3:G66" si="1">IF(AND(C3=F3, C3&lt;&gt;0), "Y", "N")</f>
        <v>Y</v>
      </c>
    </row>
    <row r="4" spans="1:7" x14ac:dyDescent="0.2">
      <c r="A4">
        <v>-3</v>
      </c>
      <c r="B4" t="s">
        <v>297</v>
      </c>
      <c r="C4" s="3">
        <f>COUNTIFS(abs!$R$3:$R$271, "*["&amp;$A4&amp;"]*") - $E4</f>
        <v>2</v>
      </c>
      <c r="D4" s="3">
        <f>COUNTIFS(abs!$S$3:$S$271, "*["&amp;$A4&amp;"]*") - $E4</f>
        <v>2</v>
      </c>
      <c r="E4">
        <f>COUNTIFS(abs!$R$3:$R$271, "*["&amp;$A4&amp;"]*", abs!$S$3:$S$271, "*["&amp;$A4&amp;"]*")</f>
        <v>2</v>
      </c>
      <c r="F4" s="3">
        <f t="shared" si="0"/>
        <v>6</v>
      </c>
      <c r="G4" t="str">
        <f t="shared" si="1"/>
        <v>N</v>
      </c>
    </row>
    <row r="5" spans="1:7" x14ac:dyDescent="0.2">
      <c r="A5">
        <v>-4</v>
      </c>
      <c r="B5" t="s">
        <v>296</v>
      </c>
      <c r="C5" s="3">
        <f>COUNTIFS(abs!$R$3:$R$271, "*["&amp;$A5&amp;"]*") - $E5</f>
        <v>3</v>
      </c>
      <c r="D5" s="3">
        <f>COUNTIFS(abs!$S$3:$S$271, "*["&amp;$A5&amp;"]*") - $E5</f>
        <v>0</v>
      </c>
      <c r="E5">
        <f>COUNTIFS(abs!$R$3:$R$271, "*["&amp;$A5&amp;"]*", abs!$S$3:$S$271, "*["&amp;$A5&amp;"]*")</f>
        <v>0</v>
      </c>
      <c r="F5" s="3">
        <f t="shared" si="0"/>
        <v>3</v>
      </c>
      <c r="G5" t="str">
        <f t="shared" si="1"/>
        <v>Y</v>
      </c>
    </row>
    <row r="6" spans="1:7" x14ac:dyDescent="0.2">
      <c r="A6">
        <v>-5</v>
      </c>
      <c r="B6" t="s">
        <v>295</v>
      </c>
      <c r="C6" s="3">
        <f>COUNTIFS(abs!$R$3:$R$271, "*["&amp;$A6&amp;"]*") - $E6</f>
        <v>4</v>
      </c>
      <c r="D6" s="3">
        <f>COUNTIFS(abs!$S$3:$S$271, "*["&amp;$A6&amp;"]*") - $E6</f>
        <v>3</v>
      </c>
      <c r="E6">
        <f>COUNTIFS(abs!$R$3:$R$271, "*["&amp;$A6&amp;"]*", abs!$S$3:$S$271, "*["&amp;$A6&amp;"]*")</f>
        <v>0</v>
      </c>
      <c r="F6" s="3">
        <f t="shared" si="0"/>
        <v>7</v>
      </c>
      <c r="G6" t="str">
        <f t="shared" si="1"/>
        <v>N</v>
      </c>
    </row>
    <row r="7" spans="1:7" x14ac:dyDescent="0.2">
      <c r="A7">
        <v>-6</v>
      </c>
      <c r="B7" t="s">
        <v>294</v>
      </c>
      <c r="C7" s="3">
        <f>COUNTIFS(abs!$R$3:$R$271, "*["&amp;$A7&amp;"]*") - $E7</f>
        <v>0</v>
      </c>
      <c r="D7" s="3">
        <f>COUNTIFS(abs!$S$3:$S$271, "*["&amp;$A7&amp;"]*") - $E7</f>
        <v>0</v>
      </c>
      <c r="E7">
        <f>COUNTIFS(abs!$R$3:$R$271, "*["&amp;$A7&amp;"]*", abs!$S$3:$S$271, "*["&amp;$A7&amp;"]*")</f>
        <v>0</v>
      </c>
      <c r="F7" s="3">
        <f t="shared" si="0"/>
        <v>0</v>
      </c>
      <c r="G7" t="str">
        <f t="shared" si="1"/>
        <v>N</v>
      </c>
    </row>
    <row r="8" spans="1:7" x14ac:dyDescent="0.2">
      <c r="A8">
        <v>-7</v>
      </c>
      <c r="B8" t="s">
        <v>293</v>
      </c>
      <c r="C8" s="3">
        <f>COUNTIFS(abs!$R$3:$R$271, "*["&amp;$A8&amp;"]*") - $E8</f>
        <v>0</v>
      </c>
      <c r="D8" s="3">
        <f>COUNTIFS(abs!$S$3:$S$271, "*["&amp;$A8&amp;"]*") - $E8</f>
        <v>0</v>
      </c>
      <c r="E8">
        <f>COUNTIFS(abs!$R$3:$R$271, "*["&amp;$A8&amp;"]*", abs!$S$3:$S$271, "*["&amp;$A8&amp;"]*")</f>
        <v>0</v>
      </c>
      <c r="F8" s="3">
        <f t="shared" si="0"/>
        <v>0</v>
      </c>
      <c r="G8" t="str">
        <f t="shared" si="1"/>
        <v>N</v>
      </c>
    </row>
    <row r="9" spans="1:7" x14ac:dyDescent="0.2">
      <c r="A9">
        <v>-8</v>
      </c>
      <c r="B9" t="s">
        <v>292</v>
      </c>
      <c r="C9" s="3">
        <f>COUNTIFS(abs!$R$3:$R$271, "*["&amp;$A9&amp;"]*") - $E9</f>
        <v>0</v>
      </c>
      <c r="D9" s="3">
        <f>COUNTIFS(abs!$S$3:$S$271, "*["&amp;$A9&amp;"]*") - $E9</f>
        <v>0</v>
      </c>
      <c r="E9">
        <f>COUNTIFS(abs!$R$3:$R$271, "*["&amp;$A9&amp;"]*", abs!$S$3:$S$271, "*["&amp;$A9&amp;"]*")</f>
        <v>0</v>
      </c>
      <c r="F9" s="3">
        <f t="shared" si="0"/>
        <v>0</v>
      </c>
      <c r="G9" t="str">
        <f t="shared" si="1"/>
        <v>N</v>
      </c>
    </row>
    <row r="10" spans="1:7" x14ac:dyDescent="0.2">
      <c r="A10">
        <v>-9</v>
      </c>
      <c r="B10" t="s">
        <v>291</v>
      </c>
      <c r="C10" s="3">
        <f>COUNTIFS(abs!$R$3:$R$271, "*["&amp;$A10&amp;"]*") - $E10</f>
        <v>0</v>
      </c>
      <c r="D10" s="3">
        <f>COUNTIFS(abs!$S$3:$S$271, "*["&amp;$A10&amp;"]*") - $E10</f>
        <v>0</v>
      </c>
      <c r="E10">
        <f>COUNTIFS(abs!$R$3:$R$271, "*["&amp;$A10&amp;"]*", abs!$S$3:$S$271, "*["&amp;$A10&amp;"]*")</f>
        <v>0</v>
      </c>
      <c r="F10" s="3">
        <f t="shared" si="0"/>
        <v>0</v>
      </c>
      <c r="G10" t="str">
        <f t="shared" si="1"/>
        <v>N</v>
      </c>
    </row>
    <row r="11" spans="1:7" x14ac:dyDescent="0.2">
      <c r="A11">
        <v>-10</v>
      </c>
      <c r="B11" t="s">
        <v>290</v>
      </c>
      <c r="C11" s="3">
        <f>COUNTIFS(abs!$R$3:$R$271, "*["&amp;$A11&amp;"]*") - $E11</f>
        <v>0</v>
      </c>
      <c r="D11" s="3">
        <f>COUNTIFS(abs!$S$3:$S$271, "*["&amp;$A11&amp;"]*") - $E11</f>
        <v>0</v>
      </c>
      <c r="E11">
        <f>COUNTIFS(abs!$R$3:$R$271, "*["&amp;$A11&amp;"]*", abs!$S$3:$S$271, "*["&amp;$A11&amp;"]*")</f>
        <v>0</v>
      </c>
      <c r="F11" s="3">
        <f t="shared" si="0"/>
        <v>0</v>
      </c>
      <c r="G11" t="str">
        <f t="shared" si="1"/>
        <v>N</v>
      </c>
    </row>
    <row r="12" spans="1:7" x14ac:dyDescent="0.2">
      <c r="A12">
        <v>-11</v>
      </c>
      <c r="B12" t="s">
        <v>289</v>
      </c>
      <c r="C12" s="3">
        <f>COUNTIFS(abs!$R$3:$R$271, "*["&amp;$A12&amp;"]*") - $E12</f>
        <v>0</v>
      </c>
      <c r="D12" s="3">
        <f>COUNTIFS(abs!$S$3:$S$271, "*["&amp;$A12&amp;"]*") - $E12</f>
        <v>0</v>
      </c>
      <c r="E12">
        <f>COUNTIFS(abs!$R$3:$R$271, "*["&amp;$A12&amp;"]*", abs!$S$3:$S$271, "*["&amp;$A12&amp;"]*")</f>
        <v>0</v>
      </c>
      <c r="F12" s="3">
        <f t="shared" si="0"/>
        <v>0</v>
      </c>
      <c r="G12" t="str">
        <f t="shared" si="1"/>
        <v>N</v>
      </c>
    </row>
    <row r="13" spans="1:7" x14ac:dyDescent="0.2">
      <c r="A13">
        <v>-12</v>
      </c>
      <c r="B13" t="s">
        <v>288</v>
      </c>
      <c r="C13" s="3">
        <f>COUNTIFS(abs!$R$3:$R$271, "*["&amp;$A13&amp;"]*") - $E13</f>
        <v>0</v>
      </c>
      <c r="D13" s="3">
        <f>COUNTIFS(abs!$S$3:$S$271, "*["&amp;$A13&amp;"]*") - $E13</f>
        <v>0</v>
      </c>
      <c r="E13">
        <f>COUNTIFS(abs!$R$3:$R$271, "*["&amp;$A13&amp;"]*", abs!$S$3:$S$271, "*["&amp;$A13&amp;"]*")</f>
        <v>0</v>
      </c>
      <c r="F13" s="3">
        <f t="shared" si="0"/>
        <v>0</v>
      </c>
      <c r="G13" t="str">
        <f t="shared" si="1"/>
        <v>N</v>
      </c>
    </row>
    <row r="14" spans="1:7" x14ac:dyDescent="0.2">
      <c r="A14">
        <v>-13</v>
      </c>
      <c r="B14" t="s">
        <v>287</v>
      </c>
      <c r="C14" s="3">
        <f>COUNTIFS(abs!$R$3:$R$271, "*["&amp;$A14&amp;"]*") - $E14</f>
        <v>0</v>
      </c>
      <c r="D14" s="3">
        <f>COUNTIFS(abs!$S$3:$S$271, "*["&amp;$A14&amp;"]*") - $E14</f>
        <v>0</v>
      </c>
      <c r="E14">
        <f>COUNTIFS(abs!$R$3:$R$271, "*["&amp;$A14&amp;"]*", abs!$S$3:$S$271, "*["&amp;$A14&amp;"]*")</f>
        <v>0</v>
      </c>
      <c r="F14" s="3">
        <f t="shared" si="0"/>
        <v>0</v>
      </c>
      <c r="G14" t="str">
        <f t="shared" si="1"/>
        <v>N</v>
      </c>
    </row>
    <row r="15" spans="1:7" x14ac:dyDescent="0.2">
      <c r="A15">
        <v>-14</v>
      </c>
      <c r="B15" t="s">
        <v>286</v>
      </c>
      <c r="C15" s="3">
        <f>COUNTIFS(abs!$R$3:$R$271, "*["&amp;$A15&amp;"]*") - $E15</f>
        <v>0</v>
      </c>
      <c r="D15" s="3">
        <f>COUNTIFS(abs!$S$3:$S$271, "*["&amp;$A15&amp;"]*") - $E15</f>
        <v>0</v>
      </c>
      <c r="E15">
        <f>COUNTIFS(abs!$R$3:$R$271, "*["&amp;$A15&amp;"]*", abs!$S$3:$S$271, "*["&amp;$A15&amp;"]*")</f>
        <v>0</v>
      </c>
      <c r="F15" s="3">
        <f t="shared" si="0"/>
        <v>0</v>
      </c>
      <c r="G15" t="str">
        <f t="shared" si="1"/>
        <v>N</v>
      </c>
    </row>
    <row r="16" spans="1:7" x14ac:dyDescent="0.2">
      <c r="A16">
        <v>-15</v>
      </c>
      <c r="B16" t="s">
        <v>285</v>
      </c>
      <c r="C16" s="3">
        <f>COUNTIFS(abs!$R$3:$R$271, "*["&amp;$A16&amp;"]*") - $E16</f>
        <v>0</v>
      </c>
      <c r="D16" s="3">
        <f>COUNTIFS(abs!$S$3:$S$271, "*["&amp;$A16&amp;"]*") - $E16</f>
        <v>0</v>
      </c>
      <c r="E16">
        <f>COUNTIFS(abs!$R$3:$R$271, "*["&amp;$A16&amp;"]*", abs!$S$3:$S$271, "*["&amp;$A16&amp;"]*")</f>
        <v>0</v>
      </c>
      <c r="F16" s="3">
        <f t="shared" si="0"/>
        <v>0</v>
      </c>
      <c r="G16" t="str">
        <f t="shared" si="1"/>
        <v>N</v>
      </c>
    </row>
    <row r="17" spans="1:7" x14ac:dyDescent="0.2">
      <c r="A17">
        <v>-16</v>
      </c>
      <c r="B17" t="s">
        <v>284</v>
      </c>
      <c r="C17" s="3">
        <f>COUNTIFS(abs!$R$3:$R$271, "*["&amp;$A17&amp;"]*") - $E17</f>
        <v>0</v>
      </c>
      <c r="D17" s="3">
        <f>COUNTIFS(abs!$S$3:$S$271, "*["&amp;$A17&amp;"]*") - $E17</f>
        <v>0</v>
      </c>
      <c r="E17">
        <f>COUNTIFS(abs!$R$3:$R$271, "*["&amp;$A17&amp;"]*", abs!$S$3:$S$271, "*["&amp;$A17&amp;"]*")</f>
        <v>0</v>
      </c>
      <c r="F17" s="3">
        <f t="shared" si="0"/>
        <v>0</v>
      </c>
      <c r="G17" t="str">
        <f t="shared" si="1"/>
        <v>N</v>
      </c>
    </row>
    <row r="18" spans="1:7" x14ac:dyDescent="0.2">
      <c r="A18">
        <v>-17</v>
      </c>
      <c r="B18" t="s">
        <v>283</v>
      </c>
      <c r="C18" s="3">
        <f>COUNTIFS(abs!$R$3:$R$271, "*["&amp;$A18&amp;"]*") - $E18</f>
        <v>0</v>
      </c>
      <c r="D18" s="3">
        <f>COUNTIFS(abs!$S$3:$S$271, "*["&amp;$A18&amp;"]*") - $E18</f>
        <v>0</v>
      </c>
      <c r="E18">
        <f>COUNTIFS(abs!$R$3:$R$271, "*["&amp;$A18&amp;"]*", abs!$S$3:$S$271, "*["&amp;$A18&amp;"]*")</f>
        <v>0</v>
      </c>
      <c r="F18" s="3">
        <f t="shared" si="0"/>
        <v>0</v>
      </c>
      <c r="G18" t="str">
        <f t="shared" si="1"/>
        <v>N</v>
      </c>
    </row>
    <row r="19" spans="1:7" x14ac:dyDescent="0.2">
      <c r="A19">
        <v>-18</v>
      </c>
      <c r="B19" t="s">
        <v>282</v>
      </c>
      <c r="C19" s="3">
        <f>COUNTIFS(abs!$R$3:$R$271, "*["&amp;$A19&amp;"]*") - $E19</f>
        <v>0</v>
      </c>
      <c r="D19" s="3">
        <f>COUNTIFS(abs!$S$3:$S$271, "*["&amp;$A19&amp;"]*") - $E19</f>
        <v>0</v>
      </c>
      <c r="E19">
        <f>COUNTIFS(abs!$R$3:$R$271, "*["&amp;$A19&amp;"]*", abs!$S$3:$S$271, "*["&amp;$A19&amp;"]*")</f>
        <v>0</v>
      </c>
      <c r="F19" s="3">
        <f t="shared" si="0"/>
        <v>0</v>
      </c>
      <c r="G19" t="str">
        <f t="shared" si="1"/>
        <v>N</v>
      </c>
    </row>
    <row r="20" spans="1:7" x14ac:dyDescent="0.2">
      <c r="A20">
        <v>-19</v>
      </c>
      <c r="B20" t="s">
        <v>281</v>
      </c>
      <c r="C20" s="3">
        <f>COUNTIFS(abs!$R$3:$R$271, "*["&amp;$A20&amp;"]*") - $E20</f>
        <v>0</v>
      </c>
      <c r="D20" s="3">
        <f>COUNTIFS(abs!$S$3:$S$271, "*["&amp;$A20&amp;"]*") - $E20</f>
        <v>0</v>
      </c>
      <c r="E20">
        <f>COUNTIFS(abs!$R$3:$R$271, "*["&amp;$A20&amp;"]*", abs!$S$3:$S$271, "*["&amp;$A20&amp;"]*")</f>
        <v>0</v>
      </c>
      <c r="F20" s="3">
        <f t="shared" si="0"/>
        <v>0</v>
      </c>
      <c r="G20" t="str">
        <f t="shared" si="1"/>
        <v>N</v>
      </c>
    </row>
    <row r="21" spans="1:7" x14ac:dyDescent="0.2">
      <c r="A21">
        <v>-20</v>
      </c>
      <c r="B21" t="s">
        <v>280</v>
      </c>
      <c r="C21" s="3">
        <f>COUNTIFS(abs!$R$3:$R$271, "*["&amp;$A21&amp;"]*") - $E21</f>
        <v>0</v>
      </c>
      <c r="D21" s="3">
        <f>COUNTIFS(abs!$S$3:$S$271, "*["&amp;$A21&amp;"]*") - $E21</f>
        <v>0</v>
      </c>
      <c r="E21">
        <f>COUNTIFS(abs!$R$3:$R$271, "*["&amp;$A21&amp;"]*", abs!$S$3:$S$271, "*["&amp;$A21&amp;"]*")</f>
        <v>0</v>
      </c>
      <c r="F21" s="3">
        <f t="shared" si="0"/>
        <v>0</v>
      </c>
      <c r="G21" t="str">
        <f t="shared" si="1"/>
        <v>N</v>
      </c>
    </row>
    <row r="22" spans="1:7" x14ac:dyDescent="0.2">
      <c r="A22">
        <v>-21</v>
      </c>
      <c r="B22" t="s">
        <v>279</v>
      </c>
      <c r="C22" s="3">
        <f>COUNTIFS(abs!$R$3:$R$271, "*["&amp;$A22&amp;"]*") - $E22</f>
        <v>0</v>
      </c>
      <c r="D22" s="3">
        <f>COUNTIFS(abs!$S$3:$S$271, "*["&amp;$A22&amp;"]*") - $E22</f>
        <v>0</v>
      </c>
      <c r="E22">
        <f>COUNTIFS(abs!$R$3:$R$271, "*["&amp;$A22&amp;"]*", abs!$S$3:$S$271, "*["&amp;$A22&amp;"]*")</f>
        <v>0</v>
      </c>
      <c r="F22" s="3">
        <f t="shared" si="0"/>
        <v>0</v>
      </c>
      <c r="G22" t="str">
        <f t="shared" si="1"/>
        <v>N</v>
      </c>
    </row>
    <row r="23" spans="1:7" x14ac:dyDescent="0.2">
      <c r="A23">
        <v>-22</v>
      </c>
      <c r="B23" t="s">
        <v>278</v>
      </c>
      <c r="C23" s="3">
        <f>COUNTIFS(abs!$R$3:$R$271, "*["&amp;$A23&amp;"]*") - $E23</f>
        <v>0</v>
      </c>
      <c r="D23" s="3">
        <f>COUNTIFS(abs!$S$3:$S$271, "*["&amp;$A23&amp;"]*") - $E23</f>
        <v>0</v>
      </c>
      <c r="E23">
        <f>COUNTIFS(abs!$R$3:$R$271, "*["&amp;$A23&amp;"]*", abs!$S$3:$S$271, "*["&amp;$A23&amp;"]*")</f>
        <v>0</v>
      </c>
      <c r="F23" s="3">
        <f t="shared" si="0"/>
        <v>0</v>
      </c>
      <c r="G23" t="str">
        <f t="shared" si="1"/>
        <v>N</v>
      </c>
    </row>
    <row r="24" spans="1:7" x14ac:dyDescent="0.2">
      <c r="A24">
        <v>-23</v>
      </c>
      <c r="B24" t="s">
        <v>277</v>
      </c>
      <c r="C24" s="3">
        <f>COUNTIFS(abs!$R$3:$R$271, "*["&amp;$A24&amp;"]*") - $E24</f>
        <v>0</v>
      </c>
      <c r="D24" s="3">
        <f>COUNTIFS(abs!$S$3:$S$271, "*["&amp;$A24&amp;"]*") - $E24</f>
        <v>0</v>
      </c>
      <c r="E24">
        <f>COUNTIFS(abs!$R$3:$R$271, "*["&amp;$A24&amp;"]*", abs!$S$3:$S$271, "*["&amp;$A24&amp;"]*")</f>
        <v>0</v>
      </c>
      <c r="F24" s="3">
        <f t="shared" si="0"/>
        <v>0</v>
      </c>
      <c r="G24" t="str">
        <f t="shared" si="1"/>
        <v>N</v>
      </c>
    </row>
    <row r="25" spans="1:7" x14ac:dyDescent="0.2">
      <c r="A25">
        <v>-24</v>
      </c>
      <c r="B25" t="s">
        <v>276</v>
      </c>
      <c r="C25" s="3">
        <f>COUNTIFS(abs!$R$3:$R$271, "*["&amp;$A25&amp;"]*") - $E25</f>
        <v>0</v>
      </c>
      <c r="D25" s="3">
        <f>COUNTIFS(abs!$S$3:$S$271, "*["&amp;$A25&amp;"]*") - $E25</f>
        <v>0</v>
      </c>
      <c r="E25">
        <f>COUNTIFS(abs!$R$3:$R$271, "*["&amp;$A25&amp;"]*", abs!$S$3:$S$271, "*["&amp;$A25&amp;"]*")</f>
        <v>0</v>
      </c>
      <c r="F25" s="3">
        <f t="shared" si="0"/>
        <v>0</v>
      </c>
      <c r="G25" t="str">
        <f t="shared" si="1"/>
        <v>N</v>
      </c>
    </row>
    <row r="26" spans="1:7" x14ac:dyDescent="0.2">
      <c r="A26">
        <v>-25</v>
      </c>
      <c r="B26" t="s">
        <v>275</v>
      </c>
      <c r="C26" s="3">
        <f>COUNTIFS(abs!$R$3:$R$271, "*["&amp;$A26&amp;"]*") - $E26</f>
        <v>0</v>
      </c>
      <c r="D26" s="3">
        <f>COUNTIFS(abs!$S$3:$S$271, "*["&amp;$A26&amp;"]*") - $E26</f>
        <v>0</v>
      </c>
      <c r="E26">
        <f>COUNTIFS(abs!$R$3:$R$271, "*["&amp;$A26&amp;"]*", abs!$S$3:$S$271, "*["&amp;$A26&amp;"]*")</f>
        <v>0</v>
      </c>
      <c r="F26" s="3">
        <f t="shared" si="0"/>
        <v>0</v>
      </c>
      <c r="G26" t="str">
        <f t="shared" si="1"/>
        <v>N</v>
      </c>
    </row>
    <row r="27" spans="1:7" x14ac:dyDescent="0.2">
      <c r="A27">
        <v>-26</v>
      </c>
      <c r="B27" t="s">
        <v>274</v>
      </c>
      <c r="C27" s="3">
        <f>COUNTIFS(abs!$R$3:$R$271, "*["&amp;$A27&amp;"]*") - $E27</f>
        <v>0</v>
      </c>
      <c r="D27" s="3">
        <f>COUNTIFS(abs!$S$3:$S$271, "*["&amp;$A27&amp;"]*") - $E27</f>
        <v>0</v>
      </c>
      <c r="E27">
        <f>COUNTIFS(abs!$R$3:$R$271, "*["&amp;$A27&amp;"]*", abs!$S$3:$S$271, "*["&amp;$A27&amp;"]*")</f>
        <v>0</v>
      </c>
      <c r="F27" s="3">
        <f t="shared" si="0"/>
        <v>0</v>
      </c>
      <c r="G27" t="str">
        <f t="shared" si="1"/>
        <v>N</v>
      </c>
    </row>
    <row r="28" spans="1:7" x14ac:dyDescent="0.2">
      <c r="A28">
        <v>-27</v>
      </c>
      <c r="B28" t="s">
        <v>273</v>
      </c>
      <c r="C28" s="3">
        <f>COUNTIFS(abs!$R$3:$R$271, "*["&amp;$A28&amp;"]*") - $E28</f>
        <v>0</v>
      </c>
      <c r="D28" s="3">
        <f>COUNTIFS(abs!$S$3:$S$271, "*["&amp;$A28&amp;"]*") - $E28</f>
        <v>0</v>
      </c>
      <c r="E28">
        <f>COUNTIFS(abs!$R$3:$R$271, "*["&amp;$A28&amp;"]*", abs!$S$3:$S$271, "*["&amp;$A28&amp;"]*")</f>
        <v>0</v>
      </c>
      <c r="F28" s="3">
        <f t="shared" si="0"/>
        <v>0</v>
      </c>
      <c r="G28" t="str">
        <f t="shared" si="1"/>
        <v>N</v>
      </c>
    </row>
    <row r="29" spans="1:7" x14ac:dyDescent="0.2">
      <c r="A29">
        <v>-28</v>
      </c>
      <c r="B29" t="s">
        <v>272</v>
      </c>
      <c r="C29" s="3">
        <f>COUNTIFS(abs!$R$3:$R$271, "*["&amp;$A29&amp;"]*") - $E29</f>
        <v>0</v>
      </c>
      <c r="D29" s="3">
        <f>COUNTIFS(abs!$S$3:$S$271, "*["&amp;$A29&amp;"]*") - $E29</f>
        <v>0</v>
      </c>
      <c r="E29">
        <f>COUNTIFS(abs!$R$3:$R$271, "*["&amp;$A29&amp;"]*", abs!$S$3:$S$271, "*["&amp;$A29&amp;"]*")</f>
        <v>0</v>
      </c>
      <c r="F29" s="3">
        <f t="shared" si="0"/>
        <v>0</v>
      </c>
      <c r="G29" t="str">
        <f t="shared" si="1"/>
        <v>N</v>
      </c>
    </row>
    <row r="30" spans="1:7" x14ac:dyDescent="0.2">
      <c r="A30">
        <v>-29</v>
      </c>
      <c r="B30" t="s">
        <v>271</v>
      </c>
      <c r="C30" s="3">
        <f>COUNTIFS(abs!$R$3:$R$271, "*["&amp;$A30&amp;"]*") - $E30</f>
        <v>0</v>
      </c>
      <c r="D30" s="3">
        <f>COUNTIFS(abs!$S$3:$S$271, "*["&amp;$A30&amp;"]*") - $E30</f>
        <v>0</v>
      </c>
      <c r="E30">
        <f>COUNTIFS(abs!$R$3:$R$271, "*["&amp;$A30&amp;"]*", abs!$S$3:$S$271, "*["&amp;$A30&amp;"]*")</f>
        <v>0</v>
      </c>
      <c r="F30" s="3">
        <f t="shared" si="0"/>
        <v>0</v>
      </c>
      <c r="G30" t="str">
        <f t="shared" si="1"/>
        <v>N</v>
      </c>
    </row>
    <row r="31" spans="1:7" x14ac:dyDescent="0.2">
      <c r="A31">
        <v>-30</v>
      </c>
      <c r="B31" t="s">
        <v>270</v>
      </c>
      <c r="C31" s="3">
        <f>COUNTIFS(abs!$R$3:$R$271, "*["&amp;$A31&amp;"]*") - $E31</f>
        <v>0</v>
      </c>
      <c r="D31" s="3">
        <f>COUNTIFS(abs!$S$3:$S$271, "*["&amp;$A31&amp;"]*") - $E31</f>
        <v>0</v>
      </c>
      <c r="E31">
        <f>COUNTIFS(abs!$R$3:$R$271, "*["&amp;$A31&amp;"]*", abs!$S$3:$S$271, "*["&amp;$A31&amp;"]*")</f>
        <v>0</v>
      </c>
      <c r="F31" s="3">
        <f t="shared" si="0"/>
        <v>0</v>
      </c>
      <c r="G31" t="str">
        <f t="shared" si="1"/>
        <v>N</v>
      </c>
    </row>
    <row r="32" spans="1:7" x14ac:dyDescent="0.2">
      <c r="A32">
        <v>-31</v>
      </c>
      <c r="B32" t="s">
        <v>269</v>
      </c>
      <c r="C32" s="3">
        <f>COUNTIFS(abs!$R$3:$R$271, "*["&amp;$A32&amp;"]*") - $E32</f>
        <v>0</v>
      </c>
      <c r="D32" s="3">
        <f>COUNTIFS(abs!$S$3:$S$271, "*["&amp;$A32&amp;"]*") - $E32</f>
        <v>0</v>
      </c>
      <c r="E32">
        <f>COUNTIFS(abs!$R$3:$R$271, "*["&amp;$A32&amp;"]*", abs!$S$3:$S$271, "*["&amp;$A32&amp;"]*")</f>
        <v>0</v>
      </c>
      <c r="F32" s="3">
        <f t="shared" si="0"/>
        <v>0</v>
      </c>
      <c r="G32" t="str">
        <f t="shared" si="1"/>
        <v>N</v>
      </c>
    </row>
    <row r="33" spans="1:7" x14ac:dyDescent="0.2">
      <c r="A33">
        <v>-32</v>
      </c>
      <c r="B33" t="s">
        <v>268</v>
      </c>
      <c r="C33" s="3">
        <f>COUNTIFS(abs!$R$3:$R$271, "*["&amp;$A33&amp;"]*") - $E33</f>
        <v>0</v>
      </c>
      <c r="D33" s="3">
        <f>COUNTIFS(abs!$S$3:$S$271, "*["&amp;$A33&amp;"]*") - $E33</f>
        <v>0</v>
      </c>
      <c r="E33">
        <f>COUNTIFS(abs!$R$3:$R$271, "*["&amp;$A33&amp;"]*", abs!$S$3:$S$271, "*["&amp;$A33&amp;"]*")</f>
        <v>0</v>
      </c>
      <c r="F33" s="3">
        <f t="shared" si="0"/>
        <v>0</v>
      </c>
      <c r="G33" t="str">
        <f t="shared" si="1"/>
        <v>N</v>
      </c>
    </row>
    <row r="34" spans="1:7" x14ac:dyDescent="0.2">
      <c r="A34">
        <v>-33</v>
      </c>
      <c r="B34" t="s">
        <v>267</v>
      </c>
      <c r="C34" s="3">
        <f>COUNTIFS(abs!$R$3:$R$271, "*["&amp;$A34&amp;"]*") - $E34</f>
        <v>0</v>
      </c>
      <c r="D34" s="3">
        <f>COUNTIFS(abs!$S$3:$S$271, "*["&amp;$A34&amp;"]*") - $E34</f>
        <v>0</v>
      </c>
      <c r="E34">
        <f>COUNTIFS(abs!$R$3:$R$271, "*["&amp;$A34&amp;"]*", abs!$S$3:$S$271, "*["&amp;$A34&amp;"]*")</f>
        <v>0</v>
      </c>
      <c r="F34" s="3">
        <f t="shared" si="0"/>
        <v>0</v>
      </c>
      <c r="G34" t="str">
        <f t="shared" si="1"/>
        <v>N</v>
      </c>
    </row>
    <row r="35" spans="1:7" x14ac:dyDescent="0.2">
      <c r="A35">
        <v>-34</v>
      </c>
      <c r="B35" t="s">
        <v>266</v>
      </c>
      <c r="C35" s="3">
        <f>COUNTIFS(abs!$R$3:$R$271, "*["&amp;$A35&amp;"]*") - $E35</f>
        <v>0</v>
      </c>
      <c r="D35" s="3">
        <f>COUNTIFS(abs!$S$3:$S$271, "*["&amp;$A35&amp;"]*") - $E35</f>
        <v>0</v>
      </c>
      <c r="E35">
        <f>COUNTIFS(abs!$R$3:$R$271, "*["&amp;$A35&amp;"]*", abs!$S$3:$S$271, "*["&amp;$A35&amp;"]*")</f>
        <v>0</v>
      </c>
      <c r="F35" s="3">
        <f t="shared" si="0"/>
        <v>0</v>
      </c>
      <c r="G35" t="str">
        <f t="shared" si="1"/>
        <v>N</v>
      </c>
    </row>
    <row r="36" spans="1:7" x14ac:dyDescent="0.2">
      <c r="A36">
        <v>-35</v>
      </c>
      <c r="B36" t="s">
        <v>265</v>
      </c>
      <c r="C36" s="3">
        <f>COUNTIFS(abs!$R$3:$R$271, "*["&amp;$A36&amp;"]*") - $E36</f>
        <v>0</v>
      </c>
      <c r="D36" s="3">
        <f>COUNTIFS(abs!$S$3:$S$271, "*["&amp;$A36&amp;"]*") - $E36</f>
        <v>0</v>
      </c>
      <c r="E36">
        <f>COUNTIFS(abs!$R$3:$R$271, "*["&amp;$A36&amp;"]*", abs!$S$3:$S$271, "*["&amp;$A36&amp;"]*")</f>
        <v>0</v>
      </c>
      <c r="F36" s="3">
        <f t="shared" si="0"/>
        <v>0</v>
      </c>
      <c r="G36" t="str">
        <f t="shared" si="1"/>
        <v>N</v>
      </c>
    </row>
    <row r="37" spans="1:7" x14ac:dyDescent="0.2">
      <c r="A37">
        <v>-36</v>
      </c>
      <c r="B37" t="s">
        <v>264</v>
      </c>
      <c r="C37" s="3">
        <f>COUNTIFS(abs!$R$3:$R$271, "*["&amp;$A37&amp;"]*") - $E37</f>
        <v>0</v>
      </c>
      <c r="D37" s="3">
        <f>COUNTIFS(abs!$S$3:$S$271, "*["&amp;$A37&amp;"]*") - $E37</f>
        <v>0</v>
      </c>
      <c r="E37">
        <f>COUNTIFS(abs!$R$3:$R$271, "*["&amp;$A37&amp;"]*", abs!$S$3:$S$271, "*["&amp;$A37&amp;"]*")</f>
        <v>0</v>
      </c>
      <c r="F37" s="3">
        <f t="shared" si="0"/>
        <v>0</v>
      </c>
      <c r="G37" t="str">
        <f t="shared" si="1"/>
        <v>N</v>
      </c>
    </row>
    <row r="38" spans="1:7" x14ac:dyDescent="0.2">
      <c r="A38">
        <v>-37</v>
      </c>
      <c r="B38" t="s">
        <v>263</v>
      </c>
      <c r="C38" s="3">
        <f>COUNTIFS(abs!$R$3:$R$271, "*["&amp;$A38&amp;"]*") - $E38</f>
        <v>0</v>
      </c>
      <c r="D38" s="3">
        <f>COUNTIFS(abs!$S$3:$S$271, "*["&amp;$A38&amp;"]*") - $E38</f>
        <v>0</v>
      </c>
      <c r="E38">
        <f>COUNTIFS(abs!$R$3:$R$271, "*["&amp;$A38&amp;"]*", abs!$S$3:$S$271, "*["&amp;$A38&amp;"]*")</f>
        <v>0</v>
      </c>
      <c r="F38" s="3">
        <f t="shared" si="0"/>
        <v>0</v>
      </c>
      <c r="G38" t="str">
        <f t="shared" si="1"/>
        <v>N</v>
      </c>
    </row>
    <row r="39" spans="1:7" x14ac:dyDescent="0.2">
      <c r="A39">
        <v>-38</v>
      </c>
      <c r="B39" t="s">
        <v>262</v>
      </c>
      <c r="C39" s="3">
        <f>COUNTIFS(abs!$R$3:$R$271, "*["&amp;$A39&amp;"]*") - $E39</f>
        <v>0</v>
      </c>
      <c r="D39" s="3">
        <f>COUNTIFS(abs!$S$3:$S$271, "*["&amp;$A39&amp;"]*") - $E39</f>
        <v>0</v>
      </c>
      <c r="E39">
        <f>COUNTIFS(abs!$R$3:$R$271, "*["&amp;$A39&amp;"]*", abs!$S$3:$S$271, "*["&amp;$A39&amp;"]*")</f>
        <v>0</v>
      </c>
      <c r="F39" s="3">
        <f t="shared" si="0"/>
        <v>0</v>
      </c>
      <c r="G39" t="str">
        <f t="shared" si="1"/>
        <v>N</v>
      </c>
    </row>
    <row r="40" spans="1:7" x14ac:dyDescent="0.2">
      <c r="A40">
        <v>-39</v>
      </c>
      <c r="B40" t="s">
        <v>261</v>
      </c>
      <c r="C40" s="3">
        <f>COUNTIFS(abs!$R$3:$R$271, "*["&amp;$A40&amp;"]*") - $E40</f>
        <v>0</v>
      </c>
      <c r="D40" s="3">
        <f>COUNTIFS(abs!$S$3:$S$271, "*["&amp;$A40&amp;"]*") - $E40</f>
        <v>0</v>
      </c>
      <c r="E40">
        <f>COUNTIFS(abs!$R$3:$R$271, "*["&amp;$A40&amp;"]*", abs!$S$3:$S$271, "*["&amp;$A40&amp;"]*")</f>
        <v>0</v>
      </c>
      <c r="F40" s="3">
        <f t="shared" si="0"/>
        <v>0</v>
      </c>
      <c r="G40" t="str">
        <f t="shared" si="1"/>
        <v>N</v>
      </c>
    </row>
    <row r="41" spans="1:7" x14ac:dyDescent="0.2">
      <c r="A41">
        <v>-40</v>
      </c>
      <c r="B41" t="s">
        <v>260</v>
      </c>
      <c r="C41" s="3">
        <f>COUNTIFS(abs!$R$3:$R$271, "*["&amp;$A41&amp;"]*") - $E41</f>
        <v>0</v>
      </c>
      <c r="D41" s="3">
        <f>COUNTIFS(abs!$S$3:$S$271, "*["&amp;$A41&amp;"]*") - $E41</f>
        <v>0</v>
      </c>
      <c r="E41">
        <f>COUNTIFS(abs!$R$3:$R$271, "*["&amp;$A41&amp;"]*", abs!$S$3:$S$271, "*["&amp;$A41&amp;"]*")</f>
        <v>0</v>
      </c>
      <c r="F41" s="3">
        <f t="shared" si="0"/>
        <v>0</v>
      </c>
      <c r="G41" t="str">
        <f t="shared" si="1"/>
        <v>N</v>
      </c>
    </row>
    <row r="42" spans="1:7" x14ac:dyDescent="0.2">
      <c r="A42">
        <v>-41</v>
      </c>
      <c r="B42" t="s">
        <v>259</v>
      </c>
      <c r="C42" s="3">
        <f>COUNTIFS(abs!$R$3:$R$271, "*["&amp;$A42&amp;"]*") - $E42</f>
        <v>0</v>
      </c>
      <c r="D42" s="3">
        <f>COUNTIFS(abs!$S$3:$S$271, "*["&amp;$A42&amp;"]*") - $E42</f>
        <v>0</v>
      </c>
      <c r="E42">
        <f>COUNTIFS(abs!$R$3:$R$271, "*["&amp;$A42&amp;"]*", abs!$S$3:$S$271, "*["&amp;$A42&amp;"]*")</f>
        <v>0</v>
      </c>
      <c r="F42" s="3">
        <f t="shared" si="0"/>
        <v>0</v>
      </c>
      <c r="G42" t="str">
        <f t="shared" si="1"/>
        <v>N</v>
      </c>
    </row>
    <row r="43" spans="1:7" x14ac:dyDescent="0.2">
      <c r="A43">
        <v>-42</v>
      </c>
      <c r="B43" t="s">
        <v>258</v>
      </c>
      <c r="C43" s="3">
        <f>COUNTIFS(abs!$R$3:$R$271, "*["&amp;$A43&amp;"]*") - $E43</f>
        <v>0</v>
      </c>
      <c r="D43" s="3">
        <f>COUNTIFS(abs!$S$3:$S$271, "*["&amp;$A43&amp;"]*") - $E43</f>
        <v>0</v>
      </c>
      <c r="E43">
        <f>COUNTIFS(abs!$R$3:$R$271, "*["&amp;$A43&amp;"]*", abs!$S$3:$S$271, "*["&amp;$A43&amp;"]*")</f>
        <v>0</v>
      </c>
      <c r="F43" s="3">
        <f t="shared" si="0"/>
        <v>0</v>
      </c>
      <c r="G43" t="str">
        <f t="shared" si="1"/>
        <v>N</v>
      </c>
    </row>
    <row r="44" spans="1:7" x14ac:dyDescent="0.2">
      <c r="A44">
        <v>-43</v>
      </c>
      <c r="B44" t="s">
        <v>257</v>
      </c>
      <c r="C44" s="3">
        <f>COUNTIFS(abs!$R$3:$R$271, "*["&amp;$A44&amp;"]*") - $E44</f>
        <v>0</v>
      </c>
      <c r="D44" s="3">
        <f>COUNTIFS(abs!$S$3:$S$271, "*["&amp;$A44&amp;"]*") - $E44</f>
        <v>0</v>
      </c>
      <c r="E44">
        <f>COUNTIFS(abs!$R$3:$R$271, "*["&amp;$A44&amp;"]*", abs!$S$3:$S$271, "*["&amp;$A44&amp;"]*")</f>
        <v>0</v>
      </c>
      <c r="F44" s="3">
        <f t="shared" si="0"/>
        <v>0</v>
      </c>
      <c r="G44" t="str">
        <f t="shared" si="1"/>
        <v>N</v>
      </c>
    </row>
    <row r="45" spans="1:7" x14ac:dyDescent="0.2">
      <c r="A45">
        <v>-44</v>
      </c>
      <c r="B45" t="s">
        <v>256</v>
      </c>
      <c r="C45" s="3">
        <f>COUNTIFS(abs!$R$3:$R$271, "*["&amp;$A45&amp;"]*") - $E45</f>
        <v>0</v>
      </c>
      <c r="D45" s="3">
        <f>COUNTIFS(abs!$S$3:$S$271, "*["&amp;$A45&amp;"]*") - $E45</f>
        <v>0</v>
      </c>
      <c r="E45">
        <f>COUNTIFS(abs!$R$3:$R$271, "*["&amp;$A45&amp;"]*", abs!$S$3:$S$271, "*["&amp;$A45&amp;"]*")</f>
        <v>0</v>
      </c>
      <c r="F45" s="3">
        <f t="shared" si="0"/>
        <v>0</v>
      </c>
      <c r="G45" t="str">
        <f t="shared" si="1"/>
        <v>N</v>
      </c>
    </row>
    <row r="46" spans="1:7" x14ac:dyDescent="0.2">
      <c r="A46">
        <v>-45</v>
      </c>
      <c r="B46" t="s">
        <v>255</v>
      </c>
      <c r="C46" s="3">
        <f>COUNTIFS(abs!$R$3:$R$271, "*["&amp;$A46&amp;"]*") - $E46</f>
        <v>0</v>
      </c>
      <c r="D46" s="3">
        <f>COUNTIFS(abs!$S$3:$S$271, "*["&amp;$A46&amp;"]*") - $E46</f>
        <v>0</v>
      </c>
      <c r="E46">
        <f>COUNTIFS(abs!$R$3:$R$271, "*["&amp;$A46&amp;"]*", abs!$S$3:$S$271, "*["&amp;$A46&amp;"]*")</f>
        <v>0</v>
      </c>
      <c r="F46" s="3">
        <f t="shared" si="0"/>
        <v>0</v>
      </c>
      <c r="G46" t="str">
        <f t="shared" si="1"/>
        <v>N</v>
      </c>
    </row>
    <row r="47" spans="1:7" x14ac:dyDescent="0.2">
      <c r="A47">
        <v>-46</v>
      </c>
      <c r="B47" t="s">
        <v>254</v>
      </c>
      <c r="C47" s="3">
        <f>COUNTIFS(abs!$R$3:$R$271, "*["&amp;$A47&amp;"]*") - $E47</f>
        <v>0</v>
      </c>
      <c r="D47" s="3">
        <f>COUNTIFS(abs!$S$3:$S$271, "*["&amp;$A47&amp;"]*") - $E47</f>
        <v>0</v>
      </c>
      <c r="E47">
        <f>COUNTIFS(abs!$R$3:$R$271, "*["&amp;$A47&amp;"]*", abs!$S$3:$S$271, "*["&amp;$A47&amp;"]*")</f>
        <v>0</v>
      </c>
      <c r="F47" s="3">
        <f t="shared" si="0"/>
        <v>0</v>
      </c>
      <c r="G47" t="str">
        <f t="shared" si="1"/>
        <v>N</v>
      </c>
    </row>
    <row r="48" spans="1:7" x14ac:dyDescent="0.2">
      <c r="A48">
        <v>-47</v>
      </c>
      <c r="B48" t="s">
        <v>253</v>
      </c>
      <c r="C48" s="3">
        <f>COUNTIFS(abs!$R$3:$R$271, "*["&amp;$A48&amp;"]*") - $E48</f>
        <v>0</v>
      </c>
      <c r="D48" s="3">
        <f>COUNTIFS(abs!$S$3:$S$271, "*["&amp;$A48&amp;"]*") - $E48</f>
        <v>0</v>
      </c>
      <c r="E48">
        <f>COUNTIFS(abs!$R$3:$R$271, "*["&amp;$A48&amp;"]*", abs!$S$3:$S$271, "*["&amp;$A48&amp;"]*")</f>
        <v>0</v>
      </c>
      <c r="F48" s="3">
        <f t="shared" si="0"/>
        <v>0</v>
      </c>
      <c r="G48" t="str">
        <f t="shared" si="1"/>
        <v>N</v>
      </c>
    </row>
    <row r="49" spans="1:7" x14ac:dyDescent="0.2">
      <c r="A49">
        <v>-48</v>
      </c>
      <c r="B49" t="s">
        <v>252</v>
      </c>
      <c r="C49" s="3">
        <f>COUNTIFS(abs!$R$3:$R$271, "*["&amp;$A49&amp;"]*") - $E49</f>
        <v>0</v>
      </c>
      <c r="D49" s="3">
        <f>COUNTIFS(abs!$S$3:$S$271, "*["&amp;$A49&amp;"]*") - $E49</f>
        <v>0</v>
      </c>
      <c r="E49">
        <f>COUNTIFS(abs!$R$3:$R$271, "*["&amp;$A49&amp;"]*", abs!$S$3:$S$271, "*["&amp;$A49&amp;"]*")</f>
        <v>0</v>
      </c>
      <c r="F49" s="3">
        <f t="shared" si="0"/>
        <v>0</v>
      </c>
      <c r="G49" t="str">
        <f t="shared" si="1"/>
        <v>N</v>
      </c>
    </row>
    <row r="50" spans="1:7" x14ac:dyDescent="0.2">
      <c r="A50">
        <v>-49</v>
      </c>
      <c r="B50" t="s">
        <v>251</v>
      </c>
      <c r="C50" s="3">
        <f>COUNTIFS(abs!$R$3:$R$271, "*["&amp;$A50&amp;"]*") - $E50</f>
        <v>0</v>
      </c>
      <c r="D50" s="3">
        <f>COUNTIFS(abs!$S$3:$S$271, "*["&amp;$A50&amp;"]*") - $E50</f>
        <v>0</v>
      </c>
      <c r="E50">
        <f>COUNTIFS(abs!$R$3:$R$271, "*["&amp;$A50&amp;"]*", abs!$S$3:$S$271, "*["&amp;$A50&amp;"]*")</f>
        <v>0</v>
      </c>
      <c r="F50" s="3">
        <f t="shared" si="0"/>
        <v>0</v>
      </c>
      <c r="G50" t="str">
        <f t="shared" si="1"/>
        <v>N</v>
      </c>
    </row>
    <row r="51" spans="1:7" x14ac:dyDescent="0.2">
      <c r="A51">
        <v>-50</v>
      </c>
      <c r="B51" t="s">
        <v>250</v>
      </c>
      <c r="C51" s="3">
        <f>COUNTIFS(abs!$R$3:$R$271, "*["&amp;$A51&amp;"]*") - $E51</f>
        <v>0</v>
      </c>
      <c r="D51" s="3">
        <f>COUNTIFS(abs!$S$3:$S$271, "*["&amp;$A51&amp;"]*") - $E51</f>
        <v>0</v>
      </c>
      <c r="E51">
        <f>COUNTIFS(abs!$R$3:$R$271, "*["&amp;$A51&amp;"]*", abs!$S$3:$S$271, "*["&amp;$A51&amp;"]*")</f>
        <v>0</v>
      </c>
      <c r="F51" s="3">
        <f t="shared" si="0"/>
        <v>0</v>
      </c>
      <c r="G51" t="str">
        <f t="shared" si="1"/>
        <v>N</v>
      </c>
    </row>
    <row r="52" spans="1:7" x14ac:dyDescent="0.2">
      <c r="A52">
        <v>-51</v>
      </c>
      <c r="B52" t="s">
        <v>249</v>
      </c>
      <c r="C52" s="3">
        <f>COUNTIFS(abs!$R$3:$R$271, "*["&amp;$A52&amp;"]*") - $E52</f>
        <v>0</v>
      </c>
      <c r="D52" s="3">
        <f>COUNTIFS(abs!$S$3:$S$271, "*["&amp;$A52&amp;"]*") - $E52</f>
        <v>0</v>
      </c>
      <c r="E52">
        <f>COUNTIFS(abs!$R$3:$R$271, "*["&amp;$A52&amp;"]*", abs!$S$3:$S$271, "*["&amp;$A52&amp;"]*")</f>
        <v>0</v>
      </c>
      <c r="F52" s="3">
        <f t="shared" si="0"/>
        <v>0</v>
      </c>
      <c r="G52" t="str">
        <f t="shared" si="1"/>
        <v>N</v>
      </c>
    </row>
    <row r="53" spans="1:7" x14ac:dyDescent="0.2">
      <c r="A53">
        <v>-52</v>
      </c>
      <c r="B53" t="s">
        <v>248</v>
      </c>
      <c r="C53" s="3">
        <f>COUNTIFS(abs!$R$3:$R$271, "*["&amp;$A53&amp;"]*") - $E53</f>
        <v>0</v>
      </c>
      <c r="D53" s="3">
        <f>COUNTIFS(abs!$S$3:$S$271, "*["&amp;$A53&amp;"]*") - $E53</f>
        <v>0</v>
      </c>
      <c r="E53">
        <f>COUNTIFS(abs!$R$3:$R$271, "*["&amp;$A53&amp;"]*", abs!$S$3:$S$271, "*["&amp;$A53&amp;"]*")</f>
        <v>0</v>
      </c>
      <c r="F53" s="3">
        <f t="shared" si="0"/>
        <v>0</v>
      </c>
      <c r="G53" t="str">
        <f t="shared" si="1"/>
        <v>N</v>
      </c>
    </row>
    <row r="54" spans="1:7" x14ac:dyDescent="0.2">
      <c r="A54">
        <v>-53</v>
      </c>
      <c r="B54" t="s">
        <v>247</v>
      </c>
      <c r="C54" s="3">
        <f>COUNTIFS(abs!$R$3:$R$271, "*["&amp;$A54&amp;"]*") - $E54</f>
        <v>0</v>
      </c>
      <c r="D54" s="3">
        <f>COUNTIFS(abs!$S$3:$S$271, "*["&amp;$A54&amp;"]*") - $E54</f>
        <v>0</v>
      </c>
      <c r="E54">
        <f>COUNTIFS(abs!$R$3:$R$271, "*["&amp;$A54&amp;"]*", abs!$S$3:$S$271, "*["&amp;$A54&amp;"]*")</f>
        <v>0</v>
      </c>
      <c r="F54" s="3">
        <f t="shared" si="0"/>
        <v>0</v>
      </c>
      <c r="G54" t="str">
        <f t="shared" si="1"/>
        <v>N</v>
      </c>
    </row>
    <row r="55" spans="1:7" x14ac:dyDescent="0.2">
      <c r="A55">
        <v>-54</v>
      </c>
      <c r="B55" t="s">
        <v>246</v>
      </c>
      <c r="C55" s="3">
        <f>COUNTIFS(abs!$R$3:$R$271, "*["&amp;$A55&amp;"]*") - $E55</f>
        <v>0</v>
      </c>
      <c r="D55" s="3">
        <f>COUNTIFS(abs!$S$3:$S$271, "*["&amp;$A55&amp;"]*") - $E55</f>
        <v>0</v>
      </c>
      <c r="E55">
        <f>COUNTIFS(abs!$R$3:$R$271, "*["&amp;$A55&amp;"]*", abs!$S$3:$S$271, "*["&amp;$A55&amp;"]*")</f>
        <v>0</v>
      </c>
      <c r="F55" s="3">
        <f t="shared" si="0"/>
        <v>0</v>
      </c>
      <c r="G55" t="str">
        <f t="shared" si="1"/>
        <v>N</v>
      </c>
    </row>
    <row r="56" spans="1:7" x14ac:dyDescent="0.2">
      <c r="A56">
        <v>-55</v>
      </c>
      <c r="B56" t="s">
        <v>245</v>
      </c>
      <c r="C56" s="3">
        <f>COUNTIFS(abs!$R$3:$R$271, "*["&amp;$A56&amp;"]*") - $E56</f>
        <v>0</v>
      </c>
      <c r="D56" s="3">
        <f>COUNTIFS(abs!$S$3:$S$271, "*["&amp;$A56&amp;"]*") - $E56</f>
        <v>0</v>
      </c>
      <c r="E56">
        <f>COUNTIFS(abs!$R$3:$R$271, "*["&amp;$A56&amp;"]*", abs!$S$3:$S$271, "*["&amp;$A56&amp;"]*")</f>
        <v>0</v>
      </c>
      <c r="F56" s="3">
        <f t="shared" si="0"/>
        <v>0</v>
      </c>
      <c r="G56" t="str">
        <f t="shared" si="1"/>
        <v>N</v>
      </c>
    </row>
    <row r="57" spans="1:7" x14ac:dyDescent="0.2">
      <c r="A57">
        <v>-56</v>
      </c>
      <c r="B57" t="s">
        <v>244</v>
      </c>
      <c r="C57" s="3">
        <f>COUNTIFS(abs!$R$3:$R$271, "*["&amp;$A57&amp;"]*") - $E57</f>
        <v>0</v>
      </c>
      <c r="D57" s="3">
        <f>COUNTIFS(abs!$S$3:$S$271, "*["&amp;$A57&amp;"]*") - $E57</f>
        <v>0</v>
      </c>
      <c r="E57">
        <f>COUNTIFS(abs!$R$3:$R$271, "*["&amp;$A57&amp;"]*", abs!$S$3:$S$271, "*["&amp;$A57&amp;"]*")</f>
        <v>0</v>
      </c>
      <c r="F57" s="3">
        <f t="shared" si="0"/>
        <v>0</v>
      </c>
      <c r="G57" t="str">
        <f t="shared" si="1"/>
        <v>N</v>
      </c>
    </row>
    <row r="58" spans="1:7" x14ac:dyDescent="0.2">
      <c r="A58">
        <v>-57</v>
      </c>
      <c r="B58" t="s">
        <v>243</v>
      </c>
      <c r="C58" s="3">
        <f>COUNTIFS(abs!$R$3:$R$271, "*["&amp;$A58&amp;"]*") - $E58</f>
        <v>0</v>
      </c>
      <c r="D58" s="3">
        <f>COUNTIFS(abs!$S$3:$S$271, "*["&amp;$A58&amp;"]*") - $E58</f>
        <v>0</v>
      </c>
      <c r="E58">
        <f>COUNTIFS(abs!$R$3:$R$271, "*["&amp;$A58&amp;"]*", abs!$S$3:$S$271, "*["&amp;$A58&amp;"]*")</f>
        <v>0</v>
      </c>
      <c r="F58" s="3">
        <f t="shared" si="0"/>
        <v>0</v>
      </c>
      <c r="G58" t="str">
        <f t="shared" si="1"/>
        <v>N</v>
      </c>
    </row>
    <row r="59" spans="1:7" x14ac:dyDescent="0.2">
      <c r="A59">
        <v>-58</v>
      </c>
      <c r="B59" t="s">
        <v>242</v>
      </c>
      <c r="C59" s="3">
        <f>COUNTIFS(abs!$R$3:$R$271, "*["&amp;$A59&amp;"]*") - $E59</f>
        <v>0</v>
      </c>
      <c r="D59" s="3">
        <f>COUNTIFS(abs!$S$3:$S$271, "*["&amp;$A59&amp;"]*") - $E59</f>
        <v>0</v>
      </c>
      <c r="E59">
        <f>COUNTIFS(abs!$R$3:$R$271, "*["&amp;$A59&amp;"]*", abs!$S$3:$S$271, "*["&amp;$A59&amp;"]*")</f>
        <v>0</v>
      </c>
      <c r="F59" s="3">
        <f t="shared" si="0"/>
        <v>0</v>
      </c>
      <c r="G59" t="str">
        <f t="shared" si="1"/>
        <v>N</v>
      </c>
    </row>
    <row r="60" spans="1:7" x14ac:dyDescent="0.2">
      <c r="A60">
        <v>-59</v>
      </c>
      <c r="B60" t="s">
        <v>241</v>
      </c>
      <c r="C60" s="3">
        <f>COUNTIFS(abs!$R$3:$R$271, "*["&amp;$A60&amp;"]*") - $E60</f>
        <v>0</v>
      </c>
      <c r="D60" s="3">
        <f>COUNTIFS(abs!$S$3:$S$271, "*["&amp;$A60&amp;"]*") - $E60</f>
        <v>0</v>
      </c>
      <c r="E60">
        <f>COUNTIFS(abs!$R$3:$R$271, "*["&amp;$A60&amp;"]*", abs!$S$3:$S$271, "*["&amp;$A60&amp;"]*")</f>
        <v>0</v>
      </c>
      <c r="F60" s="3">
        <f t="shared" si="0"/>
        <v>0</v>
      </c>
      <c r="G60" t="str">
        <f t="shared" si="1"/>
        <v>N</v>
      </c>
    </row>
    <row r="61" spans="1:7" x14ac:dyDescent="0.2">
      <c r="A61">
        <v>-60</v>
      </c>
      <c r="B61" t="s">
        <v>240</v>
      </c>
      <c r="C61" s="3">
        <f>COUNTIFS(abs!$R$3:$R$271, "*["&amp;$A61&amp;"]*") - $E61</f>
        <v>0</v>
      </c>
      <c r="D61" s="3">
        <f>COUNTIFS(abs!$S$3:$S$271, "*["&amp;$A61&amp;"]*") - $E61</f>
        <v>0</v>
      </c>
      <c r="E61">
        <f>COUNTIFS(abs!$R$3:$R$271, "*["&amp;$A61&amp;"]*", abs!$S$3:$S$271, "*["&amp;$A61&amp;"]*")</f>
        <v>0</v>
      </c>
      <c r="F61" s="3">
        <f t="shared" si="0"/>
        <v>0</v>
      </c>
      <c r="G61" t="str">
        <f t="shared" si="1"/>
        <v>N</v>
      </c>
    </row>
    <row r="62" spans="1:7" x14ac:dyDescent="0.2">
      <c r="A62">
        <v>-61</v>
      </c>
      <c r="B62" t="s">
        <v>239</v>
      </c>
      <c r="C62" s="3">
        <f>COUNTIFS(abs!$R$3:$R$271, "*["&amp;$A62&amp;"]*") - $E62</f>
        <v>0</v>
      </c>
      <c r="D62" s="3">
        <f>COUNTIFS(abs!$S$3:$S$271, "*["&amp;$A62&amp;"]*") - $E62</f>
        <v>0</v>
      </c>
      <c r="E62">
        <f>COUNTIFS(abs!$R$3:$R$271, "*["&amp;$A62&amp;"]*", abs!$S$3:$S$271, "*["&amp;$A62&amp;"]*")</f>
        <v>0</v>
      </c>
      <c r="F62" s="3">
        <f t="shared" si="0"/>
        <v>0</v>
      </c>
      <c r="G62" t="str">
        <f t="shared" si="1"/>
        <v>N</v>
      </c>
    </row>
    <row r="63" spans="1:7" x14ac:dyDescent="0.2">
      <c r="A63">
        <v>-62</v>
      </c>
      <c r="B63" t="s">
        <v>238</v>
      </c>
      <c r="C63" s="3">
        <f>COUNTIFS(abs!$R$3:$R$271, "*["&amp;$A63&amp;"]*") - $E63</f>
        <v>0</v>
      </c>
      <c r="D63" s="3">
        <f>COUNTIFS(abs!$S$3:$S$271, "*["&amp;$A63&amp;"]*") - $E63</f>
        <v>0</v>
      </c>
      <c r="E63">
        <f>COUNTIFS(abs!$R$3:$R$271, "*["&amp;$A63&amp;"]*", abs!$S$3:$S$271, "*["&amp;$A63&amp;"]*")</f>
        <v>0</v>
      </c>
      <c r="F63" s="3">
        <f t="shared" si="0"/>
        <v>0</v>
      </c>
      <c r="G63" t="str">
        <f t="shared" si="1"/>
        <v>N</v>
      </c>
    </row>
    <row r="64" spans="1:7" x14ac:dyDescent="0.2">
      <c r="A64">
        <v>-63</v>
      </c>
      <c r="B64" t="s">
        <v>237</v>
      </c>
      <c r="C64" s="3">
        <f>COUNTIFS(abs!$R$3:$R$271, "*["&amp;$A64&amp;"]*") - $E64</f>
        <v>0</v>
      </c>
      <c r="D64" s="3">
        <f>COUNTIFS(abs!$S$3:$S$271, "*["&amp;$A64&amp;"]*") - $E64</f>
        <v>0</v>
      </c>
      <c r="E64">
        <f>COUNTIFS(abs!$R$3:$R$271, "*["&amp;$A64&amp;"]*", abs!$S$3:$S$271, "*["&amp;$A64&amp;"]*")</f>
        <v>0</v>
      </c>
      <c r="F64" s="3">
        <f t="shared" si="0"/>
        <v>0</v>
      </c>
      <c r="G64" t="str">
        <f t="shared" si="1"/>
        <v>N</v>
      </c>
    </row>
    <row r="65" spans="1:7" x14ac:dyDescent="0.2">
      <c r="A65">
        <v>-64</v>
      </c>
      <c r="B65" t="s">
        <v>236</v>
      </c>
      <c r="C65" s="3">
        <f>COUNTIFS(abs!$R$3:$R$271, "*["&amp;$A65&amp;"]*") - $E65</f>
        <v>0</v>
      </c>
      <c r="D65" s="3">
        <f>COUNTIFS(abs!$S$3:$S$271, "*["&amp;$A65&amp;"]*") - $E65</f>
        <v>0</v>
      </c>
      <c r="E65">
        <f>COUNTIFS(abs!$R$3:$R$271, "*["&amp;$A65&amp;"]*", abs!$S$3:$S$271, "*["&amp;$A65&amp;"]*")</f>
        <v>0</v>
      </c>
      <c r="F65" s="3">
        <f t="shared" si="0"/>
        <v>0</v>
      </c>
      <c r="G65" t="str">
        <f t="shared" si="1"/>
        <v>N</v>
      </c>
    </row>
    <row r="66" spans="1:7" x14ac:dyDescent="0.2">
      <c r="A66">
        <v>-65</v>
      </c>
      <c r="B66" t="s">
        <v>235</v>
      </c>
      <c r="C66" s="3">
        <f>COUNTIFS(abs!$R$3:$R$271, "*["&amp;$A66&amp;"]*") - $E66</f>
        <v>0</v>
      </c>
      <c r="D66" s="3">
        <f>COUNTIFS(abs!$S$3:$S$271, "*["&amp;$A66&amp;"]*") - $E66</f>
        <v>0</v>
      </c>
      <c r="E66">
        <f>COUNTIFS(abs!$R$3:$R$271, "*["&amp;$A66&amp;"]*", abs!$S$3:$S$271, "*["&amp;$A66&amp;"]*")</f>
        <v>0</v>
      </c>
      <c r="F66" s="3">
        <f t="shared" si="0"/>
        <v>0</v>
      </c>
      <c r="G66" t="str">
        <f t="shared" si="1"/>
        <v>N</v>
      </c>
    </row>
    <row r="67" spans="1:7" x14ac:dyDescent="0.2">
      <c r="A67">
        <v>-66</v>
      </c>
      <c r="B67" t="s">
        <v>234</v>
      </c>
      <c r="C67" s="3">
        <f>COUNTIFS(abs!$R$3:$R$271, "*["&amp;$A67&amp;"]*") - $E67</f>
        <v>0</v>
      </c>
      <c r="D67" s="3">
        <f>COUNTIFS(abs!$S$3:$S$271, "*["&amp;$A67&amp;"]*") - $E67</f>
        <v>0</v>
      </c>
      <c r="E67">
        <f>COUNTIFS(abs!$R$3:$R$271, "*["&amp;$A67&amp;"]*", abs!$S$3:$S$271, "*["&amp;$A67&amp;"]*")</f>
        <v>0</v>
      </c>
      <c r="F67" s="3">
        <f t="shared" ref="F67:F130" si="2">C67+D67+E67</f>
        <v>0</v>
      </c>
      <c r="G67" t="str">
        <f t="shared" ref="G67:G130" si="3">IF(AND(C67=F67, C67&lt;&gt;0), "Y", "N")</f>
        <v>N</v>
      </c>
    </row>
    <row r="68" spans="1:7" x14ac:dyDescent="0.2">
      <c r="A68">
        <v>-67</v>
      </c>
      <c r="B68" t="s">
        <v>233</v>
      </c>
      <c r="C68" s="3">
        <f>COUNTIFS(abs!$R$3:$R$271, "*["&amp;$A68&amp;"]*") - $E68</f>
        <v>0</v>
      </c>
      <c r="D68" s="3">
        <f>COUNTIFS(abs!$S$3:$S$271, "*["&amp;$A68&amp;"]*") - $E68</f>
        <v>0</v>
      </c>
      <c r="E68">
        <f>COUNTIFS(abs!$R$3:$R$271, "*["&amp;$A68&amp;"]*", abs!$S$3:$S$271, "*["&amp;$A68&amp;"]*")</f>
        <v>0</v>
      </c>
      <c r="F68" s="3">
        <f t="shared" si="2"/>
        <v>0</v>
      </c>
      <c r="G68" t="str">
        <f t="shared" si="3"/>
        <v>N</v>
      </c>
    </row>
    <row r="69" spans="1:7" x14ac:dyDescent="0.2">
      <c r="A69">
        <v>-68</v>
      </c>
      <c r="B69" t="s">
        <v>232</v>
      </c>
      <c r="C69" s="3">
        <f>COUNTIFS(abs!$R$3:$R$271, "*["&amp;$A69&amp;"]*") - $E69</f>
        <v>0</v>
      </c>
      <c r="D69" s="3">
        <f>COUNTIFS(abs!$S$3:$S$271, "*["&amp;$A69&amp;"]*") - $E69</f>
        <v>0</v>
      </c>
      <c r="E69">
        <f>COUNTIFS(abs!$R$3:$R$271, "*["&amp;$A69&amp;"]*", abs!$S$3:$S$271, "*["&amp;$A69&amp;"]*")</f>
        <v>0</v>
      </c>
      <c r="F69" s="3">
        <f t="shared" si="2"/>
        <v>0</v>
      </c>
      <c r="G69" t="str">
        <f t="shared" si="3"/>
        <v>N</v>
      </c>
    </row>
    <row r="70" spans="1:7" x14ac:dyDescent="0.2">
      <c r="A70">
        <v>-69</v>
      </c>
      <c r="B70" t="s">
        <v>231</v>
      </c>
      <c r="C70" s="3">
        <f>COUNTIFS(abs!$R$3:$R$271, "*["&amp;$A70&amp;"]*") - $E70</f>
        <v>0</v>
      </c>
      <c r="D70" s="3">
        <f>COUNTIFS(abs!$S$3:$S$271, "*["&amp;$A70&amp;"]*") - $E70</f>
        <v>0</v>
      </c>
      <c r="E70">
        <f>COUNTIFS(abs!$R$3:$R$271, "*["&amp;$A70&amp;"]*", abs!$S$3:$S$271, "*["&amp;$A70&amp;"]*")</f>
        <v>0</v>
      </c>
      <c r="F70" s="3">
        <f t="shared" si="2"/>
        <v>0</v>
      </c>
      <c r="G70" t="str">
        <f t="shared" si="3"/>
        <v>N</v>
      </c>
    </row>
    <row r="71" spans="1:7" x14ac:dyDescent="0.2">
      <c r="A71">
        <v>-70</v>
      </c>
      <c r="B71" t="s">
        <v>230</v>
      </c>
      <c r="C71" s="3">
        <f>COUNTIFS(abs!$R$3:$R$271, "*["&amp;$A71&amp;"]*") - $E71</f>
        <v>0</v>
      </c>
      <c r="D71" s="3">
        <f>COUNTIFS(abs!$S$3:$S$271, "*["&amp;$A71&amp;"]*") - $E71</f>
        <v>0</v>
      </c>
      <c r="E71">
        <f>COUNTIFS(abs!$R$3:$R$271, "*["&amp;$A71&amp;"]*", abs!$S$3:$S$271, "*["&amp;$A71&amp;"]*")</f>
        <v>0</v>
      </c>
      <c r="F71" s="3">
        <f t="shared" si="2"/>
        <v>0</v>
      </c>
      <c r="G71" t="str">
        <f t="shared" si="3"/>
        <v>N</v>
      </c>
    </row>
    <row r="72" spans="1:7" x14ac:dyDescent="0.2">
      <c r="A72">
        <v>-71</v>
      </c>
      <c r="B72" t="s">
        <v>229</v>
      </c>
      <c r="C72" s="3">
        <f>COUNTIFS(abs!$R$3:$R$271, "*["&amp;$A72&amp;"]*") - $E72</f>
        <v>0</v>
      </c>
      <c r="D72" s="3">
        <f>COUNTIFS(abs!$S$3:$S$271, "*["&amp;$A72&amp;"]*") - $E72</f>
        <v>0</v>
      </c>
      <c r="E72">
        <f>COUNTIFS(abs!$R$3:$R$271, "*["&amp;$A72&amp;"]*", abs!$S$3:$S$271, "*["&amp;$A72&amp;"]*")</f>
        <v>0</v>
      </c>
      <c r="F72" s="3">
        <f t="shared" si="2"/>
        <v>0</v>
      </c>
      <c r="G72" t="str">
        <f t="shared" si="3"/>
        <v>N</v>
      </c>
    </row>
    <row r="73" spans="1:7" x14ac:dyDescent="0.2">
      <c r="A73">
        <v>-72</v>
      </c>
      <c r="B73" t="s">
        <v>228</v>
      </c>
      <c r="C73" s="3">
        <f>COUNTIFS(abs!$R$3:$R$271, "*["&amp;$A73&amp;"]*") - $E73</f>
        <v>0</v>
      </c>
      <c r="D73" s="3">
        <f>COUNTIFS(abs!$S$3:$S$271, "*["&amp;$A73&amp;"]*") - $E73</f>
        <v>0</v>
      </c>
      <c r="E73">
        <f>COUNTIFS(abs!$R$3:$R$271, "*["&amp;$A73&amp;"]*", abs!$S$3:$S$271, "*["&amp;$A73&amp;"]*")</f>
        <v>0</v>
      </c>
      <c r="F73" s="3">
        <f t="shared" si="2"/>
        <v>0</v>
      </c>
      <c r="G73" t="str">
        <f t="shared" si="3"/>
        <v>N</v>
      </c>
    </row>
    <row r="74" spans="1:7" x14ac:dyDescent="0.2">
      <c r="A74">
        <v>-73</v>
      </c>
      <c r="B74" t="s">
        <v>227</v>
      </c>
      <c r="C74" s="3">
        <f>COUNTIFS(abs!$R$3:$R$271, "*["&amp;$A74&amp;"]*") - $E74</f>
        <v>0</v>
      </c>
      <c r="D74" s="3">
        <f>COUNTIFS(abs!$S$3:$S$271, "*["&amp;$A74&amp;"]*") - $E74</f>
        <v>0</v>
      </c>
      <c r="E74">
        <f>COUNTIFS(abs!$R$3:$R$271, "*["&amp;$A74&amp;"]*", abs!$S$3:$S$271, "*["&amp;$A74&amp;"]*")</f>
        <v>0</v>
      </c>
      <c r="F74" s="3">
        <f t="shared" si="2"/>
        <v>0</v>
      </c>
      <c r="G74" t="str">
        <f t="shared" si="3"/>
        <v>N</v>
      </c>
    </row>
    <row r="75" spans="1:7" x14ac:dyDescent="0.2">
      <c r="A75">
        <v>-74</v>
      </c>
      <c r="B75" t="s">
        <v>226</v>
      </c>
      <c r="C75" s="3">
        <f>COUNTIFS(abs!$R$3:$R$271, "*["&amp;$A75&amp;"]*") - $E75</f>
        <v>0</v>
      </c>
      <c r="D75" s="3">
        <f>COUNTIFS(abs!$S$3:$S$271, "*["&amp;$A75&amp;"]*") - $E75</f>
        <v>0</v>
      </c>
      <c r="E75">
        <f>COUNTIFS(abs!$R$3:$R$271, "*["&amp;$A75&amp;"]*", abs!$S$3:$S$271, "*["&amp;$A75&amp;"]*")</f>
        <v>0</v>
      </c>
      <c r="F75" s="3">
        <f t="shared" si="2"/>
        <v>0</v>
      </c>
      <c r="G75" t="str">
        <f t="shared" si="3"/>
        <v>N</v>
      </c>
    </row>
    <row r="76" spans="1:7" x14ac:dyDescent="0.2">
      <c r="A76">
        <v>-75</v>
      </c>
      <c r="B76" t="s">
        <v>225</v>
      </c>
      <c r="C76" s="3">
        <f>COUNTIFS(abs!$R$3:$R$271, "*["&amp;$A76&amp;"]*") - $E76</f>
        <v>0</v>
      </c>
      <c r="D76" s="3">
        <f>COUNTIFS(abs!$S$3:$S$271, "*["&amp;$A76&amp;"]*") - $E76</f>
        <v>0</v>
      </c>
      <c r="E76">
        <f>COUNTIFS(abs!$R$3:$R$271, "*["&amp;$A76&amp;"]*", abs!$S$3:$S$271, "*["&amp;$A76&amp;"]*")</f>
        <v>0</v>
      </c>
      <c r="F76" s="3">
        <f t="shared" si="2"/>
        <v>0</v>
      </c>
      <c r="G76" t="str">
        <f t="shared" si="3"/>
        <v>N</v>
      </c>
    </row>
    <row r="77" spans="1:7" x14ac:dyDescent="0.2">
      <c r="A77">
        <v>-76</v>
      </c>
      <c r="B77" t="s">
        <v>224</v>
      </c>
      <c r="C77" s="3">
        <f>COUNTIFS(abs!$R$3:$R$271, "*["&amp;$A77&amp;"]*") - $E77</f>
        <v>0</v>
      </c>
      <c r="D77" s="3">
        <f>COUNTIFS(abs!$S$3:$S$271, "*["&amp;$A77&amp;"]*") - $E77</f>
        <v>0</v>
      </c>
      <c r="E77">
        <f>COUNTIFS(abs!$R$3:$R$271, "*["&amp;$A77&amp;"]*", abs!$S$3:$S$271, "*["&amp;$A77&amp;"]*")</f>
        <v>0</v>
      </c>
      <c r="F77" s="3">
        <f t="shared" si="2"/>
        <v>0</v>
      </c>
      <c r="G77" t="str">
        <f t="shared" si="3"/>
        <v>N</v>
      </c>
    </row>
    <row r="78" spans="1:7" x14ac:dyDescent="0.2">
      <c r="A78">
        <v>-77</v>
      </c>
      <c r="B78" t="s">
        <v>223</v>
      </c>
      <c r="C78" s="3">
        <f>COUNTIFS(abs!$R$3:$R$271, "*["&amp;$A78&amp;"]*") - $E78</f>
        <v>0</v>
      </c>
      <c r="D78" s="3">
        <f>COUNTIFS(abs!$S$3:$S$271, "*["&amp;$A78&amp;"]*") - $E78</f>
        <v>0</v>
      </c>
      <c r="E78">
        <f>COUNTIFS(abs!$R$3:$R$271, "*["&amp;$A78&amp;"]*", abs!$S$3:$S$271, "*["&amp;$A78&amp;"]*")</f>
        <v>0</v>
      </c>
      <c r="F78" s="3">
        <f t="shared" si="2"/>
        <v>0</v>
      </c>
      <c r="G78" t="str">
        <f t="shared" si="3"/>
        <v>N</v>
      </c>
    </row>
    <row r="79" spans="1:7" x14ac:dyDescent="0.2">
      <c r="A79">
        <v>-78</v>
      </c>
      <c r="B79" t="s">
        <v>222</v>
      </c>
      <c r="C79" s="3">
        <f>COUNTIFS(abs!$R$3:$R$271, "*["&amp;$A79&amp;"]*") - $E79</f>
        <v>0</v>
      </c>
      <c r="D79" s="3">
        <f>COUNTIFS(abs!$S$3:$S$271, "*["&amp;$A79&amp;"]*") - $E79</f>
        <v>0</v>
      </c>
      <c r="E79">
        <f>COUNTIFS(abs!$R$3:$R$271, "*["&amp;$A79&amp;"]*", abs!$S$3:$S$271, "*["&amp;$A79&amp;"]*")</f>
        <v>0</v>
      </c>
      <c r="F79" s="3">
        <f t="shared" si="2"/>
        <v>0</v>
      </c>
      <c r="G79" t="str">
        <f t="shared" si="3"/>
        <v>N</v>
      </c>
    </row>
    <row r="80" spans="1:7" x14ac:dyDescent="0.2">
      <c r="A80">
        <v>-79</v>
      </c>
      <c r="B80" t="s">
        <v>221</v>
      </c>
      <c r="C80" s="3">
        <f>COUNTIFS(abs!$R$3:$R$271, "*["&amp;$A80&amp;"]*") - $E80</f>
        <v>0</v>
      </c>
      <c r="D80" s="3">
        <f>COUNTIFS(abs!$S$3:$S$271, "*["&amp;$A80&amp;"]*") - $E80</f>
        <v>0</v>
      </c>
      <c r="E80">
        <f>COUNTIFS(abs!$R$3:$R$271, "*["&amp;$A80&amp;"]*", abs!$S$3:$S$271, "*["&amp;$A80&amp;"]*")</f>
        <v>0</v>
      </c>
      <c r="F80" s="3">
        <f t="shared" si="2"/>
        <v>0</v>
      </c>
      <c r="G80" t="str">
        <f t="shared" si="3"/>
        <v>N</v>
      </c>
    </row>
    <row r="81" spans="1:7" x14ac:dyDescent="0.2">
      <c r="A81">
        <v>-80</v>
      </c>
      <c r="B81" t="s">
        <v>220</v>
      </c>
      <c r="C81" s="3">
        <f>COUNTIFS(abs!$R$3:$R$271, "*["&amp;$A81&amp;"]*") - $E81</f>
        <v>0</v>
      </c>
      <c r="D81" s="3">
        <f>COUNTIFS(abs!$S$3:$S$271, "*["&amp;$A81&amp;"]*") - $E81</f>
        <v>0</v>
      </c>
      <c r="E81">
        <f>COUNTIFS(abs!$R$3:$R$271, "*["&amp;$A81&amp;"]*", abs!$S$3:$S$271, "*["&amp;$A81&amp;"]*")</f>
        <v>0</v>
      </c>
      <c r="F81" s="3">
        <f t="shared" si="2"/>
        <v>0</v>
      </c>
      <c r="G81" t="str">
        <f t="shared" si="3"/>
        <v>N</v>
      </c>
    </row>
    <row r="82" spans="1:7" x14ac:dyDescent="0.2">
      <c r="A82">
        <v>-81</v>
      </c>
      <c r="B82" t="s">
        <v>219</v>
      </c>
      <c r="C82" s="3">
        <f>COUNTIFS(abs!$R$3:$R$271, "*["&amp;$A82&amp;"]*") - $E82</f>
        <v>0</v>
      </c>
      <c r="D82" s="3">
        <f>COUNTIFS(abs!$S$3:$S$271, "*["&amp;$A82&amp;"]*") - $E82</f>
        <v>0</v>
      </c>
      <c r="E82">
        <f>COUNTIFS(abs!$R$3:$R$271, "*["&amp;$A82&amp;"]*", abs!$S$3:$S$271, "*["&amp;$A82&amp;"]*")</f>
        <v>0</v>
      </c>
      <c r="F82" s="3">
        <f t="shared" si="2"/>
        <v>0</v>
      </c>
      <c r="G82" t="str">
        <f t="shared" si="3"/>
        <v>N</v>
      </c>
    </row>
    <row r="83" spans="1:7" x14ac:dyDescent="0.2">
      <c r="A83">
        <v>-82</v>
      </c>
      <c r="B83" t="s">
        <v>218</v>
      </c>
      <c r="C83" s="3">
        <f>COUNTIFS(abs!$R$3:$R$271, "*["&amp;$A83&amp;"]*") - $E83</f>
        <v>0</v>
      </c>
      <c r="D83" s="3">
        <f>COUNTIFS(abs!$S$3:$S$271, "*["&amp;$A83&amp;"]*") - $E83</f>
        <v>0</v>
      </c>
      <c r="E83">
        <f>COUNTIFS(abs!$R$3:$R$271, "*["&amp;$A83&amp;"]*", abs!$S$3:$S$271, "*["&amp;$A83&amp;"]*")</f>
        <v>0</v>
      </c>
      <c r="F83" s="3">
        <f t="shared" si="2"/>
        <v>0</v>
      </c>
      <c r="G83" t="str">
        <f t="shared" si="3"/>
        <v>N</v>
      </c>
    </row>
    <row r="84" spans="1:7" x14ac:dyDescent="0.2">
      <c r="A84">
        <v>-83</v>
      </c>
      <c r="B84" t="s">
        <v>217</v>
      </c>
      <c r="C84" s="3">
        <f>COUNTIFS(abs!$R$3:$R$271, "*["&amp;$A84&amp;"]*") - $E84</f>
        <v>0</v>
      </c>
      <c r="D84" s="3">
        <f>COUNTIFS(abs!$S$3:$S$271, "*["&amp;$A84&amp;"]*") - $E84</f>
        <v>0</v>
      </c>
      <c r="E84">
        <f>COUNTIFS(abs!$R$3:$R$271, "*["&amp;$A84&amp;"]*", abs!$S$3:$S$271, "*["&amp;$A84&amp;"]*")</f>
        <v>0</v>
      </c>
      <c r="F84" s="3">
        <f t="shared" si="2"/>
        <v>0</v>
      </c>
      <c r="G84" t="str">
        <f t="shared" si="3"/>
        <v>N</v>
      </c>
    </row>
    <row r="85" spans="1:7" x14ac:dyDescent="0.2">
      <c r="A85">
        <v>-84</v>
      </c>
      <c r="B85" t="s">
        <v>216</v>
      </c>
      <c r="C85" s="3">
        <f>COUNTIFS(abs!$R$3:$R$271, "*["&amp;$A85&amp;"]*") - $E85</f>
        <v>0</v>
      </c>
      <c r="D85" s="3">
        <f>COUNTIFS(abs!$S$3:$S$271, "*["&amp;$A85&amp;"]*") - $E85</f>
        <v>0</v>
      </c>
      <c r="E85">
        <f>COUNTIFS(abs!$R$3:$R$271, "*["&amp;$A85&amp;"]*", abs!$S$3:$S$271, "*["&amp;$A85&amp;"]*")</f>
        <v>0</v>
      </c>
      <c r="F85" s="3">
        <f t="shared" si="2"/>
        <v>0</v>
      </c>
      <c r="G85" t="str">
        <f t="shared" si="3"/>
        <v>N</v>
      </c>
    </row>
    <row r="86" spans="1:7" x14ac:dyDescent="0.2">
      <c r="A86">
        <v>-85</v>
      </c>
      <c r="B86" t="s">
        <v>215</v>
      </c>
      <c r="C86" s="3">
        <f>COUNTIFS(abs!$R$3:$R$271, "*["&amp;$A86&amp;"]*") - $E86</f>
        <v>0</v>
      </c>
      <c r="D86" s="3">
        <f>COUNTIFS(abs!$S$3:$S$271, "*["&amp;$A86&amp;"]*") - $E86</f>
        <v>0</v>
      </c>
      <c r="E86">
        <f>COUNTIFS(abs!$R$3:$R$271, "*["&amp;$A86&amp;"]*", abs!$S$3:$S$271, "*["&amp;$A86&amp;"]*")</f>
        <v>0</v>
      </c>
      <c r="F86" s="3">
        <f t="shared" si="2"/>
        <v>0</v>
      </c>
      <c r="G86" t="str">
        <f t="shared" si="3"/>
        <v>N</v>
      </c>
    </row>
    <row r="87" spans="1:7" x14ac:dyDescent="0.2">
      <c r="A87">
        <v>-86</v>
      </c>
      <c r="B87" t="s">
        <v>214</v>
      </c>
      <c r="C87" s="3">
        <f>COUNTIFS(abs!$R$3:$R$271, "*["&amp;$A87&amp;"]*") - $E87</f>
        <v>0</v>
      </c>
      <c r="D87" s="3">
        <f>COUNTIFS(abs!$S$3:$S$271, "*["&amp;$A87&amp;"]*") - $E87</f>
        <v>0</v>
      </c>
      <c r="E87">
        <f>COUNTIFS(abs!$R$3:$R$271, "*["&amp;$A87&amp;"]*", abs!$S$3:$S$271, "*["&amp;$A87&amp;"]*")</f>
        <v>0</v>
      </c>
      <c r="F87" s="3">
        <f t="shared" si="2"/>
        <v>0</v>
      </c>
      <c r="G87" t="str">
        <f t="shared" si="3"/>
        <v>N</v>
      </c>
    </row>
    <row r="88" spans="1:7" x14ac:dyDescent="0.2">
      <c r="A88">
        <v>-87</v>
      </c>
      <c r="B88" t="s">
        <v>213</v>
      </c>
      <c r="C88" s="3">
        <f>COUNTIFS(abs!$R$3:$R$271, "*["&amp;$A88&amp;"]*") - $E88</f>
        <v>0</v>
      </c>
      <c r="D88" s="3">
        <f>COUNTIFS(abs!$S$3:$S$271, "*["&amp;$A88&amp;"]*") - $E88</f>
        <v>0</v>
      </c>
      <c r="E88">
        <f>COUNTIFS(abs!$R$3:$R$271, "*["&amp;$A88&amp;"]*", abs!$S$3:$S$271, "*["&amp;$A88&amp;"]*")</f>
        <v>0</v>
      </c>
      <c r="F88" s="3">
        <f t="shared" si="2"/>
        <v>0</v>
      </c>
      <c r="G88" t="str">
        <f t="shared" si="3"/>
        <v>N</v>
      </c>
    </row>
    <row r="89" spans="1:7" x14ac:dyDescent="0.2">
      <c r="A89">
        <v>-88</v>
      </c>
      <c r="B89" t="s">
        <v>212</v>
      </c>
      <c r="C89" s="3">
        <f>COUNTIFS(abs!$R$3:$R$271, "*["&amp;$A89&amp;"]*") - $E89</f>
        <v>0</v>
      </c>
      <c r="D89" s="3">
        <f>COUNTIFS(abs!$S$3:$S$271, "*["&amp;$A89&amp;"]*") - $E89</f>
        <v>0</v>
      </c>
      <c r="E89">
        <f>COUNTIFS(abs!$R$3:$R$271, "*["&amp;$A89&amp;"]*", abs!$S$3:$S$271, "*["&amp;$A89&amp;"]*")</f>
        <v>0</v>
      </c>
      <c r="F89" s="3">
        <f t="shared" si="2"/>
        <v>0</v>
      </c>
      <c r="G89" t="str">
        <f t="shared" si="3"/>
        <v>N</v>
      </c>
    </row>
    <row r="90" spans="1:7" x14ac:dyDescent="0.2">
      <c r="A90">
        <v>-89</v>
      </c>
      <c r="B90" t="s">
        <v>211</v>
      </c>
      <c r="C90" s="3">
        <f>COUNTIFS(abs!$R$3:$R$271, "*["&amp;$A90&amp;"]*") - $E90</f>
        <v>0</v>
      </c>
      <c r="D90" s="3">
        <f>COUNTIFS(abs!$S$3:$S$271, "*["&amp;$A90&amp;"]*") - $E90</f>
        <v>0</v>
      </c>
      <c r="E90">
        <f>COUNTIFS(abs!$R$3:$R$271, "*["&amp;$A90&amp;"]*", abs!$S$3:$S$271, "*["&amp;$A90&amp;"]*")</f>
        <v>0</v>
      </c>
      <c r="F90" s="3">
        <f t="shared" si="2"/>
        <v>0</v>
      </c>
      <c r="G90" t="str">
        <f t="shared" si="3"/>
        <v>N</v>
      </c>
    </row>
    <row r="91" spans="1:7" x14ac:dyDescent="0.2">
      <c r="A91">
        <v>-90</v>
      </c>
      <c r="B91" t="s">
        <v>210</v>
      </c>
      <c r="C91" s="3">
        <f>COUNTIFS(abs!$R$3:$R$271, "*["&amp;$A91&amp;"]*") - $E91</f>
        <v>0</v>
      </c>
      <c r="D91" s="3">
        <f>COUNTIFS(abs!$S$3:$S$271, "*["&amp;$A91&amp;"]*") - $E91</f>
        <v>0</v>
      </c>
      <c r="E91">
        <f>COUNTIFS(abs!$R$3:$R$271, "*["&amp;$A91&amp;"]*", abs!$S$3:$S$271, "*["&amp;$A91&amp;"]*")</f>
        <v>0</v>
      </c>
      <c r="F91" s="3">
        <f t="shared" si="2"/>
        <v>0</v>
      </c>
      <c r="G91" t="str">
        <f t="shared" si="3"/>
        <v>N</v>
      </c>
    </row>
    <row r="92" spans="1:7" x14ac:dyDescent="0.2">
      <c r="A92">
        <v>-91</v>
      </c>
      <c r="B92" t="s">
        <v>209</v>
      </c>
      <c r="C92" s="3">
        <f>COUNTIFS(abs!$R$3:$R$271, "*["&amp;$A92&amp;"]*") - $E92</f>
        <v>0</v>
      </c>
      <c r="D92" s="3">
        <f>COUNTIFS(abs!$S$3:$S$271, "*["&amp;$A92&amp;"]*") - $E92</f>
        <v>0</v>
      </c>
      <c r="E92">
        <f>COUNTIFS(abs!$R$3:$R$271, "*["&amp;$A92&amp;"]*", abs!$S$3:$S$271, "*["&amp;$A92&amp;"]*")</f>
        <v>0</v>
      </c>
      <c r="F92" s="3">
        <f t="shared" si="2"/>
        <v>0</v>
      </c>
      <c r="G92" t="str">
        <f t="shared" si="3"/>
        <v>N</v>
      </c>
    </row>
    <row r="93" spans="1:7" x14ac:dyDescent="0.2">
      <c r="A93">
        <v>-92</v>
      </c>
      <c r="B93" t="s">
        <v>208</v>
      </c>
      <c r="C93" s="3">
        <f>COUNTIFS(abs!$R$3:$R$271, "*["&amp;$A93&amp;"]*") - $E93</f>
        <v>0</v>
      </c>
      <c r="D93" s="3">
        <f>COUNTIFS(abs!$S$3:$S$271, "*["&amp;$A93&amp;"]*") - $E93</f>
        <v>0</v>
      </c>
      <c r="E93">
        <f>COUNTIFS(abs!$R$3:$R$271, "*["&amp;$A93&amp;"]*", abs!$S$3:$S$271, "*["&amp;$A93&amp;"]*")</f>
        <v>0</v>
      </c>
      <c r="F93" s="3">
        <f t="shared" si="2"/>
        <v>0</v>
      </c>
      <c r="G93" t="str">
        <f t="shared" si="3"/>
        <v>N</v>
      </c>
    </row>
    <row r="94" spans="1:7" x14ac:dyDescent="0.2">
      <c r="A94">
        <v>-93</v>
      </c>
      <c r="B94" t="s">
        <v>207</v>
      </c>
      <c r="C94" s="3">
        <f>COUNTIFS(abs!$R$3:$R$271, "*["&amp;$A94&amp;"]*") - $E94</f>
        <v>0</v>
      </c>
      <c r="D94" s="3">
        <f>COUNTIFS(abs!$S$3:$S$271, "*["&amp;$A94&amp;"]*") - $E94</f>
        <v>0</v>
      </c>
      <c r="E94">
        <f>COUNTIFS(abs!$R$3:$R$271, "*["&amp;$A94&amp;"]*", abs!$S$3:$S$271, "*["&amp;$A94&amp;"]*")</f>
        <v>0</v>
      </c>
      <c r="F94" s="3">
        <f t="shared" si="2"/>
        <v>0</v>
      </c>
      <c r="G94" t="str">
        <f t="shared" si="3"/>
        <v>N</v>
      </c>
    </row>
    <row r="95" spans="1:7" x14ac:dyDescent="0.2">
      <c r="A95">
        <v>-94</v>
      </c>
      <c r="B95" t="s">
        <v>206</v>
      </c>
      <c r="C95" s="3">
        <f>COUNTIFS(abs!$R$3:$R$271, "*["&amp;$A95&amp;"]*") - $E95</f>
        <v>0</v>
      </c>
      <c r="D95" s="3">
        <f>COUNTIFS(abs!$S$3:$S$271, "*["&amp;$A95&amp;"]*") - $E95</f>
        <v>0</v>
      </c>
      <c r="E95">
        <f>COUNTIFS(abs!$R$3:$R$271, "*["&amp;$A95&amp;"]*", abs!$S$3:$S$271, "*["&amp;$A95&amp;"]*")</f>
        <v>0</v>
      </c>
      <c r="F95" s="3">
        <f t="shared" si="2"/>
        <v>0</v>
      </c>
      <c r="G95" t="str">
        <f t="shared" si="3"/>
        <v>N</v>
      </c>
    </row>
    <row r="96" spans="1:7" x14ac:dyDescent="0.2">
      <c r="A96">
        <v>-95</v>
      </c>
      <c r="B96" t="s">
        <v>205</v>
      </c>
      <c r="C96" s="3">
        <f>COUNTIFS(abs!$R$3:$R$271, "*["&amp;$A96&amp;"]*") - $E96</f>
        <v>0</v>
      </c>
      <c r="D96" s="3">
        <f>COUNTIFS(abs!$S$3:$S$271, "*["&amp;$A96&amp;"]*") - $E96</f>
        <v>0</v>
      </c>
      <c r="E96">
        <f>COUNTIFS(abs!$R$3:$R$271, "*["&amp;$A96&amp;"]*", abs!$S$3:$S$271, "*["&amp;$A96&amp;"]*")</f>
        <v>0</v>
      </c>
      <c r="F96" s="3">
        <f t="shared" si="2"/>
        <v>0</v>
      </c>
      <c r="G96" t="str">
        <f t="shared" si="3"/>
        <v>N</v>
      </c>
    </row>
    <row r="97" spans="1:7" x14ac:dyDescent="0.2">
      <c r="A97">
        <v>-96</v>
      </c>
      <c r="B97" t="s">
        <v>204</v>
      </c>
      <c r="C97" s="3">
        <f>COUNTIFS(abs!$R$3:$R$271, "*["&amp;$A97&amp;"]*") - $E97</f>
        <v>0</v>
      </c>
      <c r="D97" s="3">
        <f>COUNTIFS(abs!$S$3:$S$271, "*["&amp;$A97&amp;"]*") - $E97</f>
        <v>0</v>
      </c>
      <c r="E97">
        <f>COUNTIFS(abs!$R$3:$R$271, "*["&amp;$A97&amp;"]*", abs!$S$3:$S$271, "*["&amp;$A97&amp;"]*")</f>
        <v>0</v>
      </c>
      <c r="F97" s="3">
        <f t="shared" si="2"/>
        <v>0</v>
      </c>
      <c r="G97" t="str">
        <f t="shared" si="3"/>
        <v>N</v>
      </c>
    </row>
    <row r="98" spans="1:7" x14ac:dyDescent="0.2">
      <c r="A98">
        <v>-97</v>
      </c>
      <c r="B98" t="s">
        <v>203</v>
      </c>
      <c r="C98" s="3">
        <f>COUNTIFS(abs!$R$3:$R$271, "*["&amp;$A98&amp;"]*") - $E98</f>
        <v>0</v>
      </c>
      <c r="D98" s="3">
        <f>COUNTIFS(abs!$S$3:$S$271, "*["&amp;$A98&amp;"]*") - $E98</f>
        <v>0</v>
      </c>
      <c r="E98">
        <f>COUNTIFS(abs!$R$3:$R$271, "*["&amp;$A98&amp;"]*", abs!$S$3:$S$271, "*["&amp;$A98&amp;"]*")</f>
        <v>0</v>
      </c>
      <c r="F98" s="3">
        <f t="shared" si="2"/>
        <v>0</v>
      </c>
      <c r="G98" t="str">
        <f t="shared" si="3"/>
        <v>N</v>
      </c>
    </row>
    <row r="99" spans="1:7" x14ac:dyDescent="0.2">
      <c r="A99">
        <v>-98</v>
      </c>
      <c r="B99" t="s">
        <v>202</v>
      </c>
      <c r="C99" s="3">
        <f>COUNTIFS(abs!$R$3:$R$271, "*["&amp;$A99&amp;"]*") - $E99</f>
        <v>0</v>
      </c>
      <c r="D99" s="3">
        <f>COUNTIFS(abs!$S$3:$S$271, "*["&amp;$A99&amp;"]*") - $E99</f>
        <v>0</v>
      </c>
      <c r="E99">
        <f>COUNTIFS(abs!$R$3:$R$271, "*["&amp;$A99&amp;"]*", abs!$S$3:$S$271, "*["&amp;$A99&amp;"]*")</f>
        <v>0</v>
      </c>
      <c r="F99" s="3">
        <f t="shared" si="2"/>
        <v>0</v>
      </c>
      <c r="G99" t="str">
        <f t="shared" si="3"/>
        <v>N</v>
      </c>
    </row>
    <row r="100" spans="1:7" x14ac:dyDescent="0.2">
      <c r="A100">
        <v>-99</v>
      </c>
      <c r="B100" t="s">
        <v>201</v>
      </c>
      <c r="C100" s="3">
        <f>COUNTIFS(abs!$R$3:$R$271, "*["&amp;$A100&amp;"]*") - $E100</f>
        <v>0</v>
      </c>
      <c r="D100" s="3">
        <f>COUNTIFS(abs!$S$3:$S$271, "*["&amp;$A100&amp;"]*") - $E100</f>
        <v>0</v>
      </c>
      <c r="E100">
        <f>COUNTIFS(abs!$R$3:$R$271, "*["&amp;$A100&amp;"]*", abs!$S$3:$S$271, "*["&amp;$A100&amp;"]*")</f>
        <v>0</v>
      </c>
      <c r="F100" s="3">
        <f t="shared" si="2"/>
        <v>0</v>
      </c>
      <c r="G100" t="str">
        <f t="shared" si="3"/>
        <v>N</v>
      </c>
    </row>
    <row r="101" spans="1:7" x14ac:dyDescent="0.2">
      <c r="A101">
        <v>-100</v>
      </c>
      <c r="B101" t="s">
        <v>200</v>
      </c>
      <c r="C101" s="3">
        <f>COUNTIFS(abs!$R$3:$R$271, "*["&amp;$A101&amp;"]*") - $E101</f>
        <v>0</v>
      </c>
      <c r="D101" s="3">
        <f>COUNTIFS(abs!$S$3:$S$271, "*["&amp;$A101&amp;"]*") - $E101</f>
        <v>0</v>
      </c>
      <c r="E101">
        <f>COUNTIFS(abs!$R$3:$R$271, "*["&amp;$A101&amp;"]*", abs!$S$3:$S$271, "*["&amp;$A101&amp;"]*")</f>
        <v>0</v>
      </c>
      <c r="F101" s="3">
        <f t="shared" si="2"/>
        <v>0</v>
      </c>
      <c r="G101" t="str">
        <f t="shared" si="3"/>
        <v>N</v>
      </c>
    </row>
    <row r="102" spans="1:7" x14ac:dyDescent="0.2">
      <c r="A102">
        <v>-101</v>
      </c>
      <c r="B102" t="s">
        <v>199</v>
      </c>
      <c r="C102" s="3">
        <f>COUNTIFS(abs!$R$3:$R$271, "*["&amp;$A102&amp;"]*") - $E102</f>
        <v>0</v>
      </c>
      <c r="D102" s="3">
        <f>COUNTIFS(abs!$S$3:$S$271, "*["&amp;$A102&amp;"]*") - $E102</f>
        <v>0</v>
      </c>
      <c r="E102">
        <f>COUNTIFS(abs!$R$3:$R$271, "*["&amp;$A102&amp;"]*", abs!$S$3:$S$271, "*["&amp;$A102&amp;"]*")</f>
        <v>0</v>
      </c>
      <c r="F102" s="3">
        <f t="shared" si="2"/>
        <v>0</v>
      </c>
      <c r="G102" t="str">
        <f t="shared" si="3"/>
        <v>N</v>
      </c>
    </row>
    <row r="103" spans="1:7" x14ac:dyDescent="0.2">
      <c r="A103">
        <v>-102</v>
      </c>
      <c r="B103" t="s">
        <v>198</v>
      </c>
      <c r="C103" s="3">
        <f>COUNTIFS(abs!$R$3:$R$271, "*["&amp;$A103&amp;"]*") - $E103</f>
        <v>0</v>
      </c>
      <c r="D103" s="3">
        <f>COUNTIFS(abs!$S$3:$S$271, "*["&amp;$A103&amp;"]*") - $E103</f>
        <v>0</v>
      </c>
      <c r="E103">
        <f>COUNTIFS(abs!$R$3:$R$271, "*["&amp;$A103&amp;"]*", abs!$S$3:$S$271, "*["&amp;$A103&amp;"]*")</f>
        <v>0</v>
      </c>
      <c r="F103" s="3">
        <f t="shared" si="2"/>
        <v>0</v>
      </c>
      <c r="G103" t="str">
        <f t="shared" si="3"/>
        <v>N</v>
      </c>
    </row>
    <row r="104" spans="1:7" x14ac:dyDescent="0.2">
      <c r="A104">
        <v>-103</v>
      </c>
      <c r="B104" t="s">
        <v>197</v>
      </c>
      <c r="C104" s="3">
        <f>COUNTIFS(abs!$R$3:$R$271, "*["&amp;$A104&amp;"]*") - $E104</f>
        <v>0</v>
      </c>
      <c r="D104" s="3">
        <f>COUNTIFS(abs!$S$3:$S$271, "*["&amp;$A104&amp;"]*") - $E104</f>
        <v>0</v>
      </c>
      <c r="E104">
        <f>COUNTIFS(abs!$R$3:$R$271, "*["&amp;$A104&amp;"]*", abs!$S$3:$S$271, "*["&amp;$A104&amp;"]*")</f>
        <v>0</v>
      </c>
      <c r="F104" s="3">
        <f t="shared" si="2"/>
        <v>0</v>
      </c>
      <c r="G104" t="str">
        <f t="shared" si="3"/>
        <v>N</v>
      </c>
    </row>
    <row r="105" spans="1:7" x14ac:dyDescent="0.2">
      <c r="A105">
        <v>-104</v>
      </c>
      <c r="B105" t="s">
        <v>196</v>
      </c>
      <c r="C105" s="3">
        <f>COUNTIFS(abs!$R$3:$R$271, "*["&amp;$A105&amp;"]*") - $E105</f>
        <v>0</v>
      </c>
      <c r="D105" s="3">
        <f>COUNTIFS(abs!$S$3:$S$271, "*["&amp;$A105&amp;"]*") - $E105</f>
        <v>0</v>
      </c>
      <c r="E105">
        <f>COUNTIFS(abs!$R$3:$R$271, "*["&amp;$A105&amp;"]*", abs!$S$3:$S$271, "*["&amp;$A105&amp;"]*")</f>
        <v>0</v>
      </c>
      <c r="F105" s="3">
        <f t="shared" si="2"/>
        <v>0</v>
      </c>
      <c r="G105" t="str">
        <f t="shared" si="3"/>
        <v>N</v>
      </c>
    </row>
    <row r="106" spans="1:7" x14ac:dyDescent="0.2">
      <c r="A106">
        <v>-105</v>
      </c>
      <c r="B106" t="s">
        <v>195</v>
      </c>
      <c r="C106" s="3">
        <f>COUNTIFS(abs!$R$3:$R$271, "*["&amp;$A106&amp;"]*") - $E106</f>
        <v>0</v>
      </c>
      <c r="D106" s="3">
        <f>COUNTIFS(abs!$S$3:$S$271, "*["&amp;$A106&amp;"]*") - $E106</f>
        <v>0</v>
      </c>
      <c r="E106">
        <f>COUNTIFS(abs!$R$3:$R$271, "*["&amp;$A106&amp;"]*", abs!$S$3:$S$271, "*["&amp;$A106&amp;"]*")</f>
        <v>0</v>
      </c>
      <c r="F106" s="3">
        <f t="shared" si="2"/>
        <v>0</v>
      </c>
      <c r="G106" t="str">
        <f t="shared" si="3"/>
        <v>N</v>
      </c>
    </row>
    <row r="107" spans="1:7" x14ac:dyDescent="0.2">
      <c r="A107">
        <v>-106</v>
      </c>
      <c r="C107" s="3">
        <f>COUNTIFS(abs!$R$3:$R$271, "*["&amp;$A107&amp;"]*") - $E107</f>
        <v>0</v>
      </c>
      <c r="D107" s="3">
        <f>COUNTIFS(abs!$S$3:$S$271, "*["&amp;$A107&amp;"]*") - $E107</f>
        <v>0</v>
      </c>
      <c r="E107">
        <f>COUNTIFS(abs!$R$3:$R$271, "*["&amp;$A107&amp;"]*", abs!$S$3:$S$271, "*["&amp;$A107&amp;"]*")</f>
        <v>0</v>
      </c>
      <c r="F107" s="3">
        <f t="shared" si="2"/>
        <v>0</v>
      </c>
      <c r="G107" t="str">
        <f t="shared" si="3"/>
        <v>N</v>
      </c>
    </row>
    <row r="108" spans="1:7" x14ac:dyDescent="0.2">
      <c r="A108">
        <v>-107</v>
      </c>
      <c r="C108" s="3">
        <f>COUNTIFS(abs!$R$3:$R$271, "*["&amp;$A108&amp;"]*") - $E108</f>
        <v>0</v>
      </c>
      <c r="D108" s="3">
        <f>COUNTIFS(abs!$S$3:$S$271, "*["&amp;$A108&amp;"]*") - $E108</f>
        <v>0</v>
      </c>
      <c r="E108">
        <f>COUNTIFS(abs!$R$3:$R$271, "*["&amp;$A108&amp;"]*", abs!$S$3:$S$271, "*["&amp;$A108&amp;"]*")</f>
        <v>0</v>
      </c>
      <c r="F108" s="3">
        <f t="shared" si="2"/>
        <v>0</v>
      </c>
      <c r="G108" t="str">
        <f t="shared" si="3"/>
        <v>N</v>
      </c>
    </row>
    <row r="109" spans="1:7" x14ac:dyDescent="0.2">
      <c r="A109">
        <v>-108</v>
      </c>
      <c r="B109" t="s">
        <v>194</v>
      </c>
      <c r="C109" s="3">
        <f>COUNTIFS(abs!$R$3:$R$271, "*["&amp;$A109&amp;"]*") - $E109</f>
        <v>0</v>
      </c>
      <c r="D109" s="3">
        <f>COUNTIFS(abs!$S$3:$S$271, "*["&amp;$A109&amp;"]*") - $E109</f>
        <v>0</v>
      </c>
      <c r="E109">
        <f>COUNTIFS(abs!$R$3:$R$271, "*["&amp;$A109&amp;"]*", abs!$S$3:$S$271, "*["&amp;$A109&amp;"]*")</f>
        <v>0</v>
      </c>
      <c r="F109" s="3">
        <f t="shared" si="2"/>
        <v>0</v>
      </c>
      <c r="G109" t="str">
        <f t="shared" si="3"/>
        <v>N</v>
      </c>
    </row>
    <row r="110" spans="1:7" x14ac:dyDescent="0.2">
      <c r="A110">
        <v>-109</v>
      </c>
      <c r="B110" t="s">
        <v>193</v>
      </c>
      <c r="C110" s="3">
        <f>COUNTIFS(abs!$R$3:$R$271, "*["&amp;$A110&amp;"]*") - $E110</f>
        <v>0</v>
      </c>
      <c r="D110" s="3">
        <f>COUNTIFS(abs!$S$3:$S$271, "*["&amp;$A110&amp;"]*") - $E110</f>
        <v>0</v>
      </c>
      <c r="E110">
        <f>COUNTIFS(abs!$R$3:$R$271, "*["&amp;$A110&amp;"]*", abs!$S$3:$S$271, "*["&amp;$A110&amp;"]*")</f>
        <v>0</v>
      </c>
      <c r="F110" s="3">
        <f t="shared" si="2"/>
        <v>0</v>
      </c>
      <c r="G110" t="str">
        <f t="shared" si="3"/>
        <v>N</v>
      </c>
    </row>
    <row r="111" spans="1:7" x14ac:dyDescent="0.2">
      <c r="A111">
        <v>-110</v>
      </c>
      <c r="B111" t="s">
        <v>192</v>
      </c>
      <c r="C111" s="3">
        <f>COUNTIFS(abs!$R$3:$R$271, "*["&amp;$A111&amp;"]*") - $E111</f>
        <v>0</v>
      </c>
      <c r="D111" s="3">
        <f>COUNTIFS(abs!$S$3:$S$271, "*["&amp;$A111&amp;"]*") - $E111</f>
        <v>0</v>
      </c>
      <c r="E111">
        <f>COUNTIFS(abs!$R$3:$R$271, "*["&amp;$A111&amp;"]*", abs!$S$3:$S$271, "*["&amp;$A111&amp;"]*")</f>
        <v>0</v>
      </c>
      <c r="F111" s="3">
        <f t="shared" si="2"/>
        <v>0</v>
      </c>
      <c r="G111" t="str">
        <f t="shared" si="3"/>
        <v>N</v>
      </c>
    </row>
    <row r="112" spans="1:7" x14ac:dyDescent="0.2">
      <c r="A112">
        <v>-111</v>
      </c>
      <c r="B112" t="s">
        <v>191</v>
      </c>
      <c r="C112" s="3">
        <f>COUNTIFS(abs!$R$3:$R$271, "*["&amp;$A112&amp;"]*") - $E112</f>
        <v>0</v>
      </c>
      <c r="D112" s="3">
        <f>COUNTIFS(abs!$S$3:$S$271, "*["&amp;$A112&amp;"]*") - $E112</f>
        <v>0</v>
      </c>
      <c r="E112">
        <f>COUNTIFS(abs!$R$3:$R$271, "*["&amp;$A112&amp;"]*", abs!$S$3:$S$271, "*["&amp;$A112&amp;"]*")</f>
        <v>0</v>
      </c>
      <c r="F112" s="3">
        <f t="shared" si="2"/>
        <v>0</v>
      </c>
      <c r="G112" t="str">
        <f t="shared" si="3"/>
        <v>N</v>
      </c>
    </row>
    <row r="113" spans="1:7" x14ac:dyDescent="0.2">
      <c r="A113">
        <v>-112</v>
      </c>
      <c r="B113" t="s">
        <v>190</v>
      </c>
      <c r="C113" s="3">
        <f>COUNTIFS(abs!$R$3:$R$271, "*["&amp;$A113&amp;"]*") - $E113</f>
        <v>0</v>
      </c>
      <c r="D113" s="3">
        <f>COUNTIFS(abs!$S$3:$S$271, "*["&amp;$A113&amp;"]*") - $E113</f>
        <v>0</v>
      </c>
      <c r="E113">
        <f>COUNTIFS(abs!$R$3:$R$271, "*["&amp;$A113&amp;"]*", abs!$S$3:$S$271, "*["&amp;$A113&amp;"]*")</f>
        <v>0</v>
      </c>
      <c r="F113" s="3">
        <f t="shared" si="2"/>
        <v>0</v>
      </c>
      <c r="G113" t="str">
        <f t="shared" si="3"/>
        <v>N</v>
      </c>
    </row>
    <row r="114" spans="1:7" x14ac:dyDescent="0.2">
      <c r="A114">
        <v>-113</v>
      </c>
      <c r="B114" t="s">
        <v>189</v>
      </c>
      <c r="C114" s="3">
        <f>COUNTIFS(abs!$R$3:$R$271, "*["&amp;$A114&amp;"]*") - $E114</f>
        <v>0</v>
      </c>
      <c r="D114" s="3">
        <f>COUNTIFS(abs!$S$3:$S$271, "*["&amp;$A114&amp;"]*") - $E114</f>
        <v>0</v>
      </c>
      <c r="E114">
        <f>COUNTIFS(abs!$R$3:$R$271, "*["&amp;$A114&amp;"]*", abs!$S$3:$S$271, "*["&amp;$A114&amp;"]*")</f>
        <v>0</v>
      </c>
      <c r="F114" s="3">
        <f t="shared" si="2"/>
        <v>0</v>
      </c>
      <c r="G114" t="str">
        <f t="shared" si="3"/>
        <v>N</v>
      </c>
    </row>
    <row r="115" spans="1:7" x14ac:dyDescent="0.2">
      <c r="A115">
        <v>-114</v>
      </c>
      <c r="B115" t="s">
        <v>188</v>
      </c>
      <c r="C115" s="3">
        <f>COUNTIFS(abs!$R$3:$R$271, "*["&amp;$A115&amp;"]*") - $E115</f>
        <v>0</v>
      </c>
      <c r="D115" s="3">
        <f>COUNTIFS(abs!$S$3:$S$271, "*["&amp;$A115&amp;"]*") - $E115</f>
        <v>0</v>
      </c>
      <c r="E115">
        <f>COUNTIFS(abs!$R$3:$R$271, "*["&amp;$A115&amp;"]*", abs!$S$3:$S$271, "*["&amp;$A115&amp;"]*")</f>
        <v>0</v>
      </c>
      <c r="F115" s="3">
        <f t="shared" si="2"/>
        <v>0</v>
      </c>
      <c r="G115" t="str">
        <f t="shared" si="3"/>
        <v>N</v>
      </c>
    </row>
    <row r="116" spans="1:7" x14ac:dyDescent="0.2">
      <c r="A116">
        <v>-115</v>
      </c>
      <c r="B116" t="s">
        <v>187</v>
      </c>
      <c r="C116" s="3">
        <f>COUNTIFS(abs!$R$3:$R$271, "*["&amp;$A116&amp;"]*") - $E116</f>
        <v>0</v>
      </c>
      <c r="D116" s="3">
        <f>COUNTIFS(abs!$S$3:$S$271, "*["&amp;$A116&amp;"]*") - $E116</f>
        <v>0</v>
      </c>
      <c r="E116">
        <f>COUNTIFS(abs!$R$3:$R$271, "*["&amp;$A116&amp;"]*", abs!$S$3:$S$271, "*["&amp;$A116&amp;"]*")</f>
        <v>0</v>
      </c>
      <c r="F116" s="3">
        <f t="shared" si="2"/>
        <v>0</v>
      </c>
      <c r="G116" t="str">
        <f t="shared" si="3"/>
        <v>N</v>
      </c>
    </row>
    <row r="117" spans="1:7" x14ac:dyDescent="0.2">
      <c r="A117">
        <v>-116</v>
      </c>
      <c r="B117" t="s">
        <v>186</v>
      </c>
      <c r="C117" s="3">
        <f>COUNTIFS(abs!$R$3:$R$271, "*["&amp;$A117&amp;"]*") - $E117</f>
        <v>0</v>
      </c>
      <c r="D117" s="3">
        <f>COUNTIFS(abs!$S$3:$S$271, "*["&amp;$A117&amp;"]*") - $E117</f>
        <v>0</v>
      </c>
      <c r="E117">
        <f>COUNTIFS(abs!$R$3:$R$271, "*["&amp;$A117&amp;"]*", abs!$S$3:$S$271, "*["&amp;$A117&amp;"]*")</f>
        <v>0</v>
      </c>
      <c r="F117" s="3">
        <f t="shared" si="2"/>
        <v>0</v>
      </c>
      <c r="G117" t="str">
        <f t="shared" si="3"/>
        <v>N</v>
      </c>
    </row>
    <row r="118" spans="1:7" x14ac:dyDescent="0.2">
      <c r="A118">
        <v>-117</v>
      </c>
      <c r="B118" t="s">
        <v>185</v>
      </c>
      <c r="C118" s="3">
        <f>COUNTIFS(abs!$R$3:$R$271, "*["&amp;$A118&amp;"]*") - $E118</f>
        <v>0</v>
      </c>
      <c r="D118" s="3">
        <f>COUNTIFS(abs!$S$3:$S$271, "*["&amp;$A118&amp;"]*") - $E118</f>
        <v>0</v>
      </c>
      <c r="E118">
        <f>COUNTIFS(abs!$R$3:$R$271, "*["&amp;$A118&amp;"]*", abs!$S$3:$S$271, "*["&amp;$A118&amp;"]*")</f>
        <v>0</v>
      </c>
      <c r="F118" s="3">
        <f t="shared" si="2"/>
        <v>0</v>
      </c>
      <c r="G118" t="str">
        <f t="shared" si="3"/>
        <v>N</v>
      </c>
    </row>
    <row r="119" spans="1:7" x14ac:dyDescent="0.2">
      <c r="A119">
        <v>-118</v>
      </c>
      <c r="B119" t="s">
        <v>184</v>
      </c>
      <c r="C119" s="3">
        <f>COUNTIFS(abs!$R$3:$R$271, "*["&amp;$A119&amp;"]*") - $E119</f>
        <v>0</v>
      </c>
      <c r="D119" s="3">
        <f>COUNTIFS(abs!$S$3:$S$271, "*["&amp;$A119&amp;"]*") - $E119</f>
        <v>0</v>
      </c>
      <c r="E119">
        <f>COUNTIFS(abs!$R$3:$R$271, "*["&amp;$A119&amp;"]*", abs!$S$3:$S$271, "*["&amp;$A119&amp;"]*")</f>
        <v>0</v>
      </c>
      <c r="F119" s="3">
        <f t="shared" si="2"/>
        <v>0</v>
      </c>
      <c r="G119" t="str">
        <f t="shared" si="3"/>
        <v>N</v>
      </c>
    </row>
    <row r="120" spans="1:7" x14ac:dyDescent="0.2">
      <c r="A120">
        <v>-119</v>
      </c>
      <c r="B120" t="s">
        <v>183</v>
      </c>
      <c r="C120" s="3">
        <f>COUNTIFS(abs!$R$3:$R$271, "*["&amp;$A120&amp;"]*") - $E120</f>
        <v>0</v>
      </c>
      <c r="D120" s="3">
        <f>COUNTIFS(abs!$S$3:$S$271, "*["&amp;$A120&amp;"]*") - $E120</f>
        <v>0</v>
      </c>
      <c r="E120">
        <f>COUNTIFS(abs!$R$3:$R$271, "*["&amp;$A120&amp;"]*", abs!$S$3:$S$271, "*["&amp;$A120&amp;"]*")</f>
        <v>0</v>
      </c>
      <c r="F120" s="3">
        <f t="shared" si="2"/>
        <v>0</v>
      </c>
      <c r="G120" t="str">
        <f t="shared" si="3"/>
        <v>N</v>
      </c>
    </row>
    <row r="121" spans="1:7" x14ac:dyDescent="0.2">
      <c r="A121">
        <v>-120</v>
      </c>
      <c r="B121" t="s">
        <v>182</v>
      </c>
      <c r="C121" s="3">
        <f>COUNTIFS(abs!$R$3:$R$271, "*["&amp;$A121&amp;"]*") - $E121</f>
        <v>0</v>
      </c>
      <c r="D121" s="3">
        <f>COUNTIFS(abs!$S$3:$S$271, "*["&amp;$A121&amp;"]*") - $E121</f>
        <v>0</v>
      </c>
      <c r="E121">
        <f>COUNTIFS(abs!$R$3:$R$271, "*["&amp;$A121&amp;"]*", abs!$S$3:$S$271, "*["&amp;$A121&amp;"]*")</f>
        <v>0</v>
      </c>
      <c r="F121" s="3">
        <f t="shared" si="2"/>
        <v>0</v>
      </c>
      <c r="G121" t="str">
        <f t="shared" si="3"/>
        <v>N</v>
      </c>
    </row>
    <row r="122" spans="1:7" x14ac:dyDescent="0.2">
      <c r="A122">
        <v>-121</v>
      </c>
      <c r="B122" t="s">
        <v>181</v>
      </c>
      <c r="C122" s="3">
        <f>COUNTIFS(abs!$R$3:$R$271, "*["&amp;$A122&amp;"]*") - $E122</f>
        <v>0</v>
      </c>
      <c r="D122" s="3">
        <f>COUNTIFS(abs!$S$3:$S$271, "*["&amp;$A122&amp;"]*") - $E122</f>
        <v>0</v>
      </c>
      <c r="E122">
        <f>COUNTIFS(abs!$R$3:$R$271, "*["&amp;$A122&amp;"]*", abs!$S$3:$S$271, "*["&amp;$A122&amp;"]*")</f>
        <v>0</v>
      </c>
      <c r="F122" s="3">
        <f t="shared" si="2"/>
        <v>0</v>
      </c>
      <c r="G122" t="str">
        <f t="shared" si="3"/>
        <v>N</v>
      </c>
    </row>
    <row r="123" spans="1:7" x14ac:dyDescent="0.2">
      <c r="A123">
        <v>-122</v>
      </c>
      <c r="B123" t="s">
        <v>180</v>
      </c>
      <c r="C123" s="3">
        <f>COUNTIFS(abs!$R$3:$R$271, "*["&amp;$A123&amp;"]*") - $E123</f>
        <v>0</v>
      </c>
      <c r="D123" s="3">
        <f>COUNTIFS(abs!$S$3:$S$271, "*["&amp;$A123&amp;"]*") - $E123</f>
        <v>0</v>
      </c>
      <c r="E123">
        <f>COUNTIFS(abs!$R$3:$R$271, "*["&amp;$A123&amp;"]*", abs!$S$3:$S$271, "*["&amp;$A123&amp;"]*")</f>
        <v>0</v>
      </c>
      <c r="F123" s="3">
        <f t="shared" si="2"/>
        <v>0</v>
      </c>
      <c r="G123" t="str">
        <f t="shared" si="3"/>
        <v>N</v>
      </c>
    </row>
    <row r="124" spans="1:7" x14ac:dyDescent="0.2">
      <c r="A124">
        <v>-123</v>
      </c>
      <c r="B124" t="s">
        <v>179</v>
      </c>
      <c r="C124" s="3">
        <f>COUNTIFS(abs!$R$3:$R$271, "*["&amp;$A124&amp;"]*") - $E124</f>
        <v>0</v>
      </c>
      <c r="D124" s="3">
        <f>COUNTIFS(abs!$S$3:$S$271, "*["&amp;$A124&amp;"]*") - $E124</f>
        <v>0</v>
      </c>
      <c r="E124">
        <f>COUNTIFS(abs!$R$3:$R$271, "*["&amp;$A124&amp;"]*", abs!$S$3:$S$271, "*["&amp;$A124&amp;"]*")</f>
        <v>0</v>
      </c>
      <c r="F124" s="3">
        <f t="shared" si="2"/>
        <v>0</v>
      </c>
      <c r="G124" t="str">
        <f t="shared" si="3"/>
        <v>N</v>
      </c>
    </row>
    <row r="125" spans="1:7" x14ac:dyDescent="0.2">
      <c r="A125">
        <v>-124</v>
      </c>
      <c r="B125" t="s">
        <v>178</v>
      </c>
      <c r="C125" s="3">
        <f>COUNTIFS(abs!$R$3:$R$271, "*["&amp;$A125&amp;"]*") - $E125</f>
        <v>0</v>
      </c>
      <c r="D125" s="3">
        <f>COUNTIFS(abs!$S$3:$S$271, "*["&amp;$A125&amp;"]*") - $E125</f>
        <v>0</v>
      </c>
      <c r="E125">
        <f>COUNTIFS(abs!$R$3:$R$271, "*["&amp;$A125&amp;"]*", abs!$S$3:$S$271, "*["&amp;$A125&amp;"]*")</f>
        <v>0</v>
      </c>
      <c r="F125" s="3">
        <f t="shared" si="2"/>
        <v>0</v>
      </c>
      <c r="G125" t="str">
        <f t="shared" si="3"/>
        <v>N</v>
      </c>
    </row>
    <row r="126" spans="1:7" x14ac:dyDescent="0.2">
      <c r="A126">
        <v>-125</v>
      </c>
      <c r="B126" t="s">
        <v>177</v>
      </c>
      <c r="C126" s="3">
        <f>COUNTIFS(abs!$R$3:$R$271, "*["&amp;$A126&amp;"]*") - $E126</f>
        <v>0</v>
      </c>
      <c r="D126" s="3">
        <f>COUNTIFS(abs!$S$3:$S$271, "*["&amp;$A126&amp;"]*") - $E126</f>
        <v>0</v>
      </c>
      <c r="E126">
        <f>COUNTIFS(abs!$R$3:$R$271, "*["&amp;$A126&amp;"]*", abs!$S$3:$S$271, "*["&amp;$A126&amp;"]*")</f>
        <v>0</v>
      </c>
      <c r="F126" s="3">
        <f t="shared" si="2"/>
        <v>0</v>
      </c>
      <c r="G126" t="str">
        <f t="shared" si="3"/>
        <v>N</v>
      </c>
    </row>
    <row r="127" spans="1:7" x14ac:dyDescent="0.2">
      <c r="A127">
        <v>-126</v>
      </c>
      <c r="B127" t="s">
        <v>176</v>
      </c>
      <c r="C127" s="3">
        <f>COUNTIFS(abs!$R$3:$R$271, "*["&amp;$A127&amp;"]*") - $E127</f>
        <v>0</v>
      </c>
      <c r="D127" s="3">
        <f>COUNTIFS(abs!$S$3:$S$271, "*["&amp;$A127&amp;"]*") - $E127</f>
        <v>0</v>
      </c>
      <c r="E127">
        <f>COUNTIFS(abs!$R$3:$R$271, "*["&amp;$A127&amp;"]*", abs!$S$3:$S$271, "*["&amp;$A127&amp;"]*")</f>
        <v>0</v>
      </c>
      <c r="F127" s="3">
        <f t="shared" si="2"/>
        <v>0</v>
      </c>
      <c r="G127" t="str">
        <f t="shared" si="3"/>
        <v>N</v>
      </c>
    </row>
    <row r="128" spans="1:7" x14ac:dyDescent="0.2">
      <c r="A128">
        <v>-127</v>
      </c>
      <c r="B128" t="s">
        <v>175</v>
      </c>
      <c r="C128" s="3">
        <f>COUNTIFS(abs!$R$3:$R$271, "*["&amp;$A128&amp;"]*") - $E128</f>
        <v>0</v>
      </c>
      <c r="D128" s="3">
        <f>COUNTIFS(abs!$S$3:$S$271, "*["&amp;$A128&amp;"]*") - $E128</f>
        <v>0</v>
      </c>
      <c r="E128">
        <f>COUNTIFS(abs!$R$3:$R$271, "*["&amp;$A128&amp;"]*", abs!$S$3:$S$271, "*["&amp;$A128&amp;"]*")</f>
        <v>0</v>
      </c>
      <c r="F128" s="3">
        <f t="shared" si="2"/>
        <v>0</v>
      </c>
      <c r="G128" t="str">
        <f t="shared" si="3"/>
        <v>N</v>
      </c>
    </row>
    <row r="129" spans="1:7" x14ac:dyDescent="0.2">
      <c r="A129">
        <v>-128</v>
      </c>
      <c r="B129" t="s">
        <v>174</v>
      </c>
      <c r="C129" s="3">
        <f>COUNTIFS(abs!$R$3:$R$271, "*["&amp;$A129&amp;"]*") - $E129</f>
        <v>0</v>
      </c>
      <c r="D129" s="3">
        <f>COUNTIFS(abs!$S$3:$S$271, "*["&amp;$A129&amp;"]*") - $E129</f>
        <v>0</v>
      </c>
      <c r="E129">
        <f>COUNTIFS(abs!$R$3:$R$271, "*["&amp;$A129&amp;"]*", abs!$S$3:$S$271, "*["&amp;$A129&amp;"]*")</f>
        <v>0</v>
      </c>
      <c r="F129" s="3">
        <f t="shared" si="2"/>
        <v>0</v>
      </c>
      <c r="G129" t="str">
        <f t="shared" si="3"/>
        <v>N</v>
      </c>
    </row>
    <row r="130" spans="1:7" x14ac:dyDescent="0.2">
      <c r="A130">
        <v>-129</v>
      </c>
      <c r="B130" t="s">
        <v>173</v>
      </c>
      <c r="C130" s="3">
        <f>COUNTIFS(abs!$R$3:$R$271, "*["&amp;$A130&amp;"]*") - $E130</f>
        <v>0</v>
      </c>
      <c r="D130" s="3">
        <f>COUNTIFS(abs!$S$3:$S$271, "*["&amp;$A130&amp;"]*") - $E130</f>
        <v>0</v>
      </c>
      <c r="E130">
        <f>COUNTIFS(abs!$R$3:$R$271, "*["&amp;$A130&amp;"]*", abs!$S$3:$S$271, "*["&amp;$A130&amp;"]*")</f>
        <v>0</v>
      </c>
      <c r="F130" s="3">
        <f t="shared" si="2"/>
        <v>0</v>
      </c>
      <c r="G130" t="str">
        <f t="shared" si="3"/>
        <v>N</v>
      </c>
    </row>
    <row r="131" spans="1:7" x14ac:dyDescent="0.2">
      <c r="A131">
        <v>-130</v>
      </c>
      <c r="B131" t="s">
        <v>172</v>
      </c>
      <c r="C131" s="3">
        <f>COUNTIFS(abs!$R$3:$R$271, "*["&amp;$A131&amp;"]*") - $E131</f>
        <v>0</v>
      </c>
      <c r="D131" s="3">
        <f>COUNTIFS(abs!$S$3:$S$271, "*["&amp;$A131&amp;"]*") - $E131</f>
        <v>0</v>
      </c>
      <c r="E131">
        <f>COUNTIFS(abs!$R$3:$R$271, "*["&amp;$A131&amp;"]*", abs!$S$3:$S$271, "*["&amp;$A131&amp;"]*")</f>
        <v>0</v>
      </c>
      <c r="F131" s="3">
        <f t="shared" ref="F131:F194" si="4">C131+D131+E131</f>
        <v>0</v>
      </c>
      <c r="G131" t="str">
        <f t="shared" ref="G131:G194" si="5">IF(AND(C131=F131, C131&lt;&gt;0), "Y", "N")</f>
        <v>N</v>
      </c>
    </row>
    <row r="132" spans="1:7" x14ac:dyDescent="0.2">
      <c r="A132">
        <v>-131</v>
      </c>
      <c r="B132" t="s">
        <v>171</v>
      </c>
      <c r="C132" s="3">
        <f>COUNTIFS(abs!$R$3:$R$271, "*["&amp;$A132&amp;"]*") - $E132</f>
        <v>0</v>
      </c>
      <c r="D132" s="3">
        <f>COUNTIFS(abs!$S$3:$S$271, "*["&amp;$A132&amp;"]*") - $E132</f>
        <v>0</v>
      </c>
      <c r="E132">
        <f>COUNTIFS(abs!$R$3:$R$271, "*["&amp;$A132&amp;"]*", abs!$S$3:$S$271, "*["&amp;$A132&amp;"]*")</f>
        <v>0</v>
      </c>
      <c r="F132" s="3">
        <f t="shared" si="4"/>
        <v>0</v>
      </c>
      <c r="G132" t="str">
        <f t="shared" si="5"/>
        <v>N</v>
      </c>
    </row>
    <row r="133" spans="1:7" x14ac:dyDescent="0.2">
      <c r="A133">
        <v>-132</v>
      </c>
      <c r="B133" t="s">
        <v>170</v>
      </c>
      <c r="C133" s="3">
        <f>COUNTIFS(abs!$R$3:$R$271, "*["&amp;$A133&amp;"]*") - $E133</f>
        <v>0</v>
      </c>
      <c r="D133" s="3">
        <f>COUNTIFS(abs!$S$3:$S$271, "*["&amp;$A133&amp;"]*") - $E133</f>
        <v>0</v>
      </c>
      <c r="E133">
        <f>COUNTIFS(abs!$R$3:$R$271, "*["&amp;$A133&amp;"]*", abs!$S$3:$S$271, "*["&amp;$A133&amp;"]*")</f>
        <v>0</v>
      </c>
      <c r="F133" s="3">
        <f t="shared" si="4"/>
        <v>0</v>
      </c>
      <c r="G133" t="str">
        <f t="shared" si="5"/>
        <v>N</v>
      </c>
    </row>
    <row r="134" spans="1:7" x14ac:dyDescent="0.2">
      <c r="A134">
        <v>-133</v>
      </c>
      <c r="B134" t="s">
        <v>169</v>
      </c>
      <c r="C134" s="3">
        <f>COUNTIFS(abs!$R$3:$R$271, "*["&amp;$A134&amp;"]*") - $E134</f>
        <v>0</v>
      </c>
      <c r="D134" s="3">
        <f>COUNTIFS(abs!$S$3:$S$271, "*["&amp;$A134&amp;"]*") - $E134</f>
        <v>0</v>
      </c>
      <c r="E134">
        <f>COUNTIFS(abs!$R$3:$R$271, "*["&amp;$A134&amp;"]*", abs!$S$3:$S$271, "*["&amp;$A134&amp;"]*")</f>
        <v>0</v>
      </c>
      <c r="F134" s="3">
        <f t="shared" si="4"/>
        <v>0</v>
      </c>
      <c r="G134" t="str">
        <f t="shared" si="5"/>
        <v>N</v>
      </c>
    </row>
    <row r="135" spans="1:7" x14ac:dyDescent="0.2">
      <c r="A135">
        <v>-134</v>
      </c>
      <c r="B135" t="s">
        <v>168</v>
      </c>
      <c r="C135" s="3">
        <f>COUNTIFS(abs!$R$3:$R$271, "*["&amp;$A135&amp;"]*") - $E135</f>
        <v>0</v>
      </c>
      <c r="D135" s="3">
        <f>COUNTIFS(abs!$S$3:$S$271, "*["&amp;$A135&amp;"]*") - $E135</f>
        <v>0</v>
      </c>
      <c r="E135">
        <f>COUNTIFS(abs!$R$3:$R$271, "*["&amp;$A135&amp;"]*", abs!$S$3:$S$271, "*["&amp;$A135&amp;"]*")</f>
        <v>0</v>
      </c>
      <c r="F135" s="3">
        <f t="shared" si="4"/>
        <v>0</v>
      </c>
      <c r="G135" t="str">
        <f t="shared" si="5"/>
        <v>N</v>
      </c>
    </row>
    <row r="136" spans="1:7" x14ac:dyDescent="0.2">
      <c r="A136">
        <v>-135</v>
      </c>
      <c r="B136" t="s">
        <v>167</v>
      </c>
      <c r="C136" s="3">
        <f>COUNTIFS(abs!$R$3:$R$271, "*["&amp;$A136&amp;"]*") - $E136</f>
        <v>0</v>
      </c>
      <c r="D136" s="3">
        <f>COUNTIFS(abs!$S$3:$S$271, "*["&amp;$A136&amp;"]*") - $E136</f>
        <v>0</v>
      </c>
      <c r="E136">
        <f>COUNTIFS(abs!$R$3:$R$271, "*["&amp;$A136&amp;"]*", abs!$S$3:$S$271, "*["&amp;$A136&amp;"]*")</f>
        <v>0</v>
      </c>
      <c r="F136" s="3">
        <f t="shared" si="4"/>
        <v>0</v>
      </c>
      <c r="G136" t="str">
        <f t="shared" si="5"/>
        <v>N</v>
      </c>
    </row>
    <row r="137" spans="1:7" x14ac:dyDescent="0.2">
      <c r="A137">
        <v>-136</v>
      </c>
      <c r="B137" t="s">
        <v>166</v>
      </c>
      <c r="C137" s="3">
        <f>COUNTIFS(abs!$R$3:$R$271, "*["&amp;$A137&amp;"]*") - $E137</f>
        <v>0</v>
      </c>
      <c r="D137" s="3">
        <f>COUNTIFS(abs!$S$3:$S$271, "*["&amp;$A137&amp;"]*") - $E137</f>
        <v>0</v>
      </c>
      <c r="E137">
        <f>COUNTIFS(abs!$R$3:$R$271, "*["&amp;$A137&amp;"]*", abs!$S$3:$S$271, "*["&amp;$A137&amp;"]*")</f>
        <v>0</v>
      </c>
      <c r="F137" s="3">
        <f t="shared" si="4"/>
        <v>0</v>
      </c>
      <c r="G137" t="str">
        <f t="shared" si="5"/>
        <v>N</v>
      </c>
    </row>
    <row r="138" spans="1:7" x14ac:dyDescent="0.2">
      <c r="A138">
        <v>-137</v>
      </c>
      <c r="B138" t="s">
        <v>165</v>
      </c>
      <c r="C138" s="3">
        <f>COUNTIFS(abs!$R$3:$R$271, "*["&amp;$A138&amp;"]*") - $E138</f>
        <v>0</v>
      </c>
      <c r="D138" s="3">
        <f>COUNTIFS(abs!$S$3:$S$271, "*["&amp;$A138&amp;"]*") - $E138</f>
        <v>0</v>
      </c>
      <c r="E138">
        <f>COUNTIFS(abs!$R$3:$R$271, "*["&amp;$A138&amp;"]*", abs!$S$3:$S$271, "*["&amp;$A138&amp;"]*")</f>
        <v>0</v>
      </c>
      <c r="F138" s="3">
        <f t="shared" si="4"/>
        <v>0</v>
      </c>
      <c r="G138" t="str">
        <f t="shared" si="5"/>
        <v>N</v>
      </c>
    </row>
    <row r="139" spans="1:7" x14ac:dyDescent="0.2">
      <c r="A139">
        <v>-138</v>
      </c>
      <c r="B139" t="s">
        <v>164</v>
      </c>
      <c r="C139" s="3">
        <f>COUNTIFS(abs!$R$3:$R$271, "*["&amp;$A139&amp;"]*") - $E139</f>
        <v>0</v>
      </c>
      <c r="D139" s="3">
        <f>COUNTIFS(abs!$S$3:$S$271, "*["&amp;$A139&amp;"]*") - $E139</f>
        <v>0</v>
      </c>
      <c r="E139">
        <f>COUNTIFS(abs!$R$3:$R$271, "*["&amp;$A139&amp;"]*", abs!$S$3:$S$271, "*["&amp;$A139&amp;"]*")</f>
        <v>0</v>
      </c>
      <c r="F139" s="3">
        <f t="shared" si="4"/>
        <v>0</v>
      </c>
      <c r="G139" t="str">
        <f t="shared" si="5"/>
        <v>N</v>
      </c>
    </row>
    <row r="140" spans="1:7" x14ac:dyDescent="0.2">
      <c r="A140">
        <v>-139</v>
      </c>
      <c r="B140" t="s">
        <v>163</v>
      </c>
      <c r="C140" s="3">
        <f>COUNTIFS(abs!$R$3:$R$271, "*["&amp;$A140&amp;"]*") - $E140</f>
        <v>0</v>
      </c>
      <c r="D140" s="3">
        <f>COUNTIFS(abs!$S$3:$S$271, "*["&amp;$A140&amp;"]*") - $E140</f>
        <v>0</v>
      </c>
      <c r="E140">
        <f>COUNTIFS(abs!$R$3:$R$271, "*["&amp;$A140&amp;"]*", abs!$S$3:$S$271, "*["&amp;$A140&amp;"]*")</f>
        <v>0</v>
      </c>
      <c r="F140" s="3">
        <f t="shared" si="4"/>
        <v>0</v>
      </c>
      <c r="G140" t="str">
        <f t="shared" si="5"/>
        <v>N</v>
      </c>
    </row>
    <row r="141" spans="1:7" x14ac:dyDescent="0.2">
      <c r="A141">
        <v>-140</v>
      </c>
      <c r="B141" t="s">
        <v>162</v>
      </c>
      <c r="C141" s="3">
        <f>COUNTIFS(abs!$R$3:$R$271, "*["&amp;$A141&amp;"]*") - $E141</f>
        <v>0</v>
      </c>
      <c r="D141" s="3">
        <f>COUNTIFS(abs!$S$3:$S$271, "*["&amp;$A141&amp;"]*") - $E141</f>
        <v>0</v>
      </c>
      <c r="E141">
        <f>COUNTIFS(abs!$R$3:$R$271, "*["&amp;$A141&amp;"]*", abs!$S$3:$S$271, "*["&amp;$A141&amp;"]*")</f>
        <v>0</v>
      </c>
      <c r="F141" s="3">
        <f t="shared" si="4"/>
        <v>0</v>
      </c>
      <c r="G141" t="str">
        <f t="shared" si="5"/>
        <v>N</v>
      </c>
    </row>
    <row r="142" spans="1:7" x14ac:dyDescent="0.2">
      <c r="A142">
        <v>-141</v>
      </c>
      <c r="B142" t="s">
        <v>161</v>
      </c>
      <c r="C142" s="3">
        <f>COUNTIFS(abs!$R$3:$R$271, "*["&amp;$A142&amp;"]*") - $E142</f>
        <v>0</v>
      </c>
      <c r="D142" s="3">
        <f>COUNTIFS(abs!$S$3:$S$271, "*["&amp;$A142&amp;"]*") - $E142</f>
        <v>0</v>
      </c>
      <c r="E142">
        <f>COUNTIFS(abs!$R$3:$R$271, "*["&amp;$A142&amp;"]*", abs!$S$3:$S$271, "*["&amp;$A142&amp;"]*")</f>
        <v>0</v>
      </c>
      <c r="F142" s="3">
        <f t="shared" si="4"/>
        <v>0</v>
      </c>
      <c r="G142" t="str">
        <f t="shared" si="5"/>
        <v>N</v>
      </c>
    </row>
    <row r="143" spans="1:7" x14ac:dyDescent="0.2">
      <c r="A143">
        <v>-142</v>
      </c>
      <c r="B143" t="s">
        <v>160</v>
      </c>
      <c r="C143" s="3">
        <f>COUNTIFS(abs!$R$3:$R$271, "*["&amp;$A143&amp;"]*") - $E143</f>
        <v>0</v>
      </c>
      <c r="D143" s="3">
        <f>COUNTIFS(abs!$S$3:$S$271, "*["&amp;$A143&amp;"]*") - $E143</f>
        <v>0</v>
      </c>
      <c r="E143">
        <f>COUNTIFS(abs!$R$3:$R$271, "*["&amp;$A143&amp;"]*", abs!$S$3:$S$271, "*["&amp;$A143&amp;"]*")</f>
        <v>0</v>
      </c>
      <c r="F143" s="3">
        <f t="shared" si="4"/>
        <v>0</v>
      </c>
      <c r="G143" t="str">
        <f t="shared" si="5"/>
        <v>N</v>
      </c>
    </row>
    <row r="144" spans="1:7" x14ac:dyDescent="0.2">
      <c r="A144">
        <v>-143</v>
      </c>
      <c r="B144" t="s">
        <v>159</v>
      </c>
      <c r="C144" s="3">
        <f>COUNTIFS(abs!$R$3:$R$271, "*["&amp;$A144&amp;"]*") - $E144</f>
        <v>0</v>
      </c>
      <c r="D144" s="3">
        <f>COUNTIFS(abs!$S$3:$S$271, "*["&amp;$A144&amp;"]*") - $E144</f>
        <v>0</v>
      </c>
      <c r="E144">
        <f>COUNTIFS(abs!$R$3:$R$271, "*["&amp;$A144&amp;"]*", abs!$S$3:$S$271, "*["&amp;$A144&amp;"]*")</f>
        <v>0</v>
      </c>
      <c r="F144" s="3">
        <f t="shared" si="4"/>
        <v>0</v>
      </c>
      <c r="G144" t="str">
        <f t="shared" si="5"/>
        <v>N</v>
      </c>
    </row>
    <row r="145" spans="1:7" x14ac:dyDescent="0.2">
      <c r="A145">
        <v>-144</v>
      </c>
      <c r="B145" t="s">
        <v>158</v>
      </c>
      <c r="C145" s="3">
        <f>COUNTIFS(abs!$R$3:$R$271, "*["&amp;$A145&amp;"]*") - $E145</f>
        <v>0</v>
      </c>
      <c r="D145" s="3">
        <f>COUNTIFS(abs!$S$3:$S$271, "*["&amp;$A145&amp;"]*") - $E145</f>
        <v>0</v>
      </c>
      <c r="E145">
        <f>COUNTIFS(abs!$R$3:$R$271, "*["&amp;$A145&amp;"]*", abs!$S$3:$S$271, "*["&amp;$A145&amp;"]*")</f>
        <v>0</v>
      </c>
      <c r="F145" s="3">
        <f t="shared" si="4"/>
        <v>0</v>
      </c>
      <c r="G145" t="str">
        <f t="shared" si="5"/>
        <v>N</v>
      </c>
    </row>
    <row r="146" spans="1:7" x14ac:dyDescent="0.2">
      <c r="A146">
        <v>-145</v>
      </c>
      <c r="B146" t="s">
        <v>157</v>
      </c>
      <c r="C146" s="3">
        <f>COUNTIFS(abs!$R$3:$R$271, "*["&amp;$A146&amp;"]*") - $E146</f>
        <v>0</v>
      </c>
      <c r="D146" s="3">
        <f>COUNTIFS(abs!$S$3:$S$271, "*["&amp;$A146&amp;"]*") - $E146</f>
        <v>0</v>
      </c>
      <c r="E146">
        <f>COUNTIFS(abs!$R$3:$R$271, "*["&amp;$A146&amp;"]*", abs!$S$3:$S$271, "*["&amp;$A146&amp;"]*")</f>
        <v>0</v>
      </c>
      <c r="F146" s="3">
        <f t="shared" si="4"/>
        <v>0</v>
      </c>
      <c r="G146" t="str">
        <f t="shared" si="5"/>
        <v>N</v>
      </c>
    </row>
    <row r="147" spans="1:7" x14ac:dyDescent="0.2">
      <c r="A147">
        <v>-146</v>
      </c>
      <c r="B147" t="s">
        <v>156</v>
      </c>
      <c r="C147" s="3">
        <f>COUNTIFS(abs!$R$3:$R$271, "*["&amp;$A147&amp;"]*") - $E147</f>
        <v>0</v>
      </c>
      <c r="D147" s="3">
        <f>COUNTIFS(abs!$S$3:$S$271, "*["&amp;$A147&amp;"]*") - $E147</f>
        <v>0</v>
      </c>
      <c r="E147">
        <f>COUNTIFS(abs!$R$3:$R$271, "*["&amp;$A147&amp;"]*", abs!$S$3:$S$271, "*["&amp;$A147&amp;"]*")</f>
        <v>0</v>
      </c>
      <c r="F147" s="3">
        <f t="shared" si="4"/>
        <v>0</v>
      </c>
      <c r="G147" t="str">
        <f t="shared" si="5"/>
        <v>N</v>
      </c>
    </row>
    <row r="148" spans="1:7" x14ac:dyDescent="0.2">
      <c r="A148">
        <v>-147</v>
      </c>
      <c r="B148" t="s">
        <v>155</v>
      </c>
      <c r="C148" s="3">
        <f>COUNTIFS(abs!$R$3:$R$271, "*["&amp;$A148&amp;"]*") - $E148</f>
        <v>0</v>
      </c>
      <c r="D148" s="3">
        <f>COUNTIFS(abs!$S$3:$S$271, "*["&amp;$A148&amp;"]*") - $E148</f>
        <v>0</v>
      </c>
      <c r="E148">
        <f>COUNTIFS(abs!$R$3:$R$271, "*["&amp;$A148&amp;"]*", abs!$S$3:$S$271, "*["&amp;$A148&amp;"]*")</f>
        <v>0</v>
      </c>
      <c r="F148" s="3">
        <f t="shared" si="4"/>
        <v>0</v>
      </c>
      <c r="G148" t="str">
        <f t="shared" si="5"/>
        <v>N</v>
      </c>
    </row>
    <row r="149" spans="1:7" x14ac:dyDescent="0.2">
      <c r="A149">
        <v>-148</v>
      </c>
      <c r="B149" t="s">
        <v>154</v>
      </c>
      <c r="C149" s="3">
        <f>COUNTIFS(abs!$R$3:$R$271, "*["&amp;$A149&amp;"]*") - $E149</f>
        <v>0</v>
      </c>
      <c r="D149" s="3">
        <f>COUNTIFS(abs!$S$3:$S$271, "*["&amp;$A149&amp;"]*") - $E149</f>
        <v>0</v>
      </c>
      <c r="E149">
        <f>COUNTIFS(abs!$R$3:$R$271, "*["&amp;$A149&amp;"]*", abs!$S$3:$S$271, "*["&amp;$A149&amp;"]*")</f>
        <v>0</v>
      </c>
      <c r="F149" s="3">
        <f t="shared" si="4"/>
        <v>0</v>
      </c>
      <c r="G149" t="str">
        <f t="shared" si="5"/>
        <v>N</v>
      </c>
    </row>
    <row r="150" spans="1:7" x14ac:dyDescent="0.2">
      <c r="A150">
        <v>-149</v>
      </c>
      <c r="B150" t="s">
        <v>153</v>
      </c>
      <c r="C150" s="3">
        <f>COUNTIFS(abs!$R$3:$R$271, "*["&amp;$A150&amp;"]*") - $E150</f>
        <v>0</v>
      </c>
      <c r="D150" s="3">
        <f>COUNTIFS(abs!$S$3:$S$271, "*["&amp;$A150&amp;"]*") - $E150</f>
        <v>0</v>
      </c>
      <c r="E150">
        <f>COUNTIFS(abs!$R$3:$R$271, "*["&amp;$A150&amp;"]*", abs!$S$3:$S$271, "*["&amp;$A150&amp;"]*")</f>
        <v>0</v>
      </c>
      <c r="F150" s="3">
        <f t="shared" si="4"/>
        <v>0</v>
      </c>
      <c r="G150" t="str">
        <f t="shared" si="5"/>
        <v>N</v>
      </c>
    </row>
    <row r="151" spans="1:7" x14ac:dyDescent="0.2">
      <c r="A151">
        <v>-150</v>
      </c>
      <c r="B151" t="s">
        <v>152</v>
      </c>
      <c r="C151" s="3">
        <f>COUNTIFS(abs!$R$3:$R$271, "*["&amp;$A151&amp;"]*") - $E151</f>
        <v>0</v>
      </c>
      <c r="D151" s="3">
        <f>COUNTIFS(abs!$S$3:$S$271, "*["&amp;$A151&amp;"]*") - $E151</f>
        <v>0</v>
      </c>
      <c r="E151">
        <f>COUNTIFS(abs!$R$3:$R$271, "*["&amp;$A151&amp;"]*", abs!$S$3:$S$271, "*["&amp;$A151&amp;"]*")</f>
        <v>0</v>
      </c>
      <c r="F151" s="3">
        <f t="shared" si="4"/>
        <v>0</v>
      </c>
      <c r="G151" t="str">
        <f t="shared" si="5"/>
        <v>N</v>
      </c>
    </row>
    <row r="152" spans="1:7" x14ac:dyDescent="0.2">
      <c r="A152">
        <v>-151</v>
      </c>
      <c r="B152" t="s">
        <v>151</v>
      </c>
      <c r="C152" s="3">
        <f>COUNTIFS(abs!$R$3:$R$271, "*["&amp;$A152&amp;"]*") - $E152</f>
        <v>0</v>
      </c>
      <c r="D152" s="3">
        <f>COUNTIFS(abs!$S$3:$S$271, "*["&amp;$A152&amp;"]*") - $E152</f>
        <v>0</v>
      </c>
      <c r="E152">
        <f>COUNTIFS(abs!$R$3:$R$271, "*["&amp;$A152&amp;"]*", abs!$S$3:$S$271, "*["&amp;$A152&amp;"]*")</f>
        <v>0</v>
      </c>
      <c r="F152" s="3">
        <f t="shared" si="4"/>
        <v>0</v>
      </c>
      <c r="G152" t="str">
        <f t="shared" si="5"/>
        <v>N</v>
      </c>
    </row>
    <row r="153" spans="1:7" x14ac:dyDescent="0.2">
      <c r="A153">
        <v>-152</v>
      </c>
      <c r="B153" t="s">
        <v>150</v>
      </c>
      <c r="C153" s="3">
        <f>COUNTIFS(abs!$R$3:$R$271, "*["&amp;$A153&amp;"]*") - $E153</f>
        <v>0</v>
      </c>
      <c r="D153" s="3">
        <f>COUNTIFS(abs!$S$3:$S$271, "*["&amp;$A153&amp;"]*") - $E153</f>
        <v>0</v>
      </c>
      <c r="E153">
        <f>COUNTIFS(abs!$R$3:$R$271, "*["&amp;$A153&amp;"]*", abs!$S$3:$S$271, "*["&amp;$A153&amp;"]*")</f>
        <v>0</v>
      </c>
      <c r="F153" s="3">
        <f t="shared" si="4"/>
        <v>0</v>
      </c>
      <c r="G153" t="str">
        <f t="shared" si="5"/>
        <v>N</v>
      </c>
    </row>
    <row r="154" spans="1:7" x14ac:dyDescent="0.2">
      <c r="A154">
        <v>-153</v>
      </c>
      <c r="B154" t="s">
        <v>149</v>
      </c>
      <c r="C154" s="3">
        <f>COUNTIFS(abs!$R$3:$R$271, "*["&amp;$A154&amp;"]*") - $E154</f>
        <v>0</v>
      </c>
      <c r="D154" s="3">
        <f>COUNTIFS(abs!$S$3:$S$271, "*["&amp;$A154&amp;"]*") - $E154</f>
        <v>0</v>
      </c>
      <c r="E154">
        <f>COUNTIFS(abs!$R$3:$R$271, "*["&amp;$A154&amp;"]*", abs!$S$3:$S$271, "*["&amp;$A154&amp;"]*")</f>
        <v>0</v>
      </c>
      <c r="F154" s="3">
        <f t="shared" si="4"/>
        <v>0</v>
      </c>
      <c r="G154" t="str">
        <f t="shared" si="5"/>
        <v>N</v>
      </c>
    </row>
    <row r="155" spans="1:7" x14ac:dyDescent="0.2">
      <c r="A155">
        <v>-154</v>
      </c>
      <c r="B155" t="s">
        <v>148</v>
      </c>
      <c r="C155" s="3">
        <f>COUNTIFS(abs!$R$3:$R$271, "*["&amp;$A155&amp;"]*") - $E155</f>
        <v>0</v>
      </c>
      <c r="D155" s="3">
        <f>COUNTIFS(abs!$S$3:$S$271, "*["&amp;$A155&amp;"]*") - $E155</f>
        <v>0</v>
      </c>
      <c r="E155">
        <f>COUNTIFS(abs!$R$3:$R$271, "*["&amp;$A155&amp;"]*", abs!$S$3:$S$271, "*["&amp;$A155&amp;"]*")</f>
        <v>0</v>
      </c>
      <c r="F155" s="3">
        <f t="shared" si="4"/>
        <v>0</v>
      </c>
      <c r="G155" t="str">
        <f t="shared" si="5"/>
        <v>N</v>
      </c>
    </row>
    <row r="156" spans="1:7" x14ac:dyDescent="0.2">
      <c r="A156">
        <v>-155</v>
      </c>
      <c r="B156" t="s">
        <v>147</v>
      </c>
      <c r="C156" s="3">
        <f>COUNTIFS(abs!$R$3:$R$271, "*["&amp;$A156&amp;"]*") - $E156</f>
        <v>0</v>
      </c>
      <c r="D156" s="3">
        <f>COUNTIFS(abs!$S$3:$S$271, "*["&amp;$A156&amp;"]*") - $E156</f>
        <v>0</v>
      </c>
      <c r="E156">
        <f>COUNTIFS(abs!$R$3:$R$271, "*["&amp;$A156&amp;"]*", abs!$S$3:$S$271, "*["&amp;$A156&amp;"]*")</f>
        <v>0</v>
      </c>
      <c r="F156" s="3">
        <f t="shared" si="4"/>
        <v>0</v>
      </c>
      <c r="G156" t="str">
        <f t="shared" si="5"/>
        <v>N</v>
      </c>
    </row>
    <row r="157" spans="1:7" x14ac:dyDescent="0.2">
      <c r="A157">
        <v>-156</v>
      </c>
      <c r="B157" t="s">
        <v>146</v>
      </c>
      <c r="C157" s="3">
        <f>COUNTIFS(abs!$R$3:$R$271, "*["&amp;$A157&amp;"]*") - $E157</f>
        <v>0</v>
      </c>
      <c r="D157" s="3">
        <f>COUNTIFS(abs!$S$3:$S$271, "*["&amp;$A157&amp;"]*") - $E157</f>
        <v>0</v>
      </c>
      <c r="E157">
        <f>COUNTIFS(abs!$R$3:$R$271, "*["&amp;$A157&amp;"]*", abs!$S$3:$S$271, "*["&amp;$A157&amp;"]*")</f>
        <v>0</v>
      </c>
      <c r="F157" s="3">
        <f t="shared" si="4"/>
        <v>0</v>
      </c>
      <c r="G157" t="str">
        <f t="shared" si="5"/>
        <v>N</v>
      </c>
    </row>
    <row r="158" spans="1:7" x14ac:dyDescent="0.2">
      <c r="A158">
        <v>-157</v>
      </c>
      <c r="B158" t="s">
        <v>145</v>
      </c>
      <c r="C158" s="3">
        <f>COUNTIFS(abs!$R$3:$R$271, "*["&amp;$A158&amp;"]*") - $E158</f>
        <v>0</v>
      </c>
      <c r="D158" s="3">
        <f>COUNTIFS(abs!$S$3:$S$271, "*["&amp;$A158&amp;"]*") - $E158</f>
        <v>0</v>
      </c>
      <c r="E158">
        <f>COUNTIFS(abs!$R$3:$R$271, "*["&amp;$A158&amp;"]*", abs!$S$3:$S$271, "*["&amp;$A158&amp;"]*")</f>
        <v>0</v>
      </c>
      <c r="F158" s="3">
        <f t="shared" si="4"/>
        <v>0</v>
      </c>
      <c r="G158" t="str">
        <f t="shared" si="5"/>
        <v>N</v>
      </c>
    </row>
    <row r="159" spans="1:7" x14ac:dyDescent="0.2">
      <c r="A159">
        <v>-158</v>
      </c>
      <c r="B159" t="s">
        <v>144</v>
      </c>
      <c r="C159" s="3">
        <f>COUNTIFS(abs!$R$3:$R$271, "*["&amp;$A159&amp;"]*") - $E159</f>
        <v>0</v>
      </c>
      <c r="D159" s="3">
        <f>COUNTIFS(abs!$S$3:$S$271, "*["&amp;$A159&amp;"]*") - $E159</f>
        <v>0</v>
      </c>
      <c r="E159">
        <f>COUNTIFS(abs!$R$3:$R$271, "*["&amp;$A159&amp;"]*", abs!$S$3:$S$271, "*["&amp;$A159&amp;"]*")</f>
        <v>0</v>
      </c>
      <c r="F159" s="3">
        <f t="shared" si="4"/>
        <v>0</v>
      </c>
      <c r="G159" t="str">
        <f t="shared" si="5"/>
        <v>N</v>
      </c>
    </row>
    <row r="160" spans="1:7" x14ac:dyDescent="0.2">
      <c r="A160">
        <v>-159</v>
      </c>
      <c r="B160" t="s">
        <v>143</v>
      </c>
      <c r="C160" s="3">
        <f>COUNTIFS(abs!$R$3:$R$271, "*["&amp;$A160&amp;"]*") - $E160</f>
        <v>0</v>
      </c>
      <c r="D160" s="3">
        <f>COUNTIFS(abs!$S$3:$S$271, "*["&amp;$A160&amp;"]*") - $E160</f>
        <v>0</v>
      </c>
      <c r="E160">
        <f>COUNTIFS(abs!$R$3:$R$271, "*["&amp;$A160&amp;"]*", abs!$S$3:$S$271, "*["&amp;$A160&amp;"]*")</f>
        <v>0</v>
      </c>
      <c r="F160" s="3">
        <f t="shared" si="4"/>
        <v>0</v>
      </c>
      <c r="G160" t="str">
        <f t="shared" si="5"/>
        <v>N</v>
      </c>
    </row>
    <row r="161" spans="1:7" x14ac:dyDescent="0.2">
      <c r="A161">
        <v>-160</v>
      </c>
      <c r="B161" t="s">
        <v>142</v>
      </c>
      <c r="C161" s="3">
        <f>COUNTIFS(abs!$R$3:$R$271, "*["&amp;$A161&amp;"]*") - $E161</f>
        <v>0</v>
      </c>
      <c r="D161" s="3">
        <f>COUNTIFS(abs!$S$3:$S$271, "*["&amp;$A161&amp;"]*") - $E161</f>
        <v>0</v>
      </c>
      <c r="E161">
        <f>COUNTIFS(abs!$R$3:$R$271, "*["&amp;$A161&amp;"]*", abs!$S$3:$S$271, "*["&amp;$A161&amp;"]*")</f>
        <v>0</v>
      </c>
      <c r="F161" s="3">
        <f t="shared" si="4"/>
        <v>0</v>
      </c>
      <c r="G161" t="str">
        <f t="shared" si="5"/>
        <v>N</v>
      </c>
    </row>
    <row r="162" spans="1:7" x14ac:dyDescent="0.2">
      <c r="A162">
        <v>-161</v>
      </c>
      <c r="B162" t="s">
        <v>141</v>
      </c>
      <c r="C162" s="3">
        <f>COUNTIFS(abs!$R$3:$R$271, "*["&amp;$A162&amp;"]*") - $E162</f>
        <v>0</v>
      </c>
      <c r="D162" s="3">
        <f>COUNTIFS(abs!$S$3:$S$271, "*["&amp;$A162&amp;"]*") - $E162</f>
        <v>0</v>
      </c>
      <c r="E162">
        <f>COUNTIFS(abs!$R$3:$R$271, "*["&amp;$A162&amp;"]*", abs!$S$3:$S$271, "*["&amp;$A162&amp;"]*")</f>
        <v>0</v>
      </c>
      <c r="F162" s="3">
        <f t="shared" si="4"/>
        <v>0</v>
      </c>
      <c r="G162" t="str">
        <f t="shared" si="5"/>
        <v>N</v>
      </c>
    </row>
    <row r="163" spans="1:7" x14ac:dyDescent="0.2">
      <c r="A163">
        <v>-162</v>
      </c>
      <c r="B163" t="s">
        <v>140</v>
      </c>
      <c r="C163" s="3">
        <f>COUNTIFS(abs!$R$3:$R$271, "*["&amp;$A163&amp;"]*") - $E163</f>
        <v>0</v>
      </c>
      <c r="D163" s="3">
        <f>COUNTIFS(abs!$S$3:$S$271, "*["&amp;$A163&amp;"]*") - $E163</f>
        <v>0</v>
      </c>
      <c r="E163">
        <f>COUNTIFS(abs!$R$3:$R$271, "*["&amp;$A163&amp;"]*", abs!$S$3:$S$271, "*["&amp;$A163&amp;"]*")</f>
        <v>0</v>
      </c>
      <c r="F163" s="3">
        <f t="shared" si="4"/>
        <v>0</v>
      </c>
      <c r="G163" t="str">
        <f t="shared" si="5"/>
        <v>N</v>
      </c>
    </row>
    <row r="164" spans="1:7" x14ac:dyDescent="0.2">
      <c r="A164">
        <v>-163</v>
      </c>
      <c r="B164" t="s">
        <v>139</v>
      </c>
      <c r="C164" s="3">
        <f>COUNTIFS(abs!$R$3:$R$271, "*["&amp;$A164&amp;"]*") - $E164</f>
        <v>0</v>
      </c>
      <c r="D164" s="3">
        <f>COUNTIFS(abs!$S$3:$S$271, "*["&amp;$A164&amp;"]*") - $E164</f>
        <v>0</v>
      </c>
      <c r="E164">
        <f>COUNTIFS(abs!$R$3:$R$271, "*["&amp;$A164&amp;"]*", abs!$S$3:$S$271, "*["&amp;$A164&amp;"]*")</f>
        <v>0</v>
      </c>
      <c r="F164" s="3">
        <f t="shared" si="4"/>
        <v>0</v>
      </c>
      <c r="G164" t="str">
        <f t="shared" si="5"/>
        <v>N</v>
      </c>
    </row>
    <row r="165" spans="1:7" x14ac:dyDescent="0.2">
      <c r="A165">
        <v>-164</v>
      </c>
      <c r="B165" t="s">
        <v>138</v>
      </c>
      <c r="C165" s="3">
        <f>COUNTIFS(abs!$R$3:$R$271, "*["&amp;$A165&amp;"]*") - $E165</f>
        <v>0</v>
      </c>
      <c r="D165" s="3">
        <f>COUNTIFS(abs!$S$3:$S$271, "*["&amp;$A165&amp;"]*") - $E165</f>
        <v>0</v>
      </c>
      <c r="E165">
        <f>COUNTIFS(abs!$R$3:$R$271, "*["&amp;$A165&amp;"]*", abs!$S$3:$S$271, "*["&amp;$A165&amp;"]*")</f>
        <v>0</v>
      </c>
      <c r="F165" s="3">
        <f t="shared" si="4"/>
        <v>0</v>
      </c>
      <c r="G165" t="str">
        <f t="shared" si="5"/>
        <v>N</v>
      </c>
    </row>
    <row r="166" spans="1:7" x14ac:dyDescent="0.2">
      <c r="A166">
        <v>-165</v>
      </c>
      <c r="B166" t="s">
        <v>137</v>
      </c>
      <c r="C166" s="3">
        <f>COUNTIFS(abs!$R$3:$R$271, "*["&amp;$A166&amp;"]*") - $E166</f>
        <v>0</v>
      </c>
      <c r="D166" s="3">
        <f>COUNTIFS(abs!$S$3:$S$271, "*["&amp;$A166&amp;"]*") - $E166</f>
        <v>0</v>
      </c>
      <c r="E166">
        <f>COUNTIFS(abs!$R$3:$R$271, "*["&amp;$A166&amp;"]*", abs!$S$3:$S$271, "*["&amp;$A166&amp;"]*")</f>
        <v>0</v>
      </c>
      <c r="F166" s="3">
        <f t="shared" si="4"/>
        <v>0</v>
      </c>
      <c r="G166" t="str">
        <f t="shared" si="5"/>
        <v>N</v>
      </c>
    </row>
    <row r="167" spans="1:7" x14ac:dyDescent="0.2">
      <c r="A167">
        <v>-166</v>
      </c>
      <c r="B167" t="s">
        <v>136</v>
      </c>
      <c r="C167" s="3">
        <f>COUNTIFS(abs!$R$3:$R$271, "*["&amp;$A167&amp;"]*") - $E167</f>
        <v>0</v>
      </c>
      <c r="D167" s="3">
        <f>COUNTIFS(abs!$S$3:$S$271, "*["&amp;$A167&amp;"]*") - $E167</f>
        <v>0</v>
      </c>
      <c r="E167">
        <f>COUNTIFS(abs!$R$3:$R$271, "*["&amp;$A167&amp;"]*", abs!$S$3:$S$271, "*["&amp;$A167&amp;"]*")</f>
        <v>0</v>
      </c>
      <c r="F167" s="3">
        <f t="shared" si="4"/>
        <v>0</v>
      </c>
      <c r="G167" t="str">
        <f t="shared" si="5"/>
        <v>N</v>
      </c>
    </row>
    <row r="168" spans="1:7" x14ac:dyDescent="0.2">
      <c r="A168">
        <v>-167</v>
      </c>
      <c r="B168" t="s">
        <v>135</v>
      </c>
      <c r="C168" s="3">
        <f>COUNTIFS(abs!$R$3:$R$271, "*["&amp;$A168&amp;"]*") - $E168</f>
        <v>0</v>
      </c>
      <c r="D168" s="3">
        <f>COUNTIFS(abs!$S$3:$S$271, "*["&amp;$A168&amp;"]*") - $E168</f>
        <v>0</v>
      </c>
      <c r="E168">
        <f>COUNTIFS(abs!$R$3:$R$271, "*["&amp;$A168&amp;"]*", abs!$S$3:$S$271, "*["&amp;$A168&amp;"]*")</f>
        <v>0</v>
      </c>
      <c r="F168" s="3">
        <f t="shared" si="4"/>
        <v>0</v>
      </c>
      <c r="G168" t="str">
        <f t="shared" si="5"/>
        <v>N</v>
      </c>
    </row>
    <row r="169" spans="1:7" x14ac:dyDescent="0.2">
      <c r="A169">
        <v>-168</v>
      </c>
      <c r="B169" t="s">
        <v>134</v>
      </c>
      <c r="C169" s="3">
        <f>COUNTIFS(abs!$R$3:$R$271, "*["&amp;$A169&amp;"]*") - $E169</f>
        <v>0</v>
      </c>
      <c r="D169" s="3">
        <f>COUNTIFS(abs!$S$3:$S$271, "*["&amp;$A169&amp;"]*") - $E169</f>
        <v>0</v>
      </c>
      <c r="E169">
        <f>COUNTIFS(abs!$R$3:$R$271, "*["&amp;$A169&amp;"]*", abs!$S$3:$S$271, "*["&amp;$A169&amp;"]*")</f>
        <v>0</v>
      </c>
      <c r="F169" s="3">
        <f t="shared" si="4"/>
        <v>0</v>
      </c>
      <c r="G169" t="str">
        <f t="shared" si="5"/>
        <v>N</v>
      </c>
    </row>
    <row r="170" spans="1:7" x14ac:dyDescent="0.2">
      <c r="A170">
        <v>-169</v>
      </c>
      <c r="B170" t="s">
        <v>133</v>
      </c>
      <c r="C170" s="3">
        <f>COUNTIFS(abs!$R$3:$R$271, "*["&amp;$A170&amp;"]*") - $E170</f>
        <v>0</v>
      </c>
      <c r="D170" s="3">
        <f>COUNTIFS(abs!$S$3:$S$271, "*["&amp;$A170&amp;"]*") - $E170</f>
        <v>0</v>
      </c>
      <c r="E170">
        <f>COUNTIFS(abs!$R$3:$R$271, "*["&amp;$A170&amp;"]*", abs!$S$3:$S$271, "*["&amp;$A170&amp;"]*")</f>
        <v>0</v>
      </c>
      <c r="F170" s="3">
        <f t="shared" si="4"/>
        <v>0</v>
      </c>
      <c r="G170" t="str">
        <f t="shared" si="5"/>
        <v>N</v>
      </c>
    </row>
    <row r="171" spans="1:7" x14ac:dyDescent="0.2">
      <c r="A171">
        <v>-170</v>
      </c>
      <c r="B171" t="s">
        <v>132</v>
      </c>
      <c r="C171" s="3">
        <f>COUNTIFS(abs!$R$3:$R$271, "*["&amp;$A171&amp;"]*") - $E171</f>
        <v>0</v>
      </c>
      <c r="D171" s="3">
        <f>COUNTIFS(abs!$S$3:$S$271, "*["&amp;$A171&amp;"]*") - $E171</f>
        <v>0</v>
      </c>
      <c r="E171">
        <f>COUNTIFS(abs!$R$3:$R$271, "*["&amp;$A171&amp;"]*", abs!$S$3:$S$271, "*["&amp;$A171&amp;"]*")</f>
        <v>0</v>
      </c>
      <c r="F171" s="3">
        <f t="shared" si="4"/>
        <v>0</v>
      </c>
      <c r="G171" t="str">
        <f t="shared" si="5"/>
        <v>N</v>
      </c>
    </row>
    <row r="172" spans="1:7" x14ac:dyDescent="0.2">
      <c r="A172">
        <v>-171</v>
      </c>
      <c r="B172" t="s">
        <v>131</v>
      </c>
      <c r="C172" s="3">
        <f>COUNTIFS(abs!$R$3:$R$271, "*["&amp;$A172&amp;"]*") - $E172</f>
        <v>0</v>
      </c>
      <c r="D172" s="3">
        <f>COUNTIFS(abs!$S$3:$S$271, "*["&amp;$A172&amp;"]*") - $E172</f>
        <v>0</v>
      </c>
      <c r="E172">
        <f>COUNTIFS(abs!$R$3:$R$271, "*["&amp;$A172&amp;"]*", abs!$S$3:$S$271, "*["&amp;$A172&amp;"]*")</f>
        <v>0</v>
      </c>
      <c r="F172" s="3">
        <f t="shared" si="4"/>
        <v>0</v>
      </c>
      <c r="G172" t="str">
        <f t="shared" si="5"/>
        <v>N</v>
      </c>
    </row>
    <row r="173" spans="1:7" x14ac:dyDescent="0.2">
      <c r="A173">
        <v>-172</v>
      </c>
      <c r="B173" t="s">
        <v>130</v>
      </c>
      <c r="C173" s="3">
        <f>COUNTIFS(abs!$R$3:$R$271, "*["&amp;$A173&amp;"]*") - $E173</f>
        <v>0</v>
      </c>
      <c r="D173" s="3">
        <f>COUNTIFS(abs!$S$3:$S$271, "*["&amp;$A173&amp;"]*") - $E173</f>
        <v>0</v>
      </c>
      <c r="E173">
        <f>COUNTIFS(abs!$R$3:$R$271, "*["&amp;$A173&amp;"]*", abs!$S$3:$S$271, "*["&amp;$A173&amp;"]*")</f>
        <v>0</v>
      </c>
      <c r="F173" s="3">
        <f t="shared" si="4"/>
        <v>0</v>
      </c>
      <c r="G173" t="str">
        <f t="shared" si="5"/>
        <v>N</v>
      </c>
    </row>
    <row r="174" spans="1:7" x14ac:dyDescent="0.2">
      <c r="A174">
        <v>-173</v>
      </c>
      <c r="B174" t="s">
        <v>129</v>
      </c>
      <c r="C174" s="3">
        <f>COUNTIFS(abs!$R$3:$R$271, "*["&amp;$A174&amp;"]*") - $E174</f>
        <v>0</v>
      </c>
      <c r="D174" s="3">
        <f>COUNTIFS(abs!$S$3:$S$271, "*["&amp;$A174&amp;"]*") - $E174</f>
        <v>0</v>
      </c>
      <c r="E174">
        <f>COUNTIFS(abs!$R$3:$R$271, "*["&amp;$A174&amp;"]*", abs!$S$3:$S$271, "*["&amp;$A174&amp;"]*")</f>
        <v>0</v>
      </c>
      <c r="F174" s="3">
        <f t="shared" si="4"/>
        <v>0</v>
      </c>
      <c r="G174" t="str">
        <f t="shared" si="5"/>
        <v>N</v>
      </c>
    </row>
    <row r="175" spans="1:7" x14ac:dyDescent="0.2">
      <c r="A175">
        <v>-174</v>
      </c>
      <c r="B175" t="s">
        <v>128</v>
      </c>
      <c r="C175" s="3">
        <f>COUNTIFS(abs!$R$3:$R$271, "*["&amp;$A175&amp;"]*") - $E175</f>
        <v>0</v>
      </c>
      <c r="D175" s="3">
        <f>COUNTIFS(abs!$S$3:$S$271, "*["&amp;$A175&amp;"]*") - $E175</f>
        <v>0</v>
      </c>
      <c r="E175">
        <f>COUNTIFS(abs!$R$3:$R$271, "*["&amp;$A175&amp;"]*", abs!$S$3:$S$271, "*["&amp;$A175&amp;"]*")</f>
        <v>0</v>
      </c>
      <c r="F175" s="3">
        <f t="shared" si="4"/>
        <v>0</v>
      </c>
      <c r="G175" t="str">
        <f t="shared" si="5"/>
        <v>N</v>
      </c>
    </row>
    <row r="176" spans="1:7" x14ac:dyDescent="0.2">
      <c r="A176">
        <v>-175</v>
      </c>
      <c r="B176" t="s">
        <v>127</v>
      </c>
      <c r="C176" s="3">
        <f>COUNTIFS(abs!$R$3:$R$271, "*["&amp;$A176&amp;"]*") - $E176</f>
        <v>0</v>
      </c>
      <c r="D176" s="3">
        <f>COUNTIFS(abs!$S$3:$S$271, "*["&amp;$A176&amp;"]*") - $E176</f>
        <v>0</v>
      </c>
      <c r="E176">
        <f>COUNTIFS(abs!$R$3:$R$271, "*["&amp;$A176&amp;"]*", abs!$S$3:$S$271, "*["&amp;$A176&amp;"]*")</f>
        <v>0</v>
      </c>
      <c r="F176" s="3">
        <f t="shared" si="4"/>
        <v>0</v>
      </c>
      <c r="G176" t="str">
        <f t="shared" si="5"/>
        <v>N</v>
      </c>
    </row>
    <row r="177" spans="1:7" x14ac:dyDescent="0.2">
      <c r="A177">
        <v>-176</v>
      </c>
      <c r="B177" t="s">
        <v>126</v>
      </c>
      <c r="C177" s="3">
        <f>COUNTIFS(abs!$R$3:$R$271, "*["&amp;$A177&amp;"]*") - $E177</f>
        <v>0</v>
      </c>
      <c r="D177" s="3">
        <f>COUNTIFS(abs!$S$3:$S$271, "*["&amp;$A177&amp;"]*") - $E177</f>
        <v>0</v>
      </c>
      <c r="E177">
        <f>COUNTIFS(abs!$R$3:$R$271, "*["&amp;$A177&amp;"]*", abs!$S$3:$S$271, "*["&amp;$A177&amp;"]*")</f>
        <v>0</v>
      </c>
      <c r="F177" s="3">
        <f t="shared" si="4"/>
        <v>0</v>
      </c>
      <c r="G177" t="str">
        <f t="shared" si="5"/>
        <v>N</v>
      </c>
    </row>
    <row r="178" spans="1:7" x14ac:dyDescent="0.2">
      <c r="A178">
        <v>-177</v>
      </c>
      <c r="B178" t="s">
        <v>125</v>
      </c>
      <c r="C178" s="3">
        <f>COUNTIFS(abs!$R$3:$R$271, "*["&amp;$A178&amp;"]*") - $E178</f>
        <v>0</v>
      </c>
      <c r="D178" s="3">
        <f>COUNTIFS(abs!$S$3:$S$271, "*["&amp;$A178&amp;"]*") - $E178</f>
        <v>0</v>
      </c>
      <c r="E178">
        <f>COUNTIFS(abs!$R$3:$R$271, "*["&amp;$A178&amp;"]*", abs!$S$3:$S$271, "*["&amp;$A178&amp;"]*")</f>
        <v>0</v>
      </c>
      <c r="F178" s="3">
        <f t="shared" si="4"/>
        <v>0</v>
      </c>
      <c r="G178" t="str">
        <f t="shared" si="5"/>
        <v>N</v>
      </c>
    </row>
    <row r="179" spans="1:7" x14ac:dyDescent="0.2">
      <c r="A179">
        <v>-178</v>
      </c>
      <c r="B179" t="s">
        <v>124</v>
      </c>
      <c r="C179" s="3">
        <f>COUNTIFS(abs!$R$3:$R$271, "*["&amp;$A179&amp;"]*") - $E179</f>
        <v>0</v>
      </c>
      <c r="D179" s="3">
        <f>COUNTIFS(abs!$S$3:$S$271, "*["&amp;$A179&amp;"]*") - $E179</f>
        <v>0</v>
      </c>
      <c r="E179">
        <f>COUNTIFS(abs!$R$3:$R$271, "*["&amp;$A179&amp;"]*", abs!$S$3:$S$271, "*["&amp;$A179&amp;"]*")</f>
        <v>0</v>
      </c>
      <c r="F179" s="3">
        <f t="shared" si="4"/>
        <v>0</v>
      </c>
      <c r="G179" t="str">
        <f t="shared" si="5"/>
        <v>N</v>
      </c>
    </row>
    <row r="180" spans="1:7" x14ac:dyDescent="0.2">
      <c r="A180">
        <v>-179</v>
      </c>
      <c r="B180" t="s">
        <v>123</v>
      </c>
      <c r="C180" s="3">
        <f>COUNTIFS(abs!$R$3:$R$271, "*["&amp;$A180&amp;"]*") - $E180</f>
        <v>0</v>
      </c>
      <c r="D180" s="3">
        <f>COUNTIFS(abs!$S$3:$S$271, "*["&amp;$A180&amp;"]*") - $E180</f>
        <v>0</v>
      </c>
      <c r="E180">
        <f>COUNTIFS(abs!$R$3:$R$271, "*["&amp;$A180&amp;"]*", abs!$S$3:$S$271, "*["&amp;$A180&amp;"]*")</f>
        <v>0</v>
      </c>
      <c r="F180" s="3">
        <f t="shared" si="4"/>
        <v>0</v>
      </c>
      <c r="G180" t="str">
        <f t="shared" si="5"/>
        <v>N</v>
      </c>
    </row>
    <row r="181" spans="1:7" x14ac:dyDescent="0.2">
      <c r="A181">
        <v>-180</v>
      </c>
      <c r="B181" t="s">
        <v>122</v>
      </c>
      <c r="C181" s="3">
        <f>COUNTIFS(abs!$R$3:$R$271, "*["&amp;$A181&amp;"]*") - $E181</f>
        <v>0</v>
      </c>
      <c r="D181" s="3">
        <f>COUNTIFS(abs!$S$3:$S$271, "*["&amp;$A181&amp;"]*") - $E181</f>
        <v>0</v>
      </c>
      <c r="E181">
        <f>COUNTIFS(abs!$R$3:$R$271, "*["&amp;$A181&amp;"]*", abs!$S$3:$S$271, "*["&amp;$A181&amp;"]*")</f>
        <v>0</v>
      </c>
      <c r="F181" s="3">
        <f t="shared" si="4"/>
        <v>0</v>
      </c>
      <c r="G181" t="str">
        <f t="shared" si="5"/>
        <v>N</v>
      </c>
    </row>
    <row r="182" spans="1:7" x14ac:dyDescent="0.2">
      <c r="A182">
        <v>-181</v>
      </c>
      <c r="B182" t="s">
        <v>121</v>
      </c>
      <c r="C182" s="3">
        <f>COUNTIFS(abs!$R$3:$R$271, "*["&amp;$A182&amp;"]*") - $E182</f>
        <v>0</v>
      </c>
      <c r="D182" s="3">
        <f>COUNTIFS(abs!$S$3:$S$271, "*["&amp;$A182&amp;"]*") - $E182</f>
        <v>0</v>
      </c>
      <c r="E182">
        <f>COUNTIFS(abs!$R$3:$R$271, "*["&amp;$A182&amp;"]*", abs!$S$3:$S$271, "*["&amp;$A182&amp;"]*")</f>
        <v>0</v>
      </c>
      <c r="F182" s="3">
        <f t="shared" si="4"/>
        <v>0</v>
      </c>
      <c r="G182" t="str">
        <f t="shared" si="5"/>
        <v>N</v>
      </c>
    </row>
    <row r="183" spans="1:7" x14ac:dyDescent="0.2">
      <c r="A183">
        <v>-182</v>
      </c>
      <c r="B183" t="s">
        <v>120</v>
      </c>
      <c r="C183" s="3">
        <f>COUNTIFS(abs!$R$3:$R$271, "*["&amp;$A183&amp;"]*") - $E183</f>
        <v>0</v>
      </c>
      <c r="D183" s="3">
        <f>COUNTIFS(abs!$S$3:$S$271, "*["&amp;$A183&amp;"]*") - $E183</f>
        <v>0</v>
      </c>
      <c r="E183">
        <f>COUNTIFS(abs!$R$3:$R$271, "*["&amp;$A183&amp;"]*", abs!$S$3:$S$271, "*["&amp;$A183&amp;"]*")</f>
        <v>0</v>
      </c>
      <c r="F183" s="3">
        <f t="shared" si="4"/>
        <v>0</v>
      </c>
      <c r="G183" t="str">
        <f t="shared" si="5"/>
        <v>N</v>
      </c>
    </row>
    <row r="184" spans="1:7" x14ac:dyDescent="0.2">
      <c r="A184">
        <v>-183</v>
      </c>
      <c r="B184" t="s">
        <v>119</v>
      </c>
      <c r="C184" s="3">
        <f>COUNTIFS(abs!$R$3:$R$271, "*["&amp;$A184&amp;"]*") - $E184</f>
        <v>0</v>
      </c>
      <c r="D184" s="3">
        <f>COUNTIFS(abs!$S$3:$S$271, "*["&amp;$A184&amp;"]*") - $E184</f>
        <v>0</v>
      </c>
      <c r="E184">
        <f>COUNTIFS(abs!$R$3:$R$271, "*["&amp;$A184&amp;"]*", abs!$S$3:$S$271, "*["&amp;$A184&amp;"]*")</f>
        <v>0</v>
      </c>
      <c r="F184" s="3">
        <f t="shared" si="4"/>
        <v>0</v>
      </c>
      <c r="G184" t="str">
        <f t="shared" si="5"/>
        <v>N</v>
      </c>
    </row>
    <row r="185" spans="1:7" x14ac:dyDescent="0.2">
      <c r="A185">
        <v>-184</v>
      </c>
      <c r="B185" t="s">
        <v>118</v>
      </c>
      <c r="C185" s="3">
        <f>COUNTIFS(abs!$R$3:$R$271, "*["&amp;$A185&amp;"]*") - $E185</f>
        <v>0</v>
      </c>
      <c r="D185" s="3">
        <f>COUNTIFS(abs!$S$3:$S$271, "*["&amp;$A185&amp;"]*") - $E185</f>
        <v>0</v>
      </c>
      <c r="E185">
        <f>COUNTIFS(abs!$R$3:$R$271, "*["&amp;$A185&amp;"]*", abs!$S$3:$S$271, "*["&amp;$A185&amp;"]*")</f>
        <v>0</v>
      </c>
      <c r="F185" s="3">
        <f t="shared" si="4"/>
        <v>0</v>
      </c>
      <c r="G185" t="str">
        <f t="shared" si="5"/>
        <v>N</v>
      </c>
    </row>
    <row r="186" spans="1:7" x14ac:dyDescent="0.2">
      <c r="A186">
        <v>-185</v>
      </c>
      <c r="B186" t="s">
        <v>117</v>
      </c>
      <c r="C186" s="3">
        <f>COUNTIFS(abs!$R$3:$R$271, "*["&amp;$A186&amp;"]*") - $E186</f>
        <v>0</v>
      </c>
      <c r="D186" s="3">
        <f>COUNTIFS(abs!$S$3:$S$271, "*["&amp;$A186&amp;"]*") - $E186</f>
        <v>0</v>
      </c>
      <c r="E186">
        <f>COUNTIFS(abs!$R$3:$R$271, "*["&amp;$A186&amp;"]*", abs!$S$3:$S$271, "*["&amp;$A186&amp;"]*")</f>
        <v>0</v>
      </c>
      <c r="F186" s="3">
        <f t="shared" si="4"/>
        <v>0</v>
      </c>
      <c r="G186" t="str">
        <f t="shared" si="5"/>
        <v>N</v>
      </c>
    </row>
    <row r="187" spans="1:7" x14ac:dyDescent="0.2">
      <c r="A187">
        <v>-186</v>
      </c>
      <c r="B187" t="s">
        <v>116</v>
      </c>
      <c r="C187" s="3">
        <f>COUNTIFS(abs!$R$3:$R$271, "*["&amp;$A187&amp;"]*") - $E187</f>
        <v>0</v>
      </c>
      <c r="D187" s="3">
        <f>COUNTIFS(abs!$S$3:$S$271, "*["&amp;$A187&amp;"]*") - $E187</f>
        <v>0</v>
      </c>
      <c r="E187">
        <f>COUNTIFS(abs!$R$3:$R$271, "*["&amp;$A187&amp;"]*", abs!$S$3:$S$271, "*["&amp;$A187&amp;"]*")</f>
        <v>0</v>
      </c>
      <c r="F187" s="3">
        <f t="shared" si="4"/>
        <v>0</v>
      </c>
      <c r="G187" t="str">
        <f t="shared" si="5"/>
        <v>N</v>
      </c>
    </row>
    <row r="188" spans="1:7" x14ac:dyDescent="0.2">
      <c r="A188">
        <v>-187</v>
      </c>
      <c r="B188" t="s">
        <v>115</v>
      </c>
      <c r="C188" s="3">
        <f>COUNTIFS(abs!$R$3:$R$271, "*["&amp;$A188&amp;"]*") - $E188</f>
        <v>0</v>
      </c>
      <c r="D188" s="3">
        <f>COUNTIFS(abs!$S$3:$S$271, "*["&amp;$A188&amp;"]*") - $E188</f>
        <v>0</v>
      </c>
      <c r="E188">
        <f>COUNTIFS(abs!$R$3:$R$271, "*["&amp;$A188&amp;"]*", abs!$S$3:$S$271, "*["&amp;$A188&amp;"]*")</f>
        <v>0</v>
      </c>
      <c r="F188" s="3">
        <f t="shared" si="4"/>
        <v>0</v>
      </c>
      <c r="G188" t="str">
        <f t="shared" si="5"/>
        <v>N</v>
      </c>
    </row>
    <row r="189" spans="1:7" x14ac:dyDescent="0.2">
      <c r="A189">
        <v>-188</v>
      </c>
      <c r="B189" t="s">
        <v>114</v>
      </c>
      <c r="C189" s="3">
        <f>COUNTIFS(abs!$R$3:$R$271, "*["&amp;$A189&amp;"]*") - $E189</f>
        <v>0</v>
      </c>
      <c r="D189" s="3">
        <f>COUNTIFS(abs!$S$3:$S$271, "*["&amp;$A189&amp;"]*") - $E189</f>
        <v>0</v>
      </c>
      <c r="E189">
        <f>COUNTIFS(abs!$R$3:$R$271, "*["&amp;$A189&amp;"]*", abs!$S$3:$S$271, "*["&amp;$A189&amp;"]*")</f>
        <v>0</v>
      </c>
      <c r="F189" s="3">
        <f t="shared" si="4"/>
        <v>0</v>
      </c>
      <c r="G189" t="str">
        <f t="shared" si="5"/>
        <v>N</v>
      </c>
    </row>
    <row r="190" spans="1:7" x14ac:dyDescent="0.2">
      <c r="A190">
        <v>-189</v>
      </c>
      <c r="B190" t="s">
        <v>113</v>
      </c>
      <c r="C190" s="3">
        <f>COUNTIFS(abs!$R$3:$R$271, "*["&amp;$A190&amp;"]*") - $E190</f>
        <v>0</v>
      </c>
      <c r="D190" s="3">
        <f>COUNTIFS(abs!$S$3:$S$271, "*["&amp;$A190&amp;"]*") - $E190</f>
        <v>0</v>
      </c>
      <c r="E190">
        <f>COUNTIFS(abs!$R$3:$R$271, "*["&amp;$A190&amp;"]*", abs!$S$3:$S$271, "*["&amp;$A190&amp;"]*")</f>
        <v>0</v>
      </c>
      <c r="F190" s="3">
        <f t="shared" si="4"/>
        <v>0</v>
      </c>
      <c r="G190" t="str">
        <f t="shared" si="5"/>
        <v>N</v>
      </c>
    </row>
    <row r="191" spans="1:7" x14ac:dyDescent="0.2">
      <c r="A191">
        <v>-190</v>
      </c>
      <c r="B191" t="s">
        <v>112</v>
      </c>
      <c r="C191" s="3">
        <f>COUNTIFS(abs!$R$3:$R$271, "*["&amp;$A191&amp;"]*") - $E191</f>
        <v>0</v>
      </c>
      <c r="D191" s="3">
        <f>COUNTIFS(abs!$S$3:$S$271, "*["&amp;$A191&amp;"]*") - $E191</f>
        <v>0</v>
      </c>
      <c r="E191">
        <f>COUNTIFS(abs!$R$3:$R$271, "*["&amp;$A191&amp;"]*", abs!$S$3:$S$271, "*["&amp;$A191&amp;"]*")</f>
        <v>0</v>
      </c>
      <c r="F191" s="3">
        <f t="shared" si="4"/>
        <v>0</v>
      </c>
      <c r="G191" t="str">
        <f t="shared" si="5"/>
        <v>N</v>
      </c>
    </row>
    <row r="192" spans="1:7" x14ac:dyDescent="0.2">
      <c r="A192">
        <v>-191</v>
      </c>
      <c r="B192" t="s">
        <v>111</v>
      </c>
      <c r="C192" s="3">
        <f>COUNTIFS(abs!$R$3:$R$271, "*["&amp;$A192&amp;"]*") - $E192</f>
        <v>0</v>
      </c>
      <c r="D192" s="3">
        <f>COUNTIFS(abs!$S$3:$S$271, "*["&amp;$A192&amp;"]*") - $E192</f>
        <v>0</v>
      </c>
      <c r="E192">
        <f>COUNTIFS(abs!$R$3:$R$271, "*["&amp;$A192&amp;"]*", abs!$S$3:$S$271, "*["&amp;$A192&amp;"]*")</f>
        <v>0</v>
      </c>
      <c r="F192" s="3">
        <f t="shared" si="4"/>
        <v>0</v>
      </c>
      <c r="G192" t="str">
        <f t="shared" si="5"/>
        <v>N</v>
      </c>
    </row>
    <row r="193" spans="1:7" x14ac:dyDescent="0.2">
      <c r="A193">
        <v>-192</v>
      </c>
      <c r="B193" t="s">
        <v>110</v>
      </c>
      <c r="C193" s="3">
        <f>COUNTIFS(abs!$R$3:$R$271, "*["&amp;$A193&amp;"]*") - $E193</f>
        <v>0</v>
      </c>
      <c r="D193" s="3">
        <f>COUNTIFS(abs!$S$3:$S$271, "*["&amp;$A193&amp;"]*") - $E193</f>
        <v>0</v>
      </c>
      <c r="E193">
        <f>COUNTIFS(abs!$R$3:$R$271, "*["&amp;$A193&amp;"]*", abs!$S$3:$S$271, "*["&amp;$A193&amp;"]*")</f>
        <v>0</v>
      </c>
      <c r="F193" s="3">
        <f t="shared" si="4"/>
        <v>0</v>
      </c>
      <c r="G193" t="str">
        <f t="shared" si="5"/>
        <v>N</v>
      </c>
    </row>
    <row r="194" spans="1:7" x14ac:dyDescent="0.2">
      <c r="A194">
        <v>-193</v>
      </c>
      <c r="B194" t="s">
        <v>109</v>
      </c>
      <c r="C194" s="3">
        <f>COUNTIFS(abs!$R$3:$R$271, "*["&amp;$A194&amp;"]*") - $E194</f>
        <v>0</v>
      </c>
      <c r="D194" s="3">
        <f>COUNTIFS(abs!$S$3:$S$271, "*["&amp;$A194&amp;"]*") - $E194</f>
        <v>0</v>
      </c>
      <c r="E194">
        <f>COUNTIFS(abs!$R$3:$R$271, "*["&amp;$A194&amp;"]*", abs!$S$3:$S$271, "*["&amp;$A194&amp;"]*")</f>
        <v>0</v>
      </c>
      <c r="F194" s="3">
        <f t="shared" si="4"/>
        <v>0</v>
      </c>
      <c r="G194" t="str">
        <f t="shared" si="5"/>
        <v>N</v>
      </c>
    </row>
    <row r="195" spans="1:7" x14ac:dyDescent="0.2">
      <c r="A195">
        <v>-194</v>
      </c>
      <c r="B195" t="s">
        <v>108</v>
      </c>
      <c r="C195" s="3">
        <f>COUNTIFS(abs!$R$3:$R$271, "*["&amp;$A195&amp;"]*") - $E195</f>
        <v>0</v>
      </c>
      <c r="D195" s="3">
        <f>COUNTIFS(abs!$S$3:$S$271, "*["&amp;$A195&amp;"]*") - $E195</f>
        <v>0</v>
      </c>
      <c r="E195">
        <f>COUNTIFS(abs!$R$3:$R$271, "*["&amp;$A195&amp;"]*", abs!$S$3:$S$271, "*["&amp;$A195&amp;"]*")</f>
        <v>0</v>
      </c>
      <c r="F195" s="3">
        <f t="shared" ref="F195:F235" si="6">C195+D195+E195</f>
        <v>0</v>
      </c>
      <c r="G195" t="str">
        <f t="shared" ref="G195:G235" si="7">IF(AND(C195=F195, C195&lt;&gt;0), "Y", "N")</f>
        <v>N</v>
      </c>
    </row>
    <row r="196" spans="1:7" x14ac:dyDescent="0.2">
      <c r="A196">
        <v>-195</v>
      </c>
      <c r="B196" t="s">
        <v>107</v>
      </c>
      <c r="C196" s="3">
        <f>COUNTIFS(abs!$R$3:$R$271, "*["&amp;$A196&amp;"]*") - $E196</f>
        <v>0</v>
      </c>
      <c r="D196" s="3">
        <f>COUNTIFS(abs!$S$3:$S$271, "*["&amp;$A196&amp;"]*") - $E196</f>
        <v>0</v>
      </c>
      <c r="E196">
        <f>COUNTIFS(abs!$R$3:$R$271, "*["&amp;$A196&amp;"]*", abs!$S$3:$S$271, "*["&amp;$A196&amp;"]*")</f>
        <v>0</v>
      </c>
      <c r="F196" s="3">
        <f t="shared" si="6"/>
        <v>0</v>
      </c>
      <c r="G196" t="str">
        <f t="shared" si="7"/>
        <v>N</v>
      </c>
    </row>
    <row r="197" spans="1:7" x14ac:dyDescent="0.2">
      <c r="A197">
        <v>-196</v>
      </c>
      <c r="B197" t="s">
        <v>106</v>
      </c>
      <c r="C197" s="3">
        <f>COUNTIFS(abs!$R$3:$R$271, "*["&amp;$A197&amp;"]*") - $E197</f>
        <v>0</v>
      </c>
      <c r="D197" s="3">
        <f>COUNTIFS(abs!$S$3:$S$271, "*["&amp;$A197&amp;"]*") - $E197</f>
        <v>0</v>
      </c>
      <c r="E197">
        <f>COUNTIFS(abs!$R$3:$R$271, "*["&amp;$A197&amp;"]*", abs!$S$3:$S$271, "*["&amp;$A197&amp;"]*")</f>
        <v>0</v>
      </c>
      <c r="F197" s="3">
        <f t="shared" si="6"/>
        <v>0</v>
      </c>
      <c r="G197" t="str">
        <f t="shared" si="7"/>
        <v>N</v>
      </c>
    </row>
    <row r="198" spans="1:7" x14ac:dyDescent="0.2">
      <c r="A198">
        <v>-197</v>
      </c>
      <c r="B198" t="s">
        <v>105</v>
      </c>
      <c r="C198" s="3">
        <f>COUNTIFS(abs!$R$3:$R$271, "*["&amp;$A198&amp;"]*") - $E198</f>
        <v>0</v>
      </c>
      <c r="D198" s="3">
        <f>COUNTIFS(abs!$S$3:$S$271, "*["&amp;$A198&amp;"]*") - $E198</f>
        <v>0</v>
      </c>
      <c r="E198">
        <f>COUNTIFS(abs!$R$3:$R$271, "*["&amp;$A198&amp;"]*", abs!$S$3:$S$271, "*["&amp;$A198&amp;"]*")</f>
        <v>0</v>
      </c>
      <c r="F198" s="3">
        <f t="shared" si="6"/>
        <v>0</v>
      </c>
      <c r="G198" t="str">
        <f t="shared" si="7"/>
        <v>N</v>
      </c>
    </row>
    <row r="199" spans="1:7" x14ac:dyDescent="0.2">
      <c r="A199">
        <v>-198</v>
      </c>
      <c r="B199" t="s">
        <v>104</v>
      </c>
      <c r="C199" s="3">
        <f>COUNTIFS(abs!$R$3:$R$271, "*["&amp;$A199&amp;"]*") - $E199</f>
        <v>0</v>
      </c>
      <c r="D199" s="3">
        <f>COUNTIFS(abs!$S$3:$S$271, "*["&amp;$A199&amp;"]*") - $E199</f>
        <v>0</v>
      </c>
      <c r="E199">
        <f>COUNTIFS(abs!$R$3:$R$271, "*["&amp;$A199&amp;"]*", abs!$S$3:$S$271, "*["&amp;$A199&amp;"]*")</f>
        <v>0</v>
      </c>
      <c r="F199" s="3">
        <f t="shared" si="6"/>
        <v>0</v>
      </c>
      <c r="G199" t="str">
        <f t="shared" si="7"/>
        <v>N</v>
      </c>
    </row>
    <row r="200" spans="1:7" x14ac:dyDescent="0.2">
      <c r="A200">
        <v>-199</v>
      </c>
      <c r="B200" t="s">
        <v>103</v>
      </c>
      <c r="C200" s="3">
        <f>COUNTIFS(abs!$R$3:$R$271, "*["&amp;$A200&amp;"]*") - $E200</f>
        <v>0</v>
      </c>
      <c r="D200" s="3">
        <f>COUNTIFS(abs!$S$3:$S$271, "*["&amp;$A200&amp;"]*") - $E200</f>
        <v>0</v>
      </c>
      <c r="E200">
        <f>COUNTIFS(abs!$R$3:$R$271, "*["&amp;$A200&amp;"]*", abs!$S$3:$S$271, "*["&amp;$A200&amp;"]*")</f>
        <v>0</v>
      </c>
      <c r="F200" s="3">
        <f t="shared" si="6"/>
        <v>0</v>
      </c>
      <c r="G200" t="str">
        <f t="shared" si="7"/>
        <v>N</v>
      </c>
    </row>
    <row r="201" spans="1:7" x14ac:dyDescent="0.2">
      <c r="A201">
        <v>-200</v>
      </c>
      <c r="B201" t="s">
        <v>102</v>
      </c>
      <c r="C201" s="3">
        <f>COUNTIFS(abs!$R$3:$R$271, "*["&amp;$A201&amp;"]*") - $E201</f>
        <v>0</v>
      </c>
      <c r="D201" s="3">
        <f>COUNTIFS(abs!$S$3:$S$271, "*["&amp;$A201&amp;"]*") - $E201</f>
        <v>0</v>
      </c>
      <c r="E201">
        <f>COUNTIFS(abs!$R$3:$R$271, "*["&amp;$A201&amp;"]*", abs!$S$3:$S$271, "*["&amp;$A201&amp;"]*")</f>
        <v>0</v>
      </c>
      <c r="F201" s="3">
        <f t="shared" si="6"/>
        <v>0</v>
      </c>
      <c r="G201" t="str">
        <f t="shared" si="7"/>
        <v>N</v>
      </c>
    </row>
    <row r="202" spans="1:7" x14ac:dyDescent="0.2">
      <c r="A202">
        <v>-201</v>
      </c>
      <c r="B202" t="s">
        <v>101</v>
      </c>
      <c r="C202" s="3">
        <f>COUNTIFS(abs!$R$3:$R$271, "*["&amp;$A202&amp;"]*") - $E202</f>
        <v>0</v>
      </c>
      <c r="D202" s="3">
        <f>COUNTIFS(abs!$S$3:$S$271, "*["&amp;$A202&amp;"]*") - $E202</f>
        <v>0</v>
      </c>
      <c r="E202">
        <f>COUNTIFS(abs!$R$3:$R$271, "*["&amp;$A202&amp;"]*", abs!$S$3:$S$271, "*["&amp;$A202&amp;"]*")</f>
        <v>0</v>
      </c>
      <c r="F202" s="3">
        <f t="shared" si="6"/>
        <v>0</v>
      </c>
      <c r="G202" t="str">
        <f t="shared" si="7"/>
        <v>N</v>
      </c>
    </row>
    <row r="203" spans="1:7" x14ac:dyDescent="0.2">
      <c r="A203">
        <v>-202</v>
      </c>
      <c r="B203" t="s">
        <v>100</v>
      </c>
      <c r="C203" s="3">
        <f>COUNTIFS(abs!$R$3:$R$271, "*["&amp;$A203&amp;"]*") - $E203</f>
        <v>0</v>
      </c>
      <c r="D203" s="3">
        <f>COUNTIFS(abs!$S$3:$S$271, "*["&amp;$A203&amp;"]*") - $E203</f>
        <v>0</v>
      </c>
      <c r="E203">
        <f>COUNTIFS(abs!$R$3:$R$271, "*["&amp;$A203&amp;"]*", abs!$S$3:$S$271, "*["&amp;$A203&amp;"]*")</f>
        <v>0</v>
      </c>
      <c r="F203" s="3">
        <f t="shared" si="6"/>
        <v>0</v>
      </c>
      <c r="G203" t="str">
        <f t="shared" si="7"/>
        <v>N</v>
      </c>
    </row>
    <row r="204" spans="1:7" x14ac:dyDescent="0.2">
      <c r="A204">
        <v>-203</v>
      </c>
      <c r="B204" t="s">
        <v>99</v>
      </c>
      <c r="C204" s="3">
        <f>COUNTIFS(abs!$R$3:$R$271, "*["&amp;$A204&amp;"]*") - $E204</f>
        <v>0</v>
      </c>
      <c r="D204" s="3">
        <f>COUNTIFS(abs!$S$3:$S$271, "*["&amp;$A204&amp;"]*") - $E204</f>
        <v>0</v>
      </c>
      <c r="E204">
        <f>COUNTIFS(abs!$R$3:$R$271, "*["&amp;$A204&amp;"]*", abs!$S$3:$S$271, "*["&amp;$A204&amp;"]*")</f>
        <v>0</v>
      </c>
      <c r="F204" s="3">
        <f t="shared" si="6"/>
        <v>0</v>
      </c>
      <c r="G204" t="str">
        <f t="shared" si="7"/>
        <v>N</v>
      </c>
    </row>
    <row r="205" spans="1:7" x14ac:dyDescent="0.2">
      <c r="A205">
        <v>-204</v>
      </c>
      <c r="B205" t="s">
        <v>98</v>
      </c>
      <c r="C205" s="3">
        <f>COUNTIFS(abs!$R$3:$R$271, "*["&amp;$A205&amp;"]*") - $E205</f>
        <v>0</v>
      </c>
      <c r="D205" s="3">
        <f>COUNTIFS(abs!$S$3:$S$271, "*["&amp;$A205&amp;"]*") - $E205</f>
        <v>0</v>
      </c>
      <c r="E205">
        <f>COUNTIFS(abs!$R$3:$R$271, "*["&amp;$A205&amp;"]*", abs!$S$3:$S$271, "*["&amp;$A205&amp;"]*")</f>
        <v>0</v>
      </c>
      <c r="F205" s="3">
        <f t="shared" si="6"/>
        <v>0</v>
      </c>
      <c r="G205" t="str">
        <f t="shared" si="7"/>
        <v>N</v>
      </c>
    </row>
    <row r="206" spans="1:7" x14ac:dyDescent="0.2">
      <c r="A206">
        <v>-205</v>
      </c>
      <c r="B206" t="s">
        <v>97</v>
      </c>
      <c r="C206" s="3">
        <f>COUNTIFS(abs!$R$3:$R$271, "*["&amp;$A206&amp;"]*") - $E206</f>
        <v>0</v>
      </c>
      <c r="D206" s="3">
        <f>COUNTIFS(abs!$S$3:$S$271, "*["&amp;$A206&amp;"]*") - $E206</f>
        <v>0</v>
      </c>
      <c r="E206">
        <f>COUNTIFS(abs!$R$3:$R$271, "*["&amp;$A206&amp;"]*", abs!$S$3:$S$271, "*["&amp;$A206&amp;"]*")</f>
        <v>0</v>
      </c>
      <c r="F206" s="3">
        <f t="shared" si="6"/>
        <v>0</v>
      </c>
      <c r="G206" t="str">
        <f t="shared" si="7"/>
        <v>N</v>
      </c>
    </row>
    <row r="207" spans="1:7" x14ac:dyDescent="0.2">
      <c r="A207">
        <v>-206</v>
      </c>
      <c r="B207" t="s">
        <v>96</v>
      </c>
      <c r="C207" s="3">
        <f>COUNTIFS(abs!$R$3:$R$271, "*["&amp;$A207&amp;"]*") - $E207</f>
        <v>0</v>
      </c>
      <c r="D207" s="3">
        <f>COUNTIFS(abs!$S$3:$S$271, "*["&amp;$A207&amp;"]*") - $E207</f>
        <v>0</v>
      </c>
      <c r="E207">
        <f>COUNTIFS(abs!$R$3:$R$271, "*["&amp;$A207&amp;"]*", abs!$S$3:$S$271, "*["&amp;$A207&amp;"]*")</f>
        <v>0</v>
      </c>
      <c r="F207" s="3">
        <f t="shared" si="6"/>
        <v>0</v>
      </c>
      <c r="G207" t="str">
        <f t="shared" si="7"/>
        <v>N</v>
      </c>
    </row>
    <row r="208" spans="1:7" x14ac:dyDescent="0.2">
      <c r="A208">
        <v>-207</v>
      </c>
      <c r="B208" t="s">
        <v>95</v>
      </c>
      <c r="C208" s="3">
        <f>COUNTIFS(abs!$R$3:$R$271, "*["&amp;$A208&amp;"]*") - $E208</f>
        <v>0</v>
      </c>
      <c r="D208" s="3">
        <f>COUNTIFS(abs!$S$3:$S$271, "*["&amp;$A208&amp;"]*") - $E208</f>
        <v>0</v>
      </c>
      <c r="E208">
        <f>COUNTIFS(abs!$R$3:$R$271, "*["&amp;$A208&amp;"]*", abs!$S$3:$S$271, "*["&amp;$A208&amp;"]*")</f>
        <v>0</v>
      </c>
      <c r="F208" s="3">
        <f t="shared" si="6"/>
        <v>0</v>
      </c>
      <c r="G208" t="str">
        <f t="shared" si="7"/>
        <v>N</v>
      </c>
    </row>
    <row r="209" spans="1:7" x14ac:dyDescent="0.2">
      <c r="A209">
        <v>-208</v>
      </c>
      <c r="B209" t="s">
        <v>94</v>
      </c>
      <c r="C209" s="3">
        <f>COUNTIFS(abs!$R$3:$R$271, "*["&amp;$A209&amp;"]*") - $E209</f>
        <v>0</v>
      </c>
      <c r="D209" s="3">
        <f>COUNTIFS(abs!$S$3:$S$271, "*["&amp;$A209&amp;"]*") - $E209</f>
        <v>0</v>
      </c>
      <c r="E209">
        <f>COUNTIFS(abs!$R$3:$R$271, "*["&amp;$A209&amp;"]*", abs!$S$3:$S$271, "*["&amp;$A209&amp;"]*")</f>
        <v>0</v>
      </c>
      <c r="F209" s="3">
        <f t="shared" si="6"/>
        <v>0</v>
      </c>
      <c r="G209" t="str">
        <f t="shared" si="7"/>
        <v>N</v>
      </c>
    </row>
    <row r="210" spans="1:7" x14ac:dyDescent="0.2">
      <c r="A210">
        <v>-209</v>
      </c>
      <c r="B210" t="s">
        <v>93</v>
      </c>
      <c r="C210" s="3">
        <f>COUNTIFS(abs!$R$3:$R$271, "*["&amp;$A210&amp;"]*") - $E210</f>
        <v>0</v>
      </c>
      <c r="D210" s="3">
        <f>COUNTIFS(abs!$S$3:$S$271, "*["&amp;$A210&amp;"]*") - $E210</f>
        <v>0</v>
      </c>
      <c r="E210">
        <f>COUNTIFS(abs!$R$3:$R$271, "*["&amp;$A210&amp;"]*", abs!$S$3:$S$271, "*["&amp;$A210&amp;"]*")</f>
        <v>0</v>
      </c>
      <c r="F210" s="3">
        <f t="shared" si="6"/>
        <v>0</v>
      </c>
      <c r="G210" t="str">
        <f t="shared" si="7"/>
        <v>N</v>
      </c>
    </row>
    <row r="211" spans="1:7" x14ac:dyDescent="0.2">
      <c r="A211">
        <v>-210</v>
      </c>
      <c r="B211" t="s">
        <v>92</v>
      </c>
      <c r="C211" s="3">
        <f>COUNTIFS(abs!$R$3:$R$271, "*["&amp;$A211&amp;"]*") - $E211</f>
        <v>0</v>
      </c>
      <c r="D211" s="3">
        <f>COUNTIFS(abs!$S$3:$S$271, "*["&amp;$A211&amp;"]*") - $E211</f>
        <v>0</v>
      </c>
      <c r="E211">
        <f>COUNTIFS(abs!$R$3:$R$271, "*["&amp;$A211&amp;"]*", abs!$S$3:$S$271, "*["&amp;$A211&amp;"]*")</f>
        <v>0</v>
      </c>
      <c r="F211" s="3">
        <f t="shared" si="6"/>
        <v>0</v>
      </c>
      <c r="G211" t="str">
        <f t="shared" si="7"/>
        <v>N</v>
      </c>
    </row>
    <row r="212" spans="1:7" x14ac:dyDescent="0.2">
      <c r="A212">
        <v>-211</v>
      </c>
      <c r="C212" s="3">
        <f>COUNTIFS(abs!$R$3:$R$271, "*["&amp;$A212&amp;"]*") - $E212</f>
        <v>0</v>
      </c>
      <c r="D212" s="3">
        <f>COUNTIFS(abs!$S$3:$S$271, "*["&amp;$A212&amp;"]*") - $E212</f>
        <v>0</v>
      </c>
      <c r="E212">
        <f>COUNTIFS(abs!$R$3:$R$271, "*["&amp;$A212&amp;"]*", abs!$S$3:$S$271, "*["&amp;$A212&amp;"]*")</f>
        <v>0</v>
      </c>
      <c r="F212" s="3">
        <f t="shared" si="6"/>
        <v>0</v>
      </c>
      <c r="G212" t="str">
        <f t="shared" si="7"/>
        <v>N</v>
      </c>
    </row>
    <row r="213" spans="1:7" x14ac:dyDescent="0.2">
      <c r="A213">
        <v>-212</v>
      </c>
      <c r="B213" t="s">
        <v>91</v>
      </c>
      <c r="C213" s="3">
        <f>COUNTIFS(abs!$R$3:$R$271, "*["&amp;$A213&amp;"]*") - $E213</f>
        <v>0</v>
      </c>
      <c r="D213" s="3">
        <f>COUNTIFS(abs!$S$3:$S$271, "*["&amp;$A213&amp;"]*") - $E213</f>
        <v>0</v>
      </c>
      <c r="E213">
        <f>COUNTIFS(abs!$R$3:$R$271, "*["&amp;$A213&amp;"]*", abs!$S$3:$S$271, "*["&amp;$A213&amp;"]*")</f>
        <v>0</v>
      </c>
      <c r="F213" s="3">
        <f t="shared" si="6"/>
        <v>0</v>
      </c>
      <c r="G213" t="str">
        <f t="shared" si="7"/>
        <v>N</v>
      </c>
    </row>
    <row r="214" spans="1:7" x14ac:dyDescent="0.2">
      <c r="A214">
        <v>-213</v>
      </c>
      <c r="B214" t="s">
        <v>90</v>
      </c>
      <c r="C214" s="3">
        <f>COUNTIFS(abs!$R$3:$R$271, "*["&amp;$A214&amp;"]*") - $E214</f>
        <v>0</v>
      </c>
      <c r="D214" s="3">
        <f>COUNTIFS(abs!$S$3:$S$271, "*["&amp;$A214&amp;"]*") - $E214</f>
        <v>0</v>
      </c>
      <c r="E214">
        <f>COUNTIFS(abs!$R$3:$R$271, "*["&amp;$A214&amp;"]*", abs!$S$3:$S$271, "*["&amp;$A214&amp;"]*")</f>
        <v>0</v>
      </c>
      <c r="F214" s="3">
        <f t="shared" si="6"/>
        <v>0</v>
      </c>
      <c r="G214" t="str">
        <f t="shared" si="7"/>
        <v>N</v>
      </c>
    </row>
    <row r="215" spans="1:7" x14ac:dyDescent="0.2">
      <c r="A215">
        <v>-214</v>
      </c>
      <c r="B215" t="s">
        <v>89</v>
      </c>
      <c r="C215" s="3">
        <f>COUNTIFS(abs!$R$3:$R$271, "*["&amp;$A215&amp;"]*") - $E215</f>
        <v>0</v>
      </c>
      <c r="D215" s="3">
        <f>COUNTIFS(abs!$S$3:$S$271, "*["&amp;$A215&amp;"]*") - $E215</f>
        <v>0</v>
      </c>
      <c r="E215">
        <f>COUNTIFS(abs!$R$3:$R$271, "*["&amp;$A215&amp;"]*", abs!$S$3:$S$271, "*["&amp;$A215&amp;"]*")</f>
        <v>0</v>
      </c>
      <c r="F215" s="3">
        <f t="shared" si="6"/>
        <v>0</v>
      </c>
      <c r="G215" t="str">
        <f t="shared" si="7"/>
        <v>N</v>
      </c>
    </row>
    <row r="216" spans="1:7" x14ac:dyDescent="0.2">
      <c r="A216">
        <v>-215</v>
      </c>
      <c r="B216" t="s">
        <v>88</v>
      </c>
      <c r="C216" s="3">
        <f>COUNTIFS(abs!$R$3:$R$271, "*["&amp;$A216&amp;"]*") - $E216</f>
        <v>0</v>
      </c>
      <c r="D216" s="3">
        <f>COUNTIFS(abs!$S$3:$S$271, "*["&amp;$A216&amp;"]*") - $E216</f>
        <v>0</v>
      </c>
      <c r="E216">
        <f>COUNTIFS(abs!$R$3:$R$271, "*["&amp;$A216&amp;"]*", abs!$S$3:$S$271, "*["&amp;$A216&amp;"]*")</f>
        <v>0</v>
      </c>
      <c r="F216" s="3">
        <f t="shared" si="6"/>
        <v>0</v>
      </c>
      <c r="G216" t="str">
        <f t="shared" si="7"/>
        <v>N</v>
      </c>
    </row>
    <row r="217" spans="1:7" x14ac:dyDescent="0.2">
      <c r="A217">
        <v>-216</v>
      </c>
      <c r="B217" t="s">
        <v>87</v>
      </c>
      <c r="C217" s="3">
        <f>COUNTIFS(abs!$R$3:$R$271, "*["&amp;$A217&amp;"]*") - $E217</f>
        <v>0</v>
      </c>
      <c r="D217" s="3">
        <f>COUNTIFS(abs!$S$3:$S$271, "*["&amp;$A217&amp;"]*") - $E217</f>
        <v>0</v>
      </c>
      <c r="E217">
        <f>COUNTIFS(abs!$R$3:$R$271, "*["&amp;$A217&amp;"]*", abs!$S$3:$S$271, "*["&amp;$A217&amp;"]*")</f>
        <v>0</v>
      </c>
      <c r="F217" s="3">
        <f t="shared" si="6"/>
        <v>0</v>
      </c>
      <c r="G217" t="str">
        <f t="shared" si="7"/>
        <v>N</v>
      </c>
    </row>
    <row r="218" spans="1:7" x14ac:dyDescent="0.2">
      <c r="A218">
        <v>-217</v>
      </c>
      <c r="B218" t="s">
        <v>86</v>
      </c>
      <c r="C218" s="3">
        <f>COUNTIFS(abs!$R$3:$R$271, "*["&amp;$A218&amp;"]*") - $E218</f>
        <v>0</v>
      </c>
      <c r="D218" s="3">
        <f>COUNTIFS(abs!$S$3:$S$271, "*["&amp;$A218&amp;"]*") - $E218</f>
        <v>0</v>
      </c>
      <c r="E218">
        <f>COUNTIFS(abs!$R$3:$R$271, "*["&amp;$A218&amp;"]*", abs!$S$3:$S$271, "*["&amp;$A218&amp;"]*")</f>
        <v>0</v>
      </c>
      <c r="F218" s="3">
        <f t="shared" si="6"/>
        <v>0</v>
      </c>
      <c r="G218" t="str">
        <f t="shared" si="7"/>
        <v>N</v>
      </c>
    </row>
    <row r="219" spans="1:7" x14ac:dyDescent="0.2">
      <c r="A219">
        <v>-218</v>
      </c>
      <c r="B219" t="s">
        <v>85</v>
      </c>
      <c r="C219" s="3">
        <f>COUNTIFS(abs!$R$3:$R$271, "*["&amp;$A219&amp;"]*") - $E219</f>
        <v>0</v>
      </c>
      <c r="D219" s="3">
        <f>COUNTIFS(abs!$S$3:$S$271, "*["&amp;$A219&amp;"]*") - $E219</f>
        <v>0</v>
      </c>
      <c r="E219">
        <f>COUNTIFS(abs!$R$3:$R$271, "*["&amp;$A219&amp;"]*", abs!$S$3:$S$271, "*["&amp;$A219&amp;"]*")</f>
        <v>0</v>
      </c>
      <c r="F219" s="3">
        <f t="shared" si="6"/>
        <v>0</v>
      </c>
      <c r="G219" t="str">
        <f t="shared" si="7"/>
        <v>N</v>
      </c>
    </row>
    <row r="220" spans="1:7" x14ac:dyDescent="0.2">
      <c r="A220">
        <v>-219</v>
      </c>
      <c r="B220" t="s">
        <v>84</v>
      </c>
      <c r="C220" s="3">
        <f>COUNTIFS(abs!$R$3:$R$271, "*["&amp;$A220&amp;"]*") - $E220</f>
        <v>0</v>
      </c>
      <c r="D220" s="3">
        <f>COUNTIFS(abs!$S$3:$S$271, "*["&amp;$A220&amp;"]*") - $E220</f>
        <v>0</v>
      </c>
      <c r="E220">
        <f>COUNTIFS(abs!$R$3:$R$271, "*["&amp;$A220&amp;"]*", abs!$S$3:$S$271, "*["&amp;$A220&amp;"]*")</f>
        <v>0</v>
      </c>
      <c r="F220" s="3">
        <f t="shared" si="6"/>
        <v>0</v>
      </c>
      <c r="G220" t="str">
        <f t="shared" si="7"/>
        <v>N</v>
      </c>
    </row>
    <row r="221" spans="1:7" x14ac:dyDescent="0.2">
      <c r="A221">
        <v>-220</v>
      </c>
      <c r="B221" t="s">
        <v>83</v>
      </c>
      <c r="C221" s="3">
        <f>COUNTIFS(abs!$R$3:$R$271, "*["&amp;$A221&amp;"]*") - $E221</f>
        <v>0</v>
      </c>
      <c r="D221" s="3">
        <f>COUNTIFS(abs!$S$3:$S$271, "*["&amp;$A221&amp;"]*") - $E221</f>
        <v>0</v>
      </c>
      <c r="E221">
        <f>COUNTIFS(abs!$R$3:$R$271, "*["&amp;$A221&amp;"]*", abs!$S$3:$S$271, "*["&amp;$A221&amp;"]*")</f>
        <v>0</v>
      </c>
      <c r="F221" s="3">
        <f t="shared" si="6"/>
        <v>0</v>
      </c>
      <c r="G221" t="str">
        <f t="shared" si="7"/>
        <v>N</v>
      </c>
    </row>
    <row r="222" spans="1:7" x14ac:dyDescent="0.2">
      <c r="A222">
        <v>-221</v>
      </c>
      <c r="B222" t="s">
        <v>82</v>
      </c>
      <c r="C222" s="3">
        <f>COUNTIFS(abs!$R$3:$R$271, "*["&amp;$A222&amp;"]*") - $E222</f>
        <v>0</v>
      </c>
      <c r="D222" s="3">
        <f>COUNTIFS(abs!$S$3:$S$271, "*["&amp;$A222&amp;"]*") - $E222</f>
        <v>0</v>
      </c>
      <c r="E222">
        <f>COUNTIFS(abs!$R$3:$R$271, "*["&amp;$A222&amp;"]*", abs!$S$3:$S$271, "*["&amp;$A222&amp;"]*")</f>
        <v>0</v>
      </c>
      <c r="F222" s="3">
        <f t="shared" si="6"/>
        <v>0</v>
      </c>
      <c r="G222" t="str">
        <f t="shared" si="7"/>
        <v>N</v>
      </c>
    </row>
    <row r="223" spans="1:7" x14ac:dyDescent="0.2">
      <c r="A223">
        <v>-222</v>
      </c>
      <c r="B223" t="s">
        <v>81</v>
      </c>
      <c r="C223" s="3">
        <f>COUNTIFS(abs!$R$3:$R$271, "*["&amp;$A223&amp;"]*") - $E223</f>
        <v>0</v>
      </c>
      <c r="D223" s="3">
        <f>COUNTIFS(abs!$S$3:$S$271, "*["&amp;$A223&amp;"]*") - $E223</f>
        <v>0</v>
      </c>
      <c r="E223">
        <f>COUNTIFS(abs!$R$3:$R$271, "*["&amp;$A223&amp;"]*", abs!$S$3:$S$271, "*["&amp;$A223&amp;"]*")</f>
        <v>0</v>
      </c>
      <c r="F223" s="3">
        <f t="shared" si="6"/>
        <v>0</v>
      </c>
      <c r="G223" t="str">
        <f t="shared" si="7"/>
        <v>N</v>
      </c>
    </row>
    <row r="224" spans="1:7" x14ac:dyDescent="0.2">
      <c r="A224">
        <v>-223</v>
      </c>
      <c r="B224" t="s">
        <v>80</v>
      </c>
      <c r="C224" s="3">
        <f>COUNTIFS(abs!$R$3:$R$271, "*["&amp;$A224&amp;"]*") - $E224</f>
        <v>0</v>
      </c>
      <c r="D224" s="3">
        <f>COUNTIFS(abs!$S$3:$S$271, "*["&amp;$A224&amp;"]*") - $E224</f>
        <v>0</v>
      </c>
      <c r="E224">
        <f>COUNTIFS(abs!$R$3:$R$271, "*["&amp;$A224&amp;"]*", abs!$S$3:$S$271, "*["&amp;$A224&amp;"]*")</f>
        <v>0</v>
      </c>
      <c r="F224" s="3">
        <f t="shared" si="6"/>
        <v>0</v>
      </c>
      <c r="G224" t="str">
        <f t="shared" si="7"/>
        <v>N</v>
      </c>
    </row>
    <row r="225" spans="1:7" x14ac:dyDescent="0.2">
      <c r="A225">
        <v>-224</v>
      </c>
      <c r="B225" t="s">
        <v>79</v>
      </c>
      <c r="C225" s="3">
        <f>COUNTIFS(abs!$R$3:$R$271, "*["&amp;$A225&amp;"]*") - $E225</f>
        <v>0</v>
      </c>
      <c r="D225" s="3">
        <f>COUNTIFS(abs!$S$3:$S$271, "*["&amp;$A225&amp;"]*") - $E225</f>
        <v>0</v>
      </c>
      <c r="E225">
        <f>COUNTIFS(abs!$R$3:$R$271, "*["&amp;$A225&amp;"]*", abs!$S$3:$S$271, "*["&amp;$A225&amp;"]*")</f>
        <v>0</v>
      </c>
      <c r="F225" s="3">
        <f t="shared" si="6"/>
        <v>0</v>
      </c>
      <c r="G225" t="str">
        <f t="shared" si="7"/>
        <v>N</v>
      </c>
    </row>
    <row r="226" spans="1:7" x14ac:dyDescent="0.2">
      <c r="A226">
        <v>-225</v>
      </c>
      <c r="B226" t="s">
        <v>78</v>
      </c>
      <c r="C226" s="3">
        <f>COUNTIFS(abs!$R$3:$R$271, "*["&amp;$A226&amp;"]*") - $E226</f>
        <v>0</v>
      </c>
      <c r="D226" s="3">
        <f>COUNTIFS(abs!$S$3:$S$271, "*["&amp;$A226&amp;"]*") - $E226</f>
        <v>0</v>
      </c>
      <c r="E226">
        <f>COUNTIFS(abs!$R$3:$R$271, "*["&amp;$A226&amp;"]*", abs!$S$3:$S$271, "*["&amp;$A226&amp;"]*")</f>
        <v>0</v>
      </c>
      <c r="F226" s="3">
        <f t="shared" si="6"/>
        <v>0</v>
      </c>
      <c r="G226" t="str">
        <f t="shared" si="7"/>
        <v>N</v>
      </c>
    </row>
    <row r="227" spans="1:7" x14ac:dyDescent="0.2">
      <c r="A227">
        <v>-226</v>
      </c>
      <c r="B227" t="s">
        <v>77</v>
      </c>
      <c r="C227" s="3">
        <f>COUNTIFS(abs!$R$3:$R$271, "*["&amp;$A227&amp;"]*") - $E227</f>
        <v>0</v>
      </c>
      <c r="D227" s="3">
        <f>COUNTIFS(abs!$S$3:$S$271, "*["&amp;$A227&amp;"]*") - $E227</f>
        <v>0</v>
      </c>
      <c r="E227">
        <f>COUNTIFS(abs!$R$3:$R$271, "*["&amp;$A227&amp;"]*", abs!$S$3:$S$271, "*["&amp;$A227&amp;"]*")</f>
        <v>0</v>
      </c>
      <c r="F227" s="3">
        <f t="shared" si="6"/>
        <v>0</v>
      </c>
      <c r="G227" t="str">
        <f t="shared" si="7"/>
        <v>N</v>
      </c>
    </row>
    <row r="228" spans="1:7" x14ac:dyDescent="0.2">
      <c r="A228">
        <v>-227</v>
      </c>
      <c r="B228" t="s">
        <v>76</v>
      </c>
      <c r="C228" s="3">
        <f>COUNTIFS(abs!$R$3:$R$271, "*["&amp;$A228&amp;"]*") - $E228</f>
        <v>0</v>
      </c>
      <c r="D228" s="3">
        <f>COUNTIFS(abs!$S$3:$S$271, "*["&amp;$A228&amp;"]*") - $E228</f>
        <v>0</v>
      </c>
      <c r="E228">
        <f>COUNTIFS(abs!$R$3:$R$271, "*["&amp;$A228&amp;"]*", abs!$S$3:$S$271, "*["&amp;$A228&amp;"]*")</f>
        <v>0</v>
      </c>
      <c r="F228" s="3">
        <f t="shared" si="6"/>
        <v>0</v>
      </c>
      <c r="G228" t="str">
        <f t="shared" si="7"/>
        <v>N</v>
      </c>
    </row>
    <row r="229" spans="1:7" x14ac:dyDescent="0.2">
      <c r="A229">
        <v>-228</v>
      </c>
      <c r="B229" t="s">
        <v>75</v>
      </c>
      <c r="C229" s="3">
        <f>COUNTIFS(abs!$R$3:$R$271, "*["&amp;$A229&amp;"]*") - $E229</f>
        <v>0</v>
      </c>
      <c r="D229" s="3">
        <f>COUNTIFS(abs!$S$3:$S$271, "*["&amp;$A229&amp;"]*") - $E229</f>
        <v>0</v>
      </c>
      <c r="E229">
        <f>COUNTIFS(abs!$R$3:$R$271, "*["&amp;$A229&amp;"]*", abs!$S$3:$S$271, "*["&amp;$A229&amp;"]*")</f>
        <v>0</v>
      </c>
      <c r="F229" s="3">
        <f t="shared" si="6"/>
        <v>0</v>
      </c>
      <c r="G229" t="str">
        <f t="shared" si="7"/>
        <v>N</v>
      </c>
    </row>
    <row r="230" spans="1:7" x14ac:dyDescent="0.2">
      <c r="A230">
        <v>-229</v>
      </c>
      <c r="B230" t="s">
        <v>74</v>
      </c>
      <c r="C230" s="3">
        <f>COUNTIFS(abs!$R$3:$R$271, "*["&amp;$A230&amp;"]*") - $E230</f>
        <v>0</v>
      </c>
      <c r="D230" s="3">
        <f>COUNTIFS(abs!$S$3:$S$271, "*["&amp;$A230&amp;"]*") - $E230</f>
        <v>0</v>
      </c>
      <c r="E230">
        <f>COUNTIFS(abs!$R$3:$R$271, "*["&amp;$A230&amp;"]*", abs!$S$3:$S$271, "*["&amp;$A230&amp;"]*")</f>
        <v>0</v>
      </c>
      <c r="F230" s="3">
        <f t="shared" si="6"/>
        <v>0</v>
      </c>
      <c r="G230" t="str">
        <f t="shared" si="7"/>
        <v>N</v>
      </c>
    </row>
    <row r="231" spans="1:7" x14ac:dyDescent="0.2">
      <c r="A231">
        <v>-230</v>
      </c>
      <c r="B231" t="s">
        <v>73</v>
      </c>
      <c r="C231" s="3">
        <f>COUNTIFS(abs!$R$3:$R$271, "*["&amp;$A231&amp;"]*") - $E231</f>
        <v>0</v>
      </c>
      <c r="D231" s="3">
        <f>COUNTIFS(abs!$S$3:$S$271, "*["&amp;$A231&amp;"]*") - $E231</f>
        <v>0</v>
      </c>
      <c r="E231">
        <f>COUNTIFS(abs!$R$3:$R$271, "*["&amp;$A231&amp;"]*", abs!$S$3:$S$271, "*["&amp;$A231&amp;"]*")</f>
        <v>0</v>
      </c>
      <c r="F231" s="3">
        <f t="shared" si="6"/>
        <v>0</v>
      </c>
      <c r="G231" t="str">
        <f t="shared" si="7"/>
        <v>N</v>
      </c>
    </row>
    <row r="232" spans="1:7" x14ac:dyDescent="0.2">
      <c r="A232">
        <v>-231</v>
      </c>
      <c r="B232" t="s">
        <v>72</v>
      </c>
      <c r="C232" s="3">
        <f>COUNTIFS(abs!$R$3:$R$271, "*["&amp;$A232&amp;"]*") - $E232</f>
        <v>0</v>
      </c>
      <c r="D232" s="3">
        <f>COUNTIFS(abs!$S$3:$S$271, "*["&amp;$A232&amp;"]*") - $E232</f>
        <v>0</v>
      </c>
      <c r="E232">
        <f>COUNTIFS(abs!$R$3:$R$271, "*["&amp;$A232&amp;"]*", abs!$S$3:$S$271, "*["&amp;$A232&amp;"]*")</f>
        <v>0</v>
      </c>
      <c r="F232" s="3">
        <f t="shared" si="6"/>
        <v>0</v>
      </c>
      <c r="G232" t="str">
        <f t="shared" si="7"/>
        <v>N</v>
      </c>
    </row>
    <row r="233" spans="1:7" x14ac:dyDescent="0.2">
      <c r="A233">
        <v>-232</v>
      </c>
      <c r="B233" t="s">
        <v>71</v>
      </c>
      <c r="C233" s="3">
        <f>COUNTIFS(abs!$R$3:$R$271, "*["&amp;$A233&amp;"]*") - $E233</f>
        <v>0</v>
      </c>
      <c r="D233" s="3">
        <f>COUNTIFS(abs!$S$3:$S$271, "*["&amp;$A233&amp;"]*") - $E233</f>
        <v>0</v>
      </c>
      <c r="E233">
        <f>COUNTIFS(abs!$R$3:$R$271, "*["&amp;$A233&amp;"]*", abs!$S$3:$S$271, "*["&amp;$A233&amp;"]*")</f>
        <v>0</v>
      </c>
      <c r="F233" s="3">
        <f t="shared" si="6"/>
        <v>0</v>
      </c>
      <c r="G233" t="str">
        <f t="shared" si="7"/>
        <v>N</v>
      </c>
    </row>
    <row r="234" spans="1:7" x14ac:dyDescent="0.2">
      <c r="A234">
        <v>-233</v>
      </c>
      <c r="B234" t="s">
        <v>70</v>
      </c>
      <c r="C234" s="3">
        <f>COUNTIFS(abs!$R$3:$R$271, "*["&amp;$A234&amp;"]*") - $E234</f>
        <v>0</v>
      </c>
      <c r="D234" s="3">
        <f>COUNTIFS(abs!$S$3:$S$271, "*["&amp;$A234&amp;"]*") - $E234</f>
        <v>0</v>
      </c>
      <c r="E234">
        <f>COUNTIFS(abs!$R$3:$R$271, "*["&amp;$A234&amp;"]*", abs!$S$3:$S$271, "*["&amp;$A234&amp;"]*")</f>
        <v>0</v>
      </c>
      <c r="F234" s="3">
        <f t="shared" si="6"/>
        <v>0</v>
      </c>
      <c r="G234" t="str">
        <f t="shared" si="7"/>
        <v>N</v>
      </c>
    </row>
    <row r="235" spans="1:7" x14ac:dyDescent="0.2">
      <c r="A235">
        <v>-234</v>
      </c>
      <c r="B235" t="s">
        <v>69</v>
      </c>
      <c r="C235" s="3">
        <f>COUNTIFS(abs!$R$3:$R$271, "*["&amp;$A235&amp;"]*") - $E235</f>
        <v>0</v>
      </c>
      <c r="D235" s="3">
        <f>COUNTIFS(abs!$S$3:$S$271, "*["&amp;$A235&amp;"]*") - $E235</f>
        <v>0</v>
      </c>
      <c r="E235">
        <f>COUNTIFS(abs!$R$3:$R$271, "*["&amp;$A235&amp;"]*", abs!$S$3:$S$271, "*["&amp;$A235&amp;"]*")</f>
        <v>0</v>
      </c>
      <c r="F235" s="3">
        <f t="shared" si="6"/>
        <v>0</v>
      </c>
      <c r="G235" t="str">
        <f t="shared" si="7"/>
        <v>N</v>
      </c>
    </row>
  </sheetData>
  <autoFilter ref="A1:G235" xr:uid="{37E2A545-FEEE-E94A-93E7-D3277997D80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82C6-C345-834A-994E-E8D70A089B4F}">
  <sheetPr codeName="Sheet2"/>
  <dimension ref="A1:D11"/>
  <sheetViews>
    <sheetView zoomScale="163" workbookViewId="0">
      <selection activeCell="E26" sqref="E26"/>
    </sheetView>
  </sheetViews>
  <sheetFormatPr baseColWidth="10" defaultRowHeight="16" x14ac:dyDescent="0.2"/>
  <cols>
    <col min="1" max="1" width="13.83203125" bestFit="1" customWidth="1"/>
    <col min="2" max="2" width="11.83203125" bestFit="1" customWidth="1"/>
    <col min="3" max="3" width="15.6640625" bestFit="1" customWidth="1"/>
  </cols>
  <sheetData>
    <row r="1" spans="1:4" x14ac:dyDescent="0.2">
      <c r="A1" t="s">
        <v>1</v>
      </c>
      <c r="B1" t="s">
        <v>2</v>
      </c>
      <c r="C1" t="s">
        <v>0</v>
      </c>
      <c r="D1" t="s">
        <v>12</v>
      </c>
    </row>
    <row r="2" spans="1:4" x14ac:dyDescent="0.2">
      <c r="A2" t="s">
        <v>3</v>
      </c>
      <c r="B2" s="1">
        <v>5.6</v>
      </c>
      <c r="C2" s="1">
        <v>0.1</v>
      </c>
      <c r="D2" s="1">
        <f t="shared" ref="D2:D9" si="0">B2/C2</f>
        <v>55.999999999999993</v>
      </c>
    </row>
    <row r="3" spans="1:4" x14ac:dyDescent="0.2">
      <c r="A3" t="s">
        <v>4</v>
      </c>
      <c r="B3" s="1">
        <v>17.3</v>
      </c>
      <c r="C3" s="1">
        <v>0.2</v>
      </c>
      <c r="D3" s="1">
        <f t="shared" si="0"/>
        <v>86.5</v>
      </c>
    </row>
    <row r="4" spans="1:4" x14ac:dyDescent="0.2">
      <c r="A4" t="s">
        <v>5</v>
      </c>
      <c r="B4" s="1">
        <v>20.8</v>
      </c>
      <c r="C4" s="1">
        <v>0.3</v>
      </c>
      <c r="D4" s="1">
        <f t="shared" si="0"/>
        <v>69.333333333333343</v>
      </c>
    </row>
    <row r="5" spans="1:4" x14ac:dyDescent="0.2">
      <c r="A5" t="s">
        <v>6</v>
      </c>
      <c r="B5" s="1">
        <v>13.8</v>
      </c>
      <c r="C5" s="1">
        <v>0.2</v>
      </c>
      <c r="D5" s="1">
        <f t="shared" si="0"/>
        <v>69</v>
      </c>
    </row>
    <row r="6" spans="1:4" x14ac:dyDescent="0.2">
      <c r="A6" t="s">
        <v>7</v>
      </c>
      <c r="B6" s="1">
        <v>28.7</v>
      </c>
      <c r="C6" s="1">
        <v>0.6</v>
      </c>
      <c r="D6" s="1">
        <f t="shared" si="0"/>
        <v>47.833333333333336</v>
      </c>
    </row>
    <row r="7" spans="1:4" x14ac:dyDescent="0.2">
      <c r="A7" t="s">
        <v>8</v>
      </c>
      <c r="B7" s="1">
        <v>30.2</v>
      </c>
      <c r="C7" s="1">
        <v>0.3</v>
      </c>
      <c r="D7" s="1">
        <f t="shared" si="0"/>
        <v>100.66666666666667</v>
      </c>
    </row>
    <row r="8" spans="1:4" x14ac:dyDescent="0.2">
      <c r="A8" t="s">
        <v>9</v>
      </c>
      <c r="B8" s="1">
        <v>38.9</v>
      </c>
      <c r="C8" s="1">
        <v>0.7</v>
      </c>
      <c r="D8" s="1">
        <f t="shared" si="0"/>
        <v>55.571428571428569</v>
      </c>
    </row>
    <row r="9" spans="1:4" x14ac:dyDescent="0.2">
      <c r="A9" t="s">
        <v>10</v>
      </c>
      <c r="B9" s="1">
        <v>25.8</v>
      </c>
      <c r="C9" s="1">
        <v>0.3</v>
      </c>
      <c r="D9" s="1">
        <f t="shared" si="0"/>
        <v>86</v>
      </c>
    </row>
    <row r="10" spans="1:4" x14ac:dyDescent="0.2">
      <c r="A10" t="s">
        <v>11</v>
      </c>
      <c r="B10" s="1">
        <f>AVERAGE(B2:B9)</f>
        <v>22.637500000000003</v>
      </c>
      <c r="C10" s="1">
        <f>AVERAGE(C2:C9)</f>
        <v>0.33749999999999997</v>
      </c>
      <c r="D10" s="1">
        <f t="shared" ref="D10" si="1">AVERAGE(D2:D9)</f>
        <v>71.363095238095241</v>
      </c>
    </row>
    <row r="11" spans="1:4" x14ac:dyDescent="0.2">
      <c r="D1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367BB-74C3-604F-956C-DC5EE55BBA36}">
  <sheetPr codeName="Sheet3"/>
  <dimension ref="A1:S271"/>
  <sheetViews>
    <sheetView zoomScale="82" workbookViewId="0">
      <selection activeCell="O17" sqref="O17"/>
    </sheetView>
  </sheetViews>
  <sheetFormatPr baseColWidth="10" defaultRowHeight="16" x14ac:dyDescent="0.2"/>
  <cols>
    <col min="1" max="1" width="8.5" bestFit="1" customWidth="1"/>
    <col min="2" max="10" width="10.83203125" customWidth="1"/>
  </cols>
  <sheetData>
    <row r="1" spans="1:19" x14ac:dyDescent="0.2">
      <c r="A1" s="9"/>
      <c r="B1" s="22" t="s">
        <v>39</v>
      </c>
      <c r="C1" s="22"/>
      <c r="D1" s="22"/>
      <c r="E1" s="22"/>
      <c r="F1" s="22"/>
      <c r="G1" s="22"/>
      <c r="H1" s="22"/>
      <c r="I1" s="22"/>
      <c r="J1" s="22"/>
      <c r="K1" s="22" t="s">
        <v>38</v>
      </c>
      <c r="L1" s="22"/>
      <c r="M1" s="22"/>
      <c r="N1" s="22"/>
      <c r="O1" s="22"/>
      <c r="P1" s="22"/>
      <c r="Q1" s="22"/>
      <c r="R1" s="22"/>
      <c r="S1" s="22"/>
    </row>
    <row r="2" spans="1:19" x14ac:dyDescent="0.2">
      <c r="A2" s="9" t="s">
        <v>13</v>
      </c>
      <c r="B2" s="9" t="s">
        <v>41</v>
      </c>
      <c r="C2" s="9" t="s">
        <v>42</v>
      </c>
      <c r="D2" s="9" t="s">
        <v>45</v>
      </c>
      <c r="E2" s="9" t="s">
        <v>43</v>
      </c>
      <c r="F2" s="9" t="s">
        <v>16</v>
      </c>
      <c r="G2" s="9" t="s">
        <v>48</v>
      </c>
      <c r="H2" s="9" t="s">
        <v>14</v>
      </c>
      <c r="I2" s="9" t="s">
        <v>46</v>
      </c>
      <c r="J2" s="9" t="s">
        <v>47</v>
      </c>
      <c r="K2" s="9" t="s">
        <v>41</v>
      </c>
      <c r="L2" s="9" t="s">
        <v>42</v>
      </c>
      <c r="M2" s="9" t="s">
        <v>45</v>
      </c>
      <c r="N2" s="9" t="s">
        <v>43</v>
      </c>
      <c r="O2" s="9" t="s">
        <v>16</v>
      </c>
      <c r="P2" s="9" t="s">
        <v>48</v>
      </c>
      <c r="Q2" s="9" t="s">
        <v>14</v>
      </c>
      <c r="R2" s="9" t="s">
        <v>46</v>
      </c>
      <c r="S2" s="9" t="s">
        <v>47</v>
      </c>
    </row>
    <row r="3" spans="1:19" x14ac:dyDescent="0.2">
      <c r="A3">
        <v>1</v>
      </c>
      <c r="B3" s="12"/>
      <c r="C3" s="3"/>
      <c r="D3" s="3"/>
      <c r="E3" s="3">
        <v>37803</v>
      </c>
      <c r="F3" s="3"/>
      <c r="G3" s="12"/>
      <c r="H3" s="12"/>
      <c r="I3" s="12"/>
      <c r="J3" s="12"/>
      <c r="K3" s="12"/>
      <c r="L3" s="3"/>
      <c r="M3" s="3"/>
      <c r="N3" s="3">
        <v>2459</v>
      </c>
      <c r="O3" s="3"/>
      <c r="P3" s="12"/>
      <c r="Q3" s="12"/>
      <c r="R3" s="12"/>
      <c r="S3" s="12"/>
    </row>
    <row r="4" spans="1:19" x14ac:dyDescent="0.2">
      <c r="A4">
        <v>2</v>
      </c>
      <c r="B4" s="12"/>
      <c r="C4" s="3"/>
      <c r="D4" s="3"/>
      <c r="E4" s="3">
        <v>37718</v>
      </c>
      <c r="F4" s="3"/>
      <c r="G4" s="12"/>
      <c r="H4" s="12"/>
      <c r="I4" s="12"/>
      <c r="J4" s="12"/>
      <c r="K4" s="12"/>
      <c r="L4" s="3"/>
      <c r="M4" s="3"/>
      <c r="N4" s="3">
        <v>2172</v>
      </c>
      <c r="O4" s="3"/>
      <c r="P4" s="12"/>
      <c r="Q4" s="12"/>
      <c r="R4" s="12"/>
      <c r="S4" s="12"/>
    </row>
    <row r="5" spans="1:19" x14ac:dyDescent="0.2">
      <c r="A5">
        <v>3</v>
      </c>
      <c r="B5" s="12"/>
      <c r="C5" s="3"/>
      <c r="D5" s="3"/>
      <c r="E5" s="3" t="s">
        <v>40</v>
      </c>
      <c r="F5" s="3"/>
      <c r="G5" s="12"/>
      <c r="H5" s="12"/>
      <c r="I5" s="12"/>
      <c r="J5" s="12"/>
      <c r="K5" s="12"/>
      <c r="L5" s="3"/>
      <c r="M5" s="3"/>
      <c r="N5" s="3">
        <v>5600</v>
      </c>
      <c r="O5" s="3"/>
      <c r="P5" s="12"/>
      <c r="Q5" s="12"/>
      <c r="R5" s="12"/>
      <c r="S5" s="12"/>
    </row>
    <row r="6" spans="1:19" x14ac:dyDescent="0.2">
      <c r="A6">
        <v>4</v>
      </c>
      <c r="B6" s="12"/>
      <c r="C6" s="3"/>
      <c r="D6" s="3"/>
      <c r="E6" s="3">
        <v>44777</v>
      </c>
      <c r="F6" s="3"/>
      <c r="G6" s="12"/>
      <c r="H6" s="12"/>
      <c r="I6" s="12"/>
      <c r="J6" s="12"/>
      <c r="K6" s="12"/>
      <c r="L6" s="3"/>
      <c r="M6" s="3"/>
      <c r="N6" s="3">
        <v>2313</v>
      </c>
      <c r="O6" s="3"/>
      <c r="P6" s="12"/>
      <c r="Q6" s="12"/>
      <c r="R6" s="12"/>
      <c r="S6" s="12"/>
    </row>
    <row r="7" spans="1:19" x14ac:dyDescent="0.2">
      <c r="A7">
        <v>5</v>
      </c>
      <c r="B7" s="12"/>
      <c r="C7" s="3"/>
      <c r="D7" s="3"/>
      <c r="E7" s="3">
        <v>37708</v>
      </c>
      <c r="F7" s="3"/>
      <c r="G7" s="12"/>
      <c r="H7" s="12"/>
      <c r="I7" s="12"/>
      <c r="J7" s="12"/>
      <c r="K7" s="12"/>
      <c r="L7" s="3"/>
      <c r="M7" s="3"/>
      <c r="N7" s="3">
        <v>2369</v>
      </c>
      <c r="O7" s="3"/>
      <c r="P7" s="12"/>
      <c r="Q7" s="12"/>
      <c r="R7" s="12"/>
      <c r="S7" s="12"/>
    </row>
    <row r="8" spans="1:19" x14ac:dyDescent="0.2">
      <c r="A8">
        <v>6</v>
      </c>
      <c r="B8" s="12"/>
      <c r="C8" s="3"/>
      <c r="D8" s="3"/>
      <c r="E8" s="3">
        <v>37645</v>
      </c>
      <c r="F8" s="3"/>
      <c r="G8" s="12"/>
      <c r="H8" s="12"/>
      <c r="I8" s="12"/>
      <c r="J8" s="12"/>
      <c r="K8" s="12"/>
      <c r="L8" s="3"/>
      <c r="M8" s="3"/>
      <c r="N8" s="3">
        <v>2302</v>
      </c>
      <c r="O8" s="3"/>
      <c r="P8" s="12"/>
      <c r="Q8" s="12"/>
      <c r="R8" s="12"/>
      <c r="S8" s="12"/>
    </row>
    <row r="9" spans="1:19" x14ac:dyDescent="0.2">
      <c r="A9">
        <v>8</v>
      </c>
      <c r="B9" s="12"/>
      <c r="C9" s="3"/>
      <c r="D9" s="3"/>
      <c r="E9" s="3">
        <v>38378</v>
      </c>
      <c r="F9" s="3"/>
      <c r="G9" s="12"/>
      <c r="H9" s="12"/>
      <c r="I9" s="12"/>
      <c r="J9" s="12"/>
      <c r="K9" s="12"/>
      <c r="L9" s="3"/>
      <c r="M9" s="3"/>
      <c r="N9" s="3">
        <v>2219</v>
      </c>
      <c r="O9" s="3"/>
      <c r="P9" s="12"/>
      <c r="Q9" s="12"/>
      <c r="R9" s="12"/>
      <c r="S9" s="12"/>
    </row>
    <row r="10" spans="1:19" x14ac:dyDescent="0.2">
      <c r="A10">
        <v>10</v>
      </c>
      <c r="B10" s="12"/>
      <c r="C10" s="3"/>
      <c r="D10" s="3"/>
      <c r="E10" s="3">
        <v>37619</v>
      </c>
      <c r="F10" s="3"/>
      <c r="G10" s="12"/>
      <c r="H10" s="12"/>
      <c r="I10" s="12"/>
      <c r="J10" s="12"/>
      <c r="K10" s="12"/>
      <c r="L10" s="3"/>
      <c r="M10" s="3"/>
      <c r="N10" s="3">
        <v>2291</v>
      </c>
      <c r="O10" s="3"/>
      <c r="P10" s="12"/>
      <c r="Q10" s="12"/>
      <c r="R10" s="12"/>
      <c r="S10" s="12"/>
    </row>
    <row r="11" spans="1:19" x14ac:dyDescent="0.2">
      <c r="A11">
        <v>11</v>
      </c>
      <c r="B11" s="12"/>
      <c r="C11" s="3"/>
      <c r="D11" s="3"/>
      <c r="E11" s="3">
        <v>39007</v>
      </c>
      <c r="F11" s="3"/>
      <c r="G11" s="12"/>
      <c r="H11" s="12"/>
      <c r="I11" s="12"/>
      <c r="J11" s="12"/>
      <c r="K11" s="12"/>
      <c r="L11" s="3"/>
      <c r="M11" s="3"/>
      <c r="N11" s="3">
        <v>2316</v>
      </c>
      <c r="O11" s="3"/>
      <c r="P11" s="12"/>
      <c r="Q11" s="12"/>
      <c r="R11" s="12"/>
      <c r="S11" s="12"/>
    </row>
    <row r="12" spans="1:19" x14ac:dyDescent="0.2">
      <c r="A12">
        <v>12</v>
      </c>
      <c r="B12" s="12"/>
      <c r="C12" s="3"/>
      <c r="D12" s="3"/>
      <c r="E12" s="3" t="s">
        <v>40</v>
      </c>
      <c r="F12" s="3"/>
      <c r="G12" s="12"/>
      <c r="H12" s="12"/>
      <c r="I12" s="12"/>
      <c r="J12" s="12"/>
      <c r="K12" s="12"/>
      <c r="L12" s="3"/>
      <c r="M12" s="3"/>
      <c r="N12" s="3">
        <v>3101</v>
      </c>
      <c r="O12" s="3"/>
      <c r="P12" s="12"/>
      <c r="Q12" s="12"/>
      <c r="R12" s="12"/>
      <c r="S12" s="12"/>
    </row>
    <row r="13" spans="1:19" x14ac:dyDescent="0.2">
      <c r="A13">
        <v>13</v>
      </c>
      <c r="B13" s="12"/>
      <c r="C13" s="3"/>
      <c r="D13" s="3"/>
      <c r="E13" s="3">
        <v>39221</v>
      </c>
      <c r="F13" s="3"/>
      <c r="G13" s="12"/>
      <c r="H13" s="12"/>
      <c r="I13" s="12"/>
      <c r="J13" s="12"/>
      <c r="K13" s="12"/>
      <c r="L13" s="3"/>
      <c r="M13" s="3"/>
      <c r="N13" s="3">
        <v>2303</v>
      </c>
      <c r="O13" s="3"/>
      <c r="P13" s="12"/>
      <c r="Q13" s="12"/>
      <c r="R13" s="12"/>
      <c r="S13" s="12"/>
    </row>
    <row r="14" spans="1:19" x14ac:dyDescent="0.2">
      <c r="A14">
        <v>14</v>
      </c>
      <c r="B14" s="12"/>
      <c r="C14" s="3"/>
      <c r="D14" s="3"/>
      <c r="E14" s="3">
        <v>37693</v>
      </c>
      <c r="F14" s="3"/>
      <c r="G14" s="12"/>
      <c r="H14" s="12"/>
      <c r="I14" s="12"/>
      <c r="J14" s="12"/>
      <c r="K14" s="12"/>
      <c r="L14" s="3"/>
      <c r="M14" s="3"/>
      <c r="N14" s="3">
        <v>2209</v>
      </c>
      <c r="O14" s="3"/>
      <c r="P14" s="12"/>
      <c r="Q14" s="12"/>
      <c r="R14" s="12"/>
      <c r="S14" s="12"/>
    </row>
    <row r="15" spans="1:19" x14ac:dyDescent="0.2">
      <c r="A15">
        <v>16</v>
      </c>
      <c r="B15" s="12"/>
      <c r="C15" s="3"/>
      <c r="D15" s="3"/>
      <c r="E15" s="3" t="s">
        <v>40</v>
      </c>
      <c r="F15" s="3"/>
      <c r="G15" s="12"/>
      <c r="H15" s="12"/>
      <c r="I15" s="12"/>
      <c r="J15" s="12"/>
      <c r="K15" s="12"/>
      <c r="L15" s="3"/>
      <c r="M15" s="3"/>
      <c r="N15" s="3">
        <v>2565</v>
      </c>
      <c r="O15" s="3"/>
      <c r="P15" s="12"/>
      <c r="Q15" s="12"/>
      <c r="R15" s="12"/>
      <c r="S15" s="12"/>
    </row>
    <row r="16" spans="1:19" x14ac:dyDescent="0.2">
      <c r="A16">
        <v>17</v>
      </c>
      <c r="B16" s="12"/>
      <c r="C16" s="3"/>
      <c r="D16" s="3"/>
      <c r="E16" s="3" t="s">
        <v>40</v>
      </c>
      <c r="F16" s="3"/>
      <c r="G16" s="12"/>
      <c r="H16" s="12"/>
      <c r="I16" s="12"/>
      <c r="J16" s="12"/>
      <c r="K16" s="12"/>
      <c r="L16" s="3"/>
      <c r="M16" s="3"/>
      <c r="N16" s="3">
        <v>2303</v>
      </c>
      <c r="O16" s="3"/>
      <c r="P16" s="12"/>
      <c r="Q16" s="12"/>
      <c r="R16" s="12"/>
      <c r="S16" s="12"/>
    </row>
    <row r="17" spans="1:19" x14ac:dyDescent="0.2">
      <c r="A17">
        <v>19</v>
      </c>
      <c r="B17" s="12"/>
      <c r="C17" s="3"/>
      <c r="D17" s="3"/>
      <c r="E17" s="3" t="s">
        <v>40</v>
      </c>
      <c r="F17" s="3"/>
      <c r="G17" s="12"/>
      <c r="H17" s="12"/>
      <c r="I17" s="12"/>
      <c r="J17" s="12"/>
      <c r="K17" s="12"/>
      <c r="L17" s="3"/>
      <c r="M17" s="3"/>
      <c r="N17" s="3">
        <v>2322</v>
      </c>
      <c r="O17" s="3"/>
      <c r="P17" s="12"/>
      <c r="Q17" s="12"/>
      <c r="R17" s="12"/>
      <c r="S17" s="12"/>
    </row>
    <row r="18" spans="1:19" x14ac:dyDescent="0.2">
      <c r="A18">
        <v>20</v>
      </c>
      <c r="B18" s="12"/>
      <c r="C18" s="3"/>
      <c r="D18" s="3"/>
      <c r="E18" s="3">
        <v>38100</v>
      </c>
      <c r="F18" s="3"/>
      <c r="G18" s="12"/>
      <c r="H18" s="12"/>
      <c r="I18" s="12"/>
      <c r="J18" s="12"/>
      <c r="K18" s="12"/>
      <c r="L18" s="3"/>
      <c r="M18" s="3"/>
      <c r="N18" s="3">
        <v>2231</v>
      </c>
      <c r="O18" s="3"/>
      <c r="P18" s="12"/>
      <c r="Q18" s="12"/>
      <c r="R18" s="12"/>
      <c r="S18" s="12"/>
    </row>
    <row r="19" spans="1:19" x14ac:dyDescent="0.2">
      <c r="A19">
        <v>21</v>
      </c>
      <c r="B19" s="12"/>
      <c r="C19" s="3"/>
      <c r="D19" s="3"/>
      <c r="E19" s="3">
        <v>43680</v>
      </c>
      <c r="F19" s="3"/>
      <c r="G19" s="12"/>
      <c r="H19" s="12"/>
      <c r="I19" s="12"/>
      <c r="J19" s="12"/>
      <c r="K19" s="12"/>
      <c r="L19" s="3"/>
      <c r="M19" s="3"/>
      <c r="N19" s="3">
        <v>2385</v>
      </c>
      <c r="O19" s="3"/>
      <c r="P19" s="12"/>
      <c r="Q19" s="12"/>
      <c r="R19" s="12"/>
      <c r="S19" s="12"/>
    </row>
    <row r="20" spans="1:19" x14ac:dyDescent="0.2">
      <c r="A20">
        <v>22</v>
      </c>
      <c r="B20" s="12"/>
      <c r="C20" s="3"/>
      <c r="D20" s="3"/>
      <c r="E20" s="3" t="s">
        <v>40</v>
      </c>
      <c r="F20" s="3"/>
      <c r="G20" s="12"/>
      <c r="H20" s="12"/>
      <c r="I20" s="12"/>
      <c r="J20" s="12"/>
      <c r="K20" s="12"/>
      <c r="L20" s="3"/>
      <c r="M20" s="3"/>
      <c r="N20" s="3">
        <v>2669</v>
      </c>
      <c r="O20" s="3"/>
      <c r="P20" s="12"/>
      <c r="Q20" s="12"/>
      <c r="R20" s="12"/>
      <c r="S20" s="12"/>
    </row>
    <row r="21" spans="1:19" x14ac:dyDescent="0.2">
      <c r="A21">
        <v>23</v>
      </c>
      <c r="B21" s="12"/>
      <c r="C21" s="3"/>
      <c r="D21" s="3"/>
      <c r="E21" s="3">
        <v>96809</v>
      </c>
      <c r="F21" s="3"/>
      <c r="G21" s="12"/>
      <c r="H21" s="12"/>
      <c r="I21" s="12"/>
      <c r="J21" s="12"/>
      <c r="K21" s="12"/>
      <c r="L21" s="3"/>
      <c r="M21" s="3"/>
      <c r="N21" s="3">
        <v>2433</v>
      </c>
      <c r="O21" s="3"/>
      <c r="P21" s="12"/>
      <c r="Q21" s="12"/>
      <c r="R21" s="12"/>
      <c r="S21" s="12"/>
    </row>
    <row r="22" spans="1:19" x14ac:dyDescent="0.2">
      <c r="A22">
        <v>24</v>
      </c>
      <c r="B22" s="12"/>
      <c r="C22" s="3"/>
      <c r="D22" s="3"/>
      <c r="E22" s="3">
        <v>37574</v>
      </c>
      <c r="F22" s="3"/>
      <c r="G22" s="12"/>
      <c r="H22" s="12"/>
      <c r="I22" s="12"/>
      <c r="J22" s="12"/>
      <c r="K22" s="12"/>
      <c r="L22" s="3"/>
      <c r="M22" s="3"/>
      <c r="N22" s="3">
        <v>2230</v>
      </c>
      <c r="O22" s="3"/>
      <c r="P22" s="12"/>
      <c r="Q22" s="12"/>
      <c r="R22" s="12"/>
      <c r="S22" s="12"/>
    </row>
    <row r="23" spans="1:19" x14ac:dyDescent="0.2">
      <c r="A23">
        <v>25</v>
      </c>
      <c r="B23" s="12"/>
      <c r="C23" s="3"/>
      <c r="D23" s="3"/>
      <c r="E23" s="3" t="s">
        <v>40</v>
      </c>
      <c r="F23" s="3"/>
      <c r="G23" s="12"/>
      <c r="H23" s="12"/>
      <c r="I23" s="12"/>
      <c r="J23" s="12"/>
      <c r="K23" s="12"/>
      <c r="L23" s="3"/>
      <c r="M23" s="3"/>
      <c r="N23" s="3">
        <v>10615</v>
      </c>
      <c r="O23" s="3"/>
      <c r="P23" s="12"/>
      <c r="Q23" s="12"/>
      <c r="R23" s="12"/>
      <c r="S23" s="12"/>
    </row>
    <row r="24" spans="1:19" x14ac:dyDescent="0.2">
      <c r="A24">
        <v>26</v>
      </c>
      <c r="B24" s="12"/>
      <c r="C24" s="3"/>
      <c r="D24" s="3"/>
      <c r="E24" s="3">
        <v>43496</v>
      </c>
      <c r="F24" s="3"/>
      <c r="G24" s="12"/>
      <c r="H24" s="12"/>
      <c r="I24" s="12"/>
      <c r="J24" s="12"/>
      <c r="K24" s="12"/>
      <c r="L24" s="3"/>
      <c r="M24" s="3"/>
      <c r="N24" s="3">
        <v>2543</v>
      </c>
      <c r="O24" s="3"/>
      <c r="P24" s="12"/>
      <c r="Q24" s="12"/>
      <c r="R24" s="12"/>
      <c r="S24" s="12"/>
    </row>
    <row r="25" spans="1:19" x14ac:dyDescent="0.2">
      <c r="A25">
        <v>27</v>
      </c>
      <c r="B25" s="12"/>
      <c r="C25" s="3"/>
      <c r="D25" s="3"/>
      <c r="E25" s="3">
        <v>65760</v>
      </c>
      <c r="F25" s="3"/>
      <c r="G25" s="12"/>
      <c r="H25" s="12"/>
      <c r="I25" s="12"/>
      <c r="J25" s="12"/>
      <c r="K25" s="12"/>
      <c r="L25" s="3"/>
      <c r="M25" s="3"/>
      <c r="N25" s="3">
        <v>2419</v>
      </c>
      <c r="O25" s="3"/>
      <c r="P25" s="12"/>
      <c r="Q25" s="12"/>
      <c r="R25" s="12"/>
      <c r="S25" s="12"/>
    </row>
    <row r="26" spans="1:19" x14ac:dyDescent="0.2">
      <c r="A26">
        <v>28</v>
      </c>
      <c r="B26" s="12"/>
      <c r="C26" s="3"/>
      <c r="D26" s="3"/>
      <c r="E26" s="3">
        <v>39087</v>
      </c>
      <c r="F26" s="3"/>
      <c r="G26" s="12"/>
      <c r="H26" s="12"/>
      <c r="I26" s="12"/>
      <c r="J26" s="12"/>
      <c r="K26" s="12"/>
      <c r="L26" s="3"/>
      <c r="M26" s="3"/>
      <c r="N26" s="3">
        <v>2270</v>
      </c>
      <c r="O26" s="3"/>
      <c r="P26" s="12"/>
      <c r="Q26" s="12"/>
      <c r="R26" s="12"/>
      <c r="S26" s="12"/>
    </row>
    <row r="27" spans="1:19" x14ac:dyDescent="0.2">
      <c r="A27">
        <v>29</v>
      </c>
      <c r="B27" s="12"/>
      <c r="C27" s="3"/>
      <c r="D27" s="3"/>
      <c r="E27" s="3">
        <v>37911</v>
      </c>
      <c r="F27" s="3"/>
      <c r="G27" s="12"/>
      <c r="H27" s="12"/>
      <c r="I27" s="12"/>
      <c r="J27" s="12"/>
      <c r="K27" s="12"/>
      <c r="L27" s="3"/>
      <c r="M27" s="3"/>
      <c r="N27" s="3">
        <v>2291</v>
      </c>
      <c r="O27" s="3"/>
      <c r="P27" s="12"/>
      <c r="Q27" s="12"/>
      <c r="R27" s="12"/>
      <c r="S27" s="12"/>
    </row>
    <row r="28" spans="1:19" x14ac:dyDescent="0.2">
      <c r="A28">
        <v>30</v>
      </c>
      <c r="B28" s="12"/>
      <c r="C28" s="3"/>
      <c r="D28" s="3"/>
      <c r="E28" s="3">
        <v>43608</v>
      </c>
      <c r="F28" s="3"/>
      <c r="G28" s="12"/>
      <c r="H28" s="12"/>
      <c r="I28" s="12"/>
      <c r="J28" s="12"/>
      <c r="K28" s="12"/>
      <c r="L28" s="3"/>
      <c r="M28" s="3"/>
      <c r="N28" s="3">
        <v>2569</v>
      </c>
      <c r="O28" s="3"/>
      <c r="P28" s="12"/>
      <c r="Q28" s="12"/>
      <c r="R28" s="12"/>
      <c r="S28" s="12"/>
    </row>
    <row r="29" spans="1:19" x14ac:dyDescent="0.2">
      <c r="A29">
        <v>31</v>
      </c>
      <c r="B29" s="12"/>
      <c r="C29" s="3"/>
      <c r="D29" s="3"/>
      <c r="E29" s="3">
        <v>37561</v>
      </c>
      <c r="F29" s="3"/>
      <c r="G29" s="12"/>
      <c r="H29" s="12"/>
      <c r="I29" s="12"/>
      <c r="J29" s="12"/>
      <c r="K29" s="12"/>
      <c r="L29" s="3"/>
      <c r="M29" s="3"/>
      <c r="N29" s="3">
        <v>2188</v>
      </c>
      <c r="O29" s="3"/>
      <c r="P29" s="12"/>
      <c r="Q29" s="12"/>
      <c r="R29" s="12"/>
      <c r="S29" s="12"/>
    </row>
    <row r="30" spans="1:19" x14ac:dyDescent="0.2">
      <c r="A30">
        <v>32</v>
      </c>
      <c r="B30" s="12"/>
      <c r="C30" s="3"/>
      <c r="D30" s="3"/>
      <c r="E30" s="3">
        <v>114951</v>
      </c>
      <c r="F30" s="3"/>
      <c r="G30" s="12"/>
      <c r="H30" s="12"/>
      <c r="I30" s="12"/>
      <c r="J30" s="12"/>
      <c r="K30" s="12"/>
      <c r="L30" s="3"/>
      <c r="M30" s="3"/>
      <c r="N30" s="3">
        <v>2912</v>
      </c>
      <c r="O30" s="3"/>
      <c r="P30" s="12"/>
      <c r="Q30" s="12"/>
      <c r="R30" s="12"/>
      <c r="S30" s="12"/>
    </row>
    <row r="31" spans="1:19" x14ac:dyDescent="0.2">
      <c r="A31">
        <v>33</v>
      </c>
      <c r="B31" s="12"/>
      <c r="C31" s="3"/>
      <c r="D31" s="3"/>
      <c r="E31" s="3">
        <v>46876</v>
      </c>
      <c r="F31" s="3"/>
      <c r="G31" s="12"/>
      <c r="H31" s="12"/>
      <c r="I31" s="12"/>
      <c r="J31" s="12"/>
      <c r="K31" s="12"/>
      <c r="L31" s="3"/>
      <c r="M31" s="3"/>
      <c r="N31" s="3">
        <v>2355</v>
      </c>
      <c r="O31" s="3"/>
      <c r="P31" s="12"/>
      <c r="Q31" s="12"/>
      <c r="R31" s="12"/>
      <c r="S31" s="12"/>
    </row>
    <row r="32" spans="1:19" x14ac:dyDescent="0.2">
      <c r="A32">
        <v>36</v>
      </c>
      <c r="B32" s="12"/>
      <c r="C32" s="3"/>
      <c r="D32" s="3"/>
      <c r="E32" s="3" t="s">
        <v>40</v>
      </c>
      <c r="F32" s="3"/>
      <c r="G32" s="12"/>
      <c r="H32" s="12"/>
      <c r="I32" s="12"/>
      <c r="J32" s="12"/>
      <c r="K32" s="12"/>
      <c r="L32" s="3"/>
      <c r="M32" s="3"/>
      <c r="N32" s="3">
        <v>2708</v>
      </c>
      <c r="O32" s="3"/>
      <c r="P32" s="12"/>
      <c r="Q32" s="12"/>
      <c r="R32" s="12"/>
      <c r="S32" s="12"/>
    </row>
    <row r="33" spans="1:19" x14ac:dyDescent="0.2">
      <c r="A33">
        <v>37</v>
      </c>
      <c r="B33" s="12"/>
      <c r="C33" s="3"/>
      <c r="D33" s="3"/>
      <c r="E33" s="3" t="s">
        <v>40</v>
      </c>
      <c r="F33" s="3"/>
      <c r="G33" s="12"/>
      <c r="H33" s="12"/>
      <c r="I33" s="12"/>
      <c r="J33" s="12"/>
      <c r="K33" s="12"/>
      <c r="L33" s="3"/>
      <c r="M33" s="3"/>
      <c r="N33" s="3">
        <v>2504</v>
      </c>
      <c r="O33" s="3"/>
      <c r="P33" s="12"/>
      <c r="Q33" s="12"/>
      <c r="R33" s="12"/>
      <c r="S33" s="12"/>
    </row>
    <row r="34" spans="1:19" x14ac:dyDescent="0.2">
      <c r="A34">
        <v>38</v>
      </c>
      <c r="B34" s="12"/>
      <c r="C34" s="3"/>
      <c r="D34" s="3"/>
      <c r="E34" s="3" t="s">
        <v>40</v>
      </c>
      <c r="F34" s="3"/>
      <c r="G34" s="12"/>
      <c r="H34" s="12"/>
      <c r="I34" s="12"/>
      <c r="J34" s="12"/>
      <c r="K34" s="12"/>
      <c r="L34" s="3"/>
      <c r="M34" s="3"/>
      <c r="N34" s="3">
        <v>2526</v>
      </c>
      <c r="O34" s="3"/>
      <c r="P34" s="12"/>
      <c r="Q34" s="12"/>
      <c r="R34" s="12"/>
      <c r="S34" s="12"/>
    </row>
    <row r="35" spans="1:19" x14ac:dyDescent="0.2">
      <c r="A35">
        <v>39</v>
      </c>
      <c r="B35" s="12"/>
      <c r="C35" s="3"/>
      <c r="D35" s="3"/>
      <c r="E35" s="3">
        <v>41822</v>
      </c>
      <c r="F35" s="3"/>
      <c r="G35" s="12"/>
      <c r="H35" s="12"/>
      <c r="I35" s="12"/>
      <c r="J35" s="12"/>
      <c r="K35" s="12"/>
      <c r="L35" s="3"/>
      <c r="M35" s="3"/>
      <c r="N35" s="3">
        <v>2280</v>
      </c>
      <c r="O35" s="3"/>
      <c r="P35" s="12"/>
      <c r="Q35" s="12"/>
      <c r="R35" s="12"/>
      <c r="S35" s="12"/>
    </row>
    <row r="36" spans="1:19" x14ac:dyDescent="0.2">
      <c r="A36">
        <v>40</v>
      </c>
      <c r="B36" s="12"/>
      <c r="C36" s="3"/>
      <c r="D36" s="3"/>
      <c r="E36" s="3">
        <v>55994</v>
      </c>
      <c r="F36" s="3"/>
      <c r="G36" s="12"/>
      <c r="H36" s="12"/>
      <c r="I36" s="12"/>
      <c r="J36" s="12"/>
      <c r="K36" s="12"/>
      <c r="L36" s="3"/>
      <c r="M36" s="3"/>
      <c r="N36" s="3">
        <v>2758</v>
      </c>
      <c r="O36" s="3"/>
      <c r="P36" s="12"/>
      <c r="Q36" s="12"/>
      <c r="R36" s="12"/>
      <c r="S36" s="12"/>
    </row>
    <row r="37" spans="1:19" x14ac:dyDescent="0.2">
      <c r="A37">
        <v>41</v>
      </c>
      <c r="B37" s="12"/>
      <c r="C37" s="3"/>
      <c r="D37" s="3"/>
      <c r="E37" s="3">
        <v>38090</v>
      </c>
      <c r="F37" s="3"/>
      <c r="G37" s="12"/>
      <c r="H37" s="12"/>
      <c r="I37" s="12"/>
      <c r="J37" s="12"/>
      <c r="K37" s="12"/>
      <c r="L37" s="3"/>
      <c r="M37" s="3"/>
      <c r="N37" s="3">
        <v>2248</v>
      </c>
      <c r="O37" s="3"/>
      <c r="P37" s="12"/>
      <c r="Q37" s="12"/>
      <c r="R37" s="12"/>
      <c r="S37" s="12"/>
    </row>
    <row r="38" spans="1:19" x14ac:dyDescent="0.2">
      <c r="A38">
        <v>42</v>
      </c>
      <c r="B38" s="12"/>
      <c r="C38" s="3"/>
      <c r="D38" s="3"/>
      <c r="E38" s="3">
        <v>38249</v>
      </c>
      <c r="F38" s="3"/>
      <c r="G38" s="12"/>
      <c r="H38" s="12"/>
      <c r="I38" s="12"/>
      <c r="J38" s="12"/>
      <c r="K38" s="12"/>
      <c r="L38" s="3"/>
      <c r="M38" s="3"/>
      <c r="N38" s="3">
        <v>2267</v>
      </c>
      <c r="O38" s="3"/>
      <c r="P38" s="12"/>
      <c r="Q38" s="12"/>
      <c r="R38" s="12"/>
      <c r="S38" s="12"/>
    </row>
    <row r="39" spans="1:19" x14ac:dyDescent="0.2">
      <c r="A39">
        <v>43</v>
      </c>
      <c r="B39" s="12"/>
      <c r="C39" s="3"/>
      <c r="D39" s="3"/>
      <c r="E39" s="3">
        <v>38093</v>
      </c>
      <c r="F39" s="3"/>
      <c r="G39" s="12"/>
      <c r="H39" s="12"/>
      <c r="I39" s="12"/>
      <c r="J39" s="12"/>
      <c r="K39" s="12"/>
      <c r="L39" s="3"/>
      <c r="M39" s="3"/>
      <c r="N39" s="3">
        <v>2294</v>
      </c>
      <c r="O39" s="3"/>
      <c r="P39" s="12"/>
      <c r="Q39" s="12"/>
      <c r="R39" s="12"/>
      <c r="S39" s="12"/>
    </row>
    <row r="40" spans="1:19" x14ac:dyDescent="0.2">
      <c r="A40">
        <v>44</v>
      </c>
      <c r="B40" s="12"/>
      <c r="C40" s="3"/>
      <c r="D40" s="3"/>
      <c r="E40" s="3" t="s">
        <v>40</v>
      </c>
      <c r="F40" s="3"/>
      <c r="G40" s="12"/>
      <c r="H40" s="12"/>
      <c r="I40" s="12"/>
      <c r="J40" s="12"/>
      <c r="K40" s="12"/>
      <c r="L40" s="3"/>
      <c r="M40" s="3"/>
      <c r="N40" s="3">
        <v>8309</v>
      </c>
      <c r="O40" s="3"/>
      <c r="P40" s="12"/>
      <c r="Q40" s="12"/>
      <c r="R40" s="12"/>
      <c r="S40" s="12"/>
    </row>
    <row r="41" spans="1:19" x14ac:dyDescent="0.2">
      <c r="A41">
        <v>45</v>
      </c>
      <c r="B41" s="12"/>
      <c r="C41" s="3"/>
      <c r="D41" s="3"/>
      <c r="E41" s="3">
        <v>38804</v>
      </c>
      <c r="F41" s="3"/>
      <c r="G41" s="12"/>
      <c r="H41" s="12"/>
      <c r="I41" s="12"/>
      <c r="J41" s="12"/>
      <c r="K41" s="12"/>
      <c r="L41" s="3"/>
      <c r="M41" s="3"/>
      <c r="N41" s="3">
        <v>2295</v>
      </c>
      <c r="O41" s="3"/>
      <c r="P41" s="12"/>
      <c r="Q41" s="12"/>
      <c r="R41" s="12"/>
      <c r="S41" s="12"/>
    </row>
    <row r="42" spans="1:19" x14ac:dyDescent="0.2">
      <c r="A42">
        <v>46</v>
      </c>
      <c r="B42" s="12"/>
      <c r="C42" s="3"/>
      <c r="D42" s="3"/>
      <c r="E42" s="3">
        <v>40401</v>
      </c>
      <c r="F42" s="3"/>
      <c r="G42" s="12"/>
      <c r="H42" s="12"/>
      <c r="I42" s="12"/>
      <c r="J42" s="12"/>
      <c r="K42" s="12"/>
      <c r="L42" s="3"/>
      <c r="M42" s="3"/>
      <c r="N42" s="3">
        <v>2363</v>
      </c>
      <c r="O42" s="3"/>
      <c r="P42" s="12"/>
      <c r="Q42" s="12"/>
      <c r="R42" s="12"/>
      <c r="S42" s="12"/>
    </row>
    <row r="43" spans="1:19" x14ac:dyDescent="0.2">
      <c r="A43">
        <v>47</v>
      </c>
      <c r="B43" s="12"/>
      <c r="C43" s="3"/>
      <c r="D43" s="3"/>
      <c r="E43" s="3">
        <v>37843</v>
      </c>
      <c r="F43" s="3"/>
      <c r="G43" s="12"/>
      <c r="H43" s="12"/>
      <c r="I43" s="12"/>
      <c r="J43" s="12"/>
      <c r="K43" s="12"/>
      <c r="L43" s="3"/>
      <c r="M43" s="3"/>
      <c r="N43" s="3">
        <v>2236</v>
      </c>
      <c r="O43" s="3"/>
      <c r="P43" s="12"/>
      <c r="Q43" s="12"/>
      <c r="R43" s="12"/>
      <c r="S43" s="12"/>
    </row>
    <row r="44" spans="1:19" x14ac:dyDescent="0.2">
      <c r="A44">
        <v>48</v>
      </c>
      <c r="B44" s="12"/>
      <c r="C44" s="3"/>
      <c r="D44" s="3"/>
      <c r="E44" s="3">
        <v>81948</v>
      </c>
      <c r="F44" s="3"/>
      <c r="G44" s="12"/>
      <c r="H44" s="12"/>
      <c r="I44" s="12"/>
      <c r="J44" s="12"/>
      <c r="K44" s="12"/>
      <c r="L44" s="3"/>
      <c r="M44" s="3"/>
      <c r="N44" s="3">
        <v>3157</v>
      </c>
      <c r="O44" s="3"/>
      <c r="P44" s="12"/>
      <c r="Q44" s="12"/>
      <c r="R44" s="12"/>
      <c r="S44" s="12"/>
    </row>
    <row r="45" spans="1:19" x14ac:dyDescent="0.2">
      <c r="A45">
        <v>49</v>
      </c>
      <c r="B45" s="12"/>
      <c r="C45" s="3"/>
      <c r="D45" s="3"/>
      <c r="E45" s="3">
        <v>83927</v>
      </c>
      <c r="F45" s="3"/>
      <c r="G45" s="12"/>
      <c r="H45" s="12"/>
      <c r="I45" s="12"/>
      <c r="J45" s="12"/>
      <c r="K45" s="12"/>
      <c r="L45" s="3"/>
      <c r="M45" s="3"/>
      <c r="N45" s="3">
        <v>3157</v>
      </c>
      <c r="O45" s="3"/>
      <c r="P45" s="12"/>
      <c r="Q45" s="12"/>
      <c r="R45" s="12"/>
      <c r="S45" s="12"/>
    </row>
    <row r="46" spans="1:19" x14ac:dyDescent="0.2">
      <c r="A46">
        <v>50</v>
      </c>
      <c r="B46" s="12"/>
      <c r="C46" s="3"/>
      <c r="D46" s="3"/>
      <c r="E46" s="3">
        <v>38151</v>
      </c>
      <c r="F46" s="3"/>
      <c r="G46" s="12"/>
      <c r="H46" s="12"/>
      <c r="I46" s="12"/>
      <c r="J46" s="12"/>
      <c r="K46" s="12"/>
      <c r="L46" s="3"/>
      <c r="M46" s="3"/>
      <c r="N46" s="3">
        <v>2542</v>
      </c>
      <c r="O46" s="3"/>
      <c r="P46" s="12"/>
      <c r="Q46" s="12"/>
      <c r="R46" s="12"/>
      <c r="S46" s="12"/>
    </row>
    <row r="47" spans="1:19" x14ac:dyDescent="0.2">
      <c r="A47">
        <v>51</v>
      </c>
      <c r="B47" s="12"/>
      <c r="C47" s="3"/>
      <c r="D47" s="3"/>
      <c r="E47" s="3">
        <v>45460</v>
      </c>
      <c r="F47" s="3"/>
      <c r="G47" s="12"/>
      <c r="H47" s="12"/>
      <c r="I47" s="12"/>
      <c r="J47" s="12"/>
      <c r="K47" s="12"/>
      <c r="L47" s="3"/>
      <c r="M47" s="3"/>
      <c r="N47" s="3">
        <v>2570</v>
      </c>
      <c r="O47" s="3"/>
      <c r="P47" s="12"/>
      <c r="Q47" s="12"/>
      <c r="R47" s="12"/>
      <c r="S47" s="12"/>
    </row>
    <row r="48" spans="1:19" x14ac:dyDescent="0.2">
      <c r="A48">
        <v>52</v>
      </c>
      <c r="B48" s="12"/>
      <c r="C48" s="3"/>
      <c r="D48" s="3"/>
      <c r="E48" s="3">
        <v>37944</v>
      </c>
      <c r="F48" s="3"/>
      <c r="G48" s="12"/>
      <c r="H48" s="12"/>
      <c r="I48" s="12"/>
      <c r="J48" s="12"/>
      <c r="K48" s="12"/>
      <c r="L48" s="3"/>
      <c r="M48" s="3"/>
      <c r="N48" s="3">
        <v>2280</v>
      </c>
      <c r="O48" s="3"/>
      <c r="P48" s="12"/>
      <c r="Q48" s="12"/>
      <c r="R48" s="12"/>
      <c r="S48" s="12"/>
    </row>
    <row r="49" spans="1:19" x14ac:dyDescent="0.2">
      <c r="A49">
        <v>53</v>
      </c>
      <c r="B49" s="12"/>
      <c r="C49" s="3"/>
      <c r="D49" s="3"/>
      <c r="E49" s="3">
        <v>37940</v>
      </c>
      <c r="F49" s="3"/>
      <c r="G49" s="12"/>
      <c r="H49" s="12"/>
      <c r="I49" s="12"/>
      <c r="J49" s="12"/>
      <c r="K49" s="12"/>
      <c r="L49" s="3"/>
      <c r="M49" s="3"/>
      <c r="N49" s="3">
        <v>2180</v>
      </c>
      <c r="O49" s="3"/>
      <c r="P49" s="12"/>
      <c r="Q49" s="12"/>
      <c r="R49" s="12"/>
      <c r="S49" s="12"/>
    </row>
    <row r="50" spans="1:19" x14ac:dyDescent="0.2">
      <c r="A50">
        <v>54</v>
      </c>
      <c r="B50" s="12"/>
      <c r="C50" s="3"/>
      <c r="D50" s="3"/>
      <c r="E50" s="3">
        <v>37731</v>
      </c>
      <c r="F50" s="3"/>
      <c r="G50" s="12"/>
      <c r="H50" s="12"/>
      <c r="I50" s="12"/>
      <c r="J50" s="12"/>
      <c r="K50" s="12"/>
      <c r="L50" s="3"/>
      <c r="M50" s="3"/>
      <c r="N50" s="3">
        <v>2220</v>
      </c>
      <c r="O50" s="3"/>
      <c r="P50" s="12"/>
      <c r="Q50" s="12"/>
      <c r="R50" s="12"/>
      <c r="S50" s="12"/>
    </row>
    <row r="51" spans="1:19" x14ac:dyDescent="0.2">
      <c r="A51">
        <v>55</v>
      </c>
      <c r="B51" s="12"/>
      <c r="C51" s="3"/>
      <c r="D51" s="3"/>
      <c r="E51" s="3">
        <v>37892</v>
      </c>
      <c r="F51" s="3"/>
      <c r="G51" s="12"/>
      <c r="H51" s="12"/>
      <c r="I51" s="12"/>
      <c r="J51" s="12"/>
      <c r="K51" s="12"/>
      <c r="L51" s="3"/>
      <c r="M51" s="3"/>
      <c r="N51" s="3">
        <v>2313</v>
      </c>
      <c r="O51" s="3"/>
      <c r="P51" s="12"/>
      <c r="Q51" s="12"/>
      <c r="R51" s="12"/>
      <c r="S51" s="12"/>
    </row>
    <row r="52" spans="1:19" x14ac:dyDescent="0.2">
      <c r="A52">
        <v>56</v>
      </c>
      <c r="B52" s="12"/>
      <c r="C52" s="3"/>
      <c r="D52" s="3"/>
      <c r="E52" s="3">
        <v>38376</v>
      </c>
      <c r="F52" s="3"/>
      <c r="G52" s="12"/>
      <c r="H52" s="12"/>
      <c r="I52" s="12"/>
      <c r="J52" s="12"/>
      <c r="K52" s="12"/>
      <c r="L52" s="3"/>
      <c r="M52" s="3"/>
      <c r="N52" s="3">
        <v>2328</v>
      </c>
      <c r="O52" s="3"/>
      <c r="P52" s="12"/>
      <c r="Q52" s="12"/>
      <c r="R52" s="12"/>
      <c r="S52" s="12"/>
    </row>
    <row r="53" spans="1:19" x14ac:dyDescent="0.2">
      <c r="A53">
        <v>57</v>
      </c>
      <c r="B53" s="12"/>
      <c r="C53" s="3"/>
      <c r="D53" s="3"/>
      <c r="E53" s="3" t="s">
        <v>40</v>
      </c>
      <c r="F53" s="3"/>
      <c r="G53" s="12"/>
      <c r="H53" s="12"/>
      <c r="I53" s="12"/>
      <c r="J53" s="12"/>
      <c r="K53" s="12"/>
      <c r="L53" s="3"/>
      <c r="M53" s="3"/>
      <c r="N53" s="3">
        <v>2272</v>
      </c>
      <c r="O53" s="3"/>
      <c r="P53" s="12"/>
      <c r="Q53" s="12"/>
      <c r="R53" s="12"/>
      <c r="S53" s="12"/>
    </row>
    <row r="54" spans="1:19" x14ac:dyDescent="0.2">
      <c r="A54">
        <v>58</v>
      </c>
      <c r="B54" s="12"/>
      <c r="C54" s="3"/>
      <c r="D54" s="3"/>
      <c r="E54" s="3" t="s">
        <v>40</v>
      </c>
      <c r="F54" s="3"/>
      <c r="G54" s="12"/>
      <c r="H54" s="12"/>
      <c r="I54" s="12"/>
      <c r="J54" s="12"/>
      <c r="K54" s="12"/>
      <c r="L54" s="3"/>
      <c r="M54" s="3"/>
      <c r="N54" s="3">
        <v>2561</v>
      </c>
      <c r="O54" s="3"/>
      <c r="P54" s="12"/>
      <c r="Q54" s="12"/>
      <c r="R54" s="12"/>
      <c r="S54" s="12"/>
    </row>
    <row r="55" spans="1:19" x14ac:dyDescent="0.2">
      <c r="A55">
        <v>59</v>
      </c>
      <c r="B55" s="12"/>
      <c r="C55" s="3"/>
      <c r="D55" s="3"/>
      <c r="E55" s="3">
        <v>37546</v>
      </c>
      <c r="F55" s="3"/>
      <c r="G55" s="12"/>
      <c r="H55" s="12"/>
      <c r="I55" s="12"/>
      <c r="J55" s="12"/>
      <c r="K55" s="12"/>
      <c r="L55" s="3"/>
      <c r="M55" s="3"/>
      <c r="N55" s="3">
        <v>2241</v>
      </c>
      <c r="O55" s="3"/>
      <c r="P55" s="12"/>
      <c r="Q55" s="12"/>
      <c r="R55" s="12"/>
      <c r="S55" s="12"/>
    </row>
    <row r="56" spans="1:19" x14ac:dyDescent="0.2">
      <c r="A56">
        <v>60</v>
      </c>
      <c r="B56" s="12"/>
      <c r="C56" s="3"/>
      <c r="D56" s="3"/>
      <c r="E56" s="3">
        <v>116988</v>
      </c>
      <c r="F56" s="3"/>
      <c r="G56" s="12"/>
      <c r="H56" s="12"/>
      <c r="I56" s="12"/>
      <c r="J56" s="12"/>
      <c r="K56" s="12"/>
      <c r="L56" s="3"/>
      <c r="M56" s="3"/>
      <c r="N56" s="3">
        <v>3898</v>
      </c>
      <c r="O56" s="3"/>
      <c r="P56" s="12"/>
      <c r="Q56" s="12"/>
      <c r="R56" s="12"/>
      <c r="S56" s="12"/>
    </row>
    <row r="57" spans="1:19" x14ac:dyDescent="0.2">
      <c r="A57">
        <v>61</v>
      </c>
      <c r="B57" s="12"/>
      <c r="C57" s="3"/>
      <c r="D57" s="3"/>
      <c r="E57" s="3">
        <v>38568</v>
      </c>
      <c r="F57" s="3"/>
      <c r="G57" s="12"/>
      <c r="H57" s="12"/>
      <c r="I57" s="12"/>
      <c r="J57" s="12"/>
      <c r="K57" s="12"/>
      <c r="L57" s="3"/>
      <c r="M57" s="3"/>
      <c r="N57" s="3">
        <v>2295</v>
      </c>
      <c r="O57" s="3"/>
      <c r="P57" s="12"/>
      <c r="Q57" s="12"/>
      <c r="R57" s="12"/>
      <c r="S57" s="12"/>
    </row>
    <row r="58" spans="1:19" x14ac:dyDescent="0.2">
      <c r="A58">
        <v>62</v>
      </c>
      <c r="B58" s="12"/>
      <c r="C58" s="3"/>
      <c r="D58" s="3"/>
      <c r="E58" s="3" t="s">
        <v>40</v>
      </c>
      <c r="F58" s="3"/>
      <c r="G58" s="12"/>
      <c r="H58" s="12"/>
      <c r="I58" s="12"/>
      <c r="J58" s="12"/>
      <c r="K58" s="12"/>
      <c r="L58" s="3"/>
      <c r="M58" s="3"/>
      <c r="N58" s="3">
        <v>3675</v>
      </c>
      <c r="O58" s="3"/>
      <c r="P58" s="12"/>
      <c r="Q58" s="12"/>
      <c r="R58" s="12"/>
      <c r="S58" s="12"/>
    </row>
    <row r="59" spans="1:19" x14ac:dyDescent="0.2">
      <c r="A59">
        <v>63</v>
      </c>
      <c r="B59" s="12"/>
      <c r="C59" s="3"/>
      <c r="D59" s="3"/>
      <c r="E59" s="3" t="s">
        <v>40</v>
      </c>
      <c r="F59" s="3"/>
      <c r="G59" s="12"/>
      <c r="H59" s="12"/>
      <c r="I59" s="12"/>
      <c r="J59" s="12"/>
      <c r="K59" s="12"/>
      <c r="L59" s="3"/>
      <c r="M59" s="3"/>
      <c r="N59" s="3">
        <v>2730</v>
      </c>
      <c r="O59" s="3"/>
      <c r="P59" s="12"/>
      <c r="Q59" s="12"/>
      <c r="R59" s="12"/>
      <c r="S59" s="12"/>
    </row>
    <row r="60" spans="1:19" x14ac:dyDescent="0.2">
      <c r="A60">
        <v>64</v>
      </c>
      <c r="B60" s="12"/>
      <c r="C60" s="3"/>
      <c r="D60" s="3"/>
      <c r="E60" s="3" t="s">
        <v>40</v>
      </c>
      <c r="F60" s="3"/>
      <c r="G60" s="12"/>
      <c r="H60" s="12"/>
      <c r="I60" s="12"/>
      <c r="J60" s="12"/>
      <c r="K60" s="12"/>
      <c r="L60" s="3"/>
      <c r="M60" s="3"/>
      <c r="N60" s="3">
        <v>3455</v>
      </c>
      <c r="O60" s="3"/>
      <c r="P60" s="12"/>
      <c r="Q60" s="12"/>
      <c r="R60" s="12"/>
      <c r="S60" s="12"/>
    </row>
    <row r="61" spans="1:19" x14ac:dyDescent="0.2">
      <c r="A61">
        <v>65</v>
      </c>
      <c r="B61" s="12"/>
      <c r="C61" s="3"/>
      <c r="D61" s="3"/>
      <c r="E61" s="3" t="s">
        <v>40</v>
      </c>
      <c r="F61" s="3"/>
      <c r="G61" s="12"/>
      <c r="H61" s="12"/>
      <c r="I61" s="12"/>
      <c r="J61" s="12"/>
      <c r="K61" s="12"/>
      <c r="L61" s="3"/>
      <c r="M61" s="3"/>
      <c r="N61" s="3">
        <v>2197</v>
      </c>
      <c r="O61" s="3"/>
      <c r="P61" s="12"/>
      <c r="Q61" s="12"/>
      <c r="R61" s="12"/>
      <c r="S61" s="12"/>
    </row>
    <row r="62" spans="1:19" x14ac:dyDescent="0.2">
      <c r="A62">
        <v>66</v>
      </c>
      <c r="B62" s="12"/>
      <c r="C62" s="3"/>
      <c r="D62" s="3"/>
      <c r="E62" s="3">
        <v>47249</v>
      </c>
      <c r="F62" s="3"/>
      <c r="G62" s="12"/>
      <c r="H62" s="12"/>
      <c r="I62" s="12"/>
      <c r="J62" s="12"/>
      <c r="K62" s="12"/>
      <c r="L62" s="3"/>
      <c r="M62" s="3"/>
      <c r="N62" s="3">
        <v>2315</v>
      </c>
      <c r="O62" s="3"/>
      <c r="P62" s="12"/>
      <c r="Q62" s="12"/>
      <c r="R62" s="12"/>
      <c r="S62" s="12"/>
    </row>
    <row r="63" spans="1:19" x14ac:dyDescent="0.2">
      <c r="A63">
        <v>67</v>
      </c>
      <c r="B63" s="12"/>
      <c r="C63" s="3"/>
      <c r="D63" s="3"/>
      <c r="E63" s="3">
        <v>127738</v>
      </c>
      <c r="F63" s="3"/>
      <c r="G63" s="12"/>
      <c r="H63" s="12"/>
      <c r="I63" s="12"/>
      <c r="J63" s="12"/>
      <c r="K63" s="12"/>
      <c r="L63" s="3"/>
      <c r="M63" s="3"/>
      <c r="N63" s="3">
        <v>2800</v>
      </c>
      <c r="O63" s="3"/>
      <c r="P63" s="12"/>
      <c r="Q63" s="12"/>
      <c r="R63" s="12"/>
      <c r="S63" s="12"/>
    </row>
    <row r="64" spans="1:19" x14ac:dyDescent="0.2">
      <c r="A64">
        <v>68</v>
      </c>
      <c r="B64" s="12"/>
      <c r="C64" s="3"/>
      <c r="D64" s="3"/>
      <c r="E64" s="3">
        <v>42131</v>
      </c>
      <c r="F64" s="3"/>
      <c r="G64" s="12"/>
      <c r="H64" s="12"/>
      <c r="I64" s="12"/>
      <c r="J64" s="12"/>
      <c r="K64" s="12"/>
      <c r="L64" s="3"/>
      <c r="M64" s="3"/>
      <c r="N64" s="3">
        <v>2258</v>
      </c>
      <c r="O64" s="3"/>
      <c r="P64" s="12"/>
      <c r="Q64" s="12"/>
      <c r="R64" s="12"/>
      <c r="S64" s="12"/>
    </row>
    <row r="65" spans="1:19" x14ac:dyDescent="0.2">
      <c r="A65">
        <v>69</v>
      </c>
      <c r="B65" s="12"/>
      <c r="C65" s="3"/>
      <c r="D65" s="3"/>
      <c r="E65" s="3">
        <v>74970</v>
      </c>
      <c r="F65" s="3"/>
      <c r="G65" s="12"/>
      <c r="H65" s="12"/>
      <c r="I65" s="12"/>
      <c r="J65" s="12"/>
      <c r="K65" s="12"/>
      <c r="L65" s="3"/>
      <c r="M65" s="3"/>
      <c r="N65" s="3" t="s">
        <v>40</v>
      </c>
      <c r="O65" s="3"/>
      <c r="P65" s="12"/>
      <c r="Q65" s="12"/>
      <c r="R65" s="12"/>
      <c r="S65" s="12"/>
    </row>
    <row r="66" spans="1:19" x14ac:dyDescent="0.2">
      <c r="A66">
        <v>71</v>
      </c>
      <c r="B66" s="12"/>
      <c r="C66" s="3"/>
      <c r="D66" s="3"/>
      <c r="E66" s="3">
        <v>37784</v>
      </c>
      <c r="F66" s="3"/>
      <c r="G66" s="12"/>
      <c r="H66" s="12"/>
      <c r="I66" s="12"/>
      <c r="J66" s="12"/>
      <c r="K66" s="12"/>
      <c r="L66" s="3"/>
      <c r="M66" s="3"/>
      <c r="N66" s="3">
        <v>2249</v>
      </c>
      <c r="O66" s="3"/>
      <c r="P66" s="12"/>
      <c r="Q66" s="12"/>
      <c r="R66" s="12"/>
      <c r="S66" s="12"/>
    </row>
    <row r="67" spans="1:19" x14ac:dyDescent="0.2">
      <c r="A67">
        <v>72</v>
      </c>
      <c r="B67" s="12"/>
      <c r="C67" s="3"/>
      <c r="D67" s="3"/>
      <c r="E67" s="3">
        <v>38043</v>
      </c>
      <c r="F67" s="3"/>
      <c r="G67" s="12"/>
      <c r="H67" s="12"/>
      <c r="I67" s="12"/>
      <c r="J67" s="12"/>
      <c r="K67" s="12"/>
      <c r="L67" s="3"/>
      <c r="M67" s="3"/>
      <c r="N67" s="3">
        <v>2268</v>
      </c>
      <c r="O67" s="3"/>
      <c r="P67" s="12"/>
      <c r="Q67" s="12"/>
      <c r="R67" s="12"/>
      <c r="S67" s="12"/>
    </row>
    <row r="68" spans="1:19" x14ac:dyDescent="0.2">
      <c r="A68">
        <v>73</v>
      </c>
      <c r="B68" s="12"/>
      <c r="C68" s="3"/>
      <c r="D68" s="3"/>
      <c r="E68" s="3">
        <v>37921</v>
      </c>
      <c r="F68" s="3"/>
      <c r="G68" s="12"/>
      <c r="H68" s="12"/>
      <c r="I68" s="12"/>
      <c r="J68" s="12"/>
      <c r="K68" s="12"/>
      <c r="L68" s="3"/>
      <c r="M68" s="3"/>
      <c r="N68" s="3">
        <v>2281</v>
      </c>
      <c r="O68" s="3"/>
      <c r="P68" s="12"/>
      <c r="Q68" s="12"/>
      <c r="R68" s="12"/>
      <c r="S68" s="12"/>
    </row>
    <row r="69" spans="1:19" x14ac:dyDescent="0.2">
      <c r="A69">
        <v>74</v>
      </c>
      <c r="B69" s="12"/>
      <c r="C69" s="3"/>
      <c r="D69" s="3"/>
      <c r="E69" s="3">
        <v>38580</v>
      </c>
      <c r="F69" s="3"/>
      <c r="G69" s="12"/>
      <c r="H69" s="12"/>
      <c r="I69" s="12"/>
      <c r="J69" s="12"/>
      <c r="K69" s="12"/>
      <c r="L69" s="3"/>
      <c r="M69" s="3"/>
      <c r="N69" s="3">
        <v>2297</v>
      </c>
      <c r="O69" s="3"/>
      <c r="P69" s="12"/>
      <c r="Q69" s="12"/>
      <c r="R69" s="12"/>
      <c r="S69" s="12"/>
    </row>
    <row r="70" spans="1:19" x14ac:dyDescent="0.2">
      <c r="A70">
        <v>75</v>
      </c>
      <c r="B70" s="12"/>
      <c r="C70" s="3"/>
      <c r="D70" s="3"/>
      <c r="E70" s="3" t="s">
        <v>40</v>
      </c>
      <c r="F70" s="3"/>
      <c r="G70" s="12"/>
      <c r="H70" s="12"/>
      <c r="I70" s="12"/>
      <c r="J70" s="12"/>
      <c r="K70" s="12"/>
      <c r="L70" s="3"/>
      <c r="M70" s="3"/>
      <c r="N70" s="3">
        <v>5318</v>
      </c>
      <c r="O70" s="3"/>
      <c r="P70" s="12"/>
      <c r="Q70" s="12"/>
      <c r="R70" s="12"/>
      <c r="S70" s="12"/>
    </row>
    <row r="71" spans="1:19" x14ac:dyDescent="0.2">
      <c r="A71">
        <v>77</v>
      </c>
      <c r="B71" s="12"/>
      <c r="C71" s="3"/>
      <c r="D71" s="3"/>
      <c r="E71" s="3">
        <v>38856</v>
      </c>
      <c r="F71" s="3"/>
      <c r="G71" s="12"/>
      <c r="H71" s="12"/>
      <c r="I71" s="12"/>
      <c r="J71" s="12"/>
      <c r="K71" s="12"/>
      <c r="L71" s="3"/>
      <c r="M71" s="3"/>
      <c r="N71" s="3">
        <v>2357</v>
      </c>
      <c r="O71" s="3"/>
      <c r="P71" s="12"/>
      <c r="Q71" s="12"/>
      <c r="R71" s="12"/>
      <c r="S71" s="12"/>
    </row>
    <row r="72" spans="1:19" x14ac:dyDescent="0.2">
      <c r="A72">
        <v>79</v>
      </c>
      <c r="B72" s="12"/>
      <c r="C72" s="3"/>
      <c r="D72" s="3"/>
      <c r="E72" s="3">
        <v>56326</v>
      </c>
      <c r="F72" s="3"/>
      <c r="G72" s="12"/>
      <c r="H72" s="12"/>
      <c r="I72" s="12"/>
      <c r="J72" s="12"/>
      <c r="K72" s="12"/>
      <c r="L72" s="3"/>
      <c r="M72" s="3"/>
      <c r="N72" s="3">
        <v>2653</v>
      </c>
      <c r="O72" s="3"/>
      <c r="P72" s="12"/>
      <c r="Q72" s="12"/>
      <c r="R72" s="12"/>
      <c r="S72" s="12"/>
    </row>
    <row r="73" spans="1:19" x14ac:dyDescent="0.2">
      <c r="A73">
        <v>80</v>
      </c>
      <c r="B73" s="12"/>
      <c r="C73" s="3"/>
      <c r="D73" s="3"/>
      <c r="E73" s="3">
        <v>38386</v>
      </c>
      <c r="F73" s="3"/>
      <c r="G73" s="12"/>
      <c r="H73" s="12"/>
      <c r="I73" s="12"/>
      <c r="J73" s="12"/>
      <c r="K73" s="12"/>
      <c r="L73" s="3"/>
      <c r="M73" s="3"/>
      <c r="N73" s="3">
        <v>2253</v>
      </c>
      <c r="O73" s="3"/>
      <c r="P73" s="12"/>
      <c r="Q73" s="12"/>
      <c r="R73" s="12"/>
      <c r="S73" s="12"/>
    </row>
    <row r="74" spans="1:19" x14ac:dyDescent="0.2">
      <c r="A74">
        <v>81</v>
      </c>
      <c r="B74" s="12"/>
      <c r="C74" s="3"/>
      <c r="D74" s="3"/>
      <c r="E74" s="3">
        <v>136935</v>
      </c>
      <c r="F74" s="3"/>
      <c r="G74" s="12"/>
      <c r="H74" s="12"/>
      <c r="I74" s="12"/>
      <c r="J74" s="12"/>
      <c r="K74" s="12"/>
      <c r="L74" s="3"/>
      <c r="M74" s="3"/>
      <c r="N74" s="3">
        <v>3231</v>
      </c>
      <c r="O74" s="3"/>
      <c r="P74" s="12"/>
      <c r="Q74" s="12"/>
      <c r="R74" s="12"/>
      <c r="S74" s="12"/>
    </row>
    <row r="75" spans="1:19" x14ac:dyDescent="0.2">
      <c r="A75">
        <v>82</v>
      </c>
      <c r="B75" s="12"/>
      <c r="C75" s="3"/>
      <c r="D75" s="3"/>
      <c r="E75" s="3">
        <v>37769</v>
      </c>
      <c r="F75" s="3"/>
      <c r="G75" s="12"/>
      <c r="H75" s="12"/>
      <c r="I75" s="12"/>
      <c r="J75" s="12"/>
      <c r="K75" s="12"/>
      <c r="L75" s="3"/>
      <c r="M75" s="3"/>
      <c r="N75" s="3">
        <v>2192</v>
      </c>
      <c r="O75" s="3"/>
      <c r="P75" s="12"/>
      <c r="Q75" s="12"/>
      <c r="R75" s="12"/>
      <c r="S75" s="12"/>
    </row>
    <row r="76" spans="1:19" x14ac:dyDescent="0.2">
      <c r="A76">
        <v>83</v>
      </c>
      <c r="B76" s="12"/>
      <c r="C76" s="3"/>
      <c r="D76" s="3"/>
      <c r="E76" s="3">
        <v>37604</v>
      </c>
      <c r="F76" s="3"/>
      <c r="G76" s="12"/>
      <c r="H76" s="12"/>
      <c r="I76" s="12"/>
      <c r="J76" s="12"/>
      <c r="K76" s="12"/>
      <c r="L76" s="3"/>
      <c r="M76" s="3"/>
      <c r="N76" s="3">
        <v>2259</v>
      </c>
      <c r="O76" s="3"/>
      <c r="P76" s="12"/>
      <c r="Q76" s="12"/>
      <c r="R76" s="12"/>
      <c r="S76" s="12"/>
    </row>
    <row r="77" spans="1:19" x14ac:dyDescent="0.2">
      <c r="A77">
        <v>85</v>
      </c>
      <c r="B77" s="12"/>
      <c r="C77" s="3"/>
      <c r="D77" s="3"/>
      <c r="E77" s="3">
        <v>40036</v>
      </c>
      <c r="F77" s="3"/>
      <c r="G77" s="12"/>
      <c r="H77" s="12"/>
      <c r="I77" s="12"/>
      <c r="J77" s="12"/>
      <c r="K77" s="12"/>
      <c r="L77" s="3"/>
      <c r="M77" s="3"/>
      <c r="N77" s="3">
        <v>2467</v>
      </c>
      <c r="O77" s="3"/>
      <c r="P77" s="12"/>
      <c r="Q77" s="12"/>
      <c r="R77" s="12"/>
      <c r="S77" s="12"/>
    </row>
    <row r="78" spans="1:19" x14ac:dyDescent="0.2">
      <c r="A78">
        <v>86</v>
      </c>
      <c r="B78" s="12"/>
      <c r="C78" s="3"/>
      <c r="D78" s="3"/>
      <c r="E78" s="3">
        <v>37593</v>
      </c>
      <c r="F78" s="3"/>
      <c r="G78" s="12"/>
      <c r="H78" s="12"/>
      <c r="I78" s="12"/>
      <c r="J78" s="12"/>
      <c r="K78" s="12"/>
      <c r="L78" s="3"/>
      <c r="M78" s="3"/>
      <c r="N78" s="3">
        <v>2253</v>
      </c>
      <c r="O78" s="3"/>
      <c r="P78" s="12"/>
      <c r="Q78" s="12"/>
      <c r="R78" s="12"/>
      <c r="S78" s="12"/>
    </row>
    <row r="79" spans="1:19" x14ac:dyDescent="0.2">
      <c r="A79">
        <v>87</v>
      </c>
      <c r="B79" s="12"/>
      <c r="C79" s="3"/>
      <c r="D79" s="3"/>
      <c r="E79" s="3" t="s">
        <v>40</v>
      </c>
      <c r="F79" s="3"/>
      <c r="G79" s="12"/>
      <c r="H79" s="12"/>
      <c r="I79" s="12"/>
      <c r="J79" s="12"/>
      <c r="K79" s="12"/>
      <c r="L79" s="3"/>
      <c r="M79" s="3"/>
      <c r="N79" s="3">
        <v>2533</v>
      </c>
      <c r="O79" s="3"/>
      <c r="P79" s="12"/>
      <c r="Q79" s="12"/>
      <c r="R79" s="12"/>
      <c r="S79" s="12"/>
    </row>
    <row r="80" spans="1:19" x14ac:dyDescent="0.2">
      <c r="A80">
        <v>88</v>
      </c>
      <c r="B80" s="12"/>
      <c r="C80" s="3"/>
      <c r="D80" s="3"/>
      <c r="E80" s="3">
        <v>52569</v>
      </c>
      <c r="F80" s="3"/>
      <c r="G80" s="12"/>
      <c r="H80" s="12"/>
      <c r="I80" s="12"/>
      <c r="J80" s="12"/>
      <c r="K80" s="12"/>
      <c r="L80" s="3"/>
      <c r="M80" s="3"/>
      <c r="N80" s="3">
        <v>2635</v>
      </c>
      <c r="O80" s="3"/>
      <c r="P80" s="12"/>
      <c r="Q80" s="12"/>
      <c r="R80" s="12"/>
      <c r="S80" s="12"/>
    </row>
    <row r="81" spans="1:19" x14ac:dyDescent="0.2">
      <c r="A81">
        <v>89</v>
      </c>
      <c r="B81" s="12"/>
      <c r="C81" s="3"/>
      <c r="D81" s="3"/>
      <c r="E81" s="3">
        <v>39072</v>
      </c>
      <c r="F81" s="3"/>
      <c r="G81" s="12"/>
      <c r="H81" s="12"/>
      <c r="I81" s="12"/>
      <c r="J81" s="12"/>
      <c r="K81" s="12"/>
      <c r="L81" s="3"/>
      <c r="M81" s="3"/>
      <c r="N81" s="3">
        <v>2287</v>
      </c>
      <c r="O81" s="3"/>
      <c r="P81" s="12"/>
      <c r="Q81" s="12"/>
      <c r="R81" s="12"/>
      <c r="S81" s="12"/>
    </row>
    <row r="82" spans="1:19" x14ac:dyDescent="0.2">
      <c r="A82">
        <v>90</v>
      </c>
      <c r="B82" s="12"/>
      <c r="C82" s="3"/>
      <c r="D82" s="3"/>
      <c r="E82" s="3">
        <v>193108</v>
      </c>
      <c r="F82" s="3"/>
      <c r="G82" s="12"/>
      <c r="H82" s="12"/>
      <c r="I82" s="12"/>
      <c r="J82" s="12"/>
      <c r="K82" s="12"/>
      <c r="L82" s="3"/>
      <c r="M82" s="3"/>
      <c r="N82" s="3">
        <v>5016</v>
      </c>
      <c r="O82" s="3"/>
      <c r="P82" s="12"/>
      <c r="Q82" s="12"/>
      <c r="R82" s="12"/>
      <c r="S82" s="12"/>
    </row>
    <row r="83" spans="1:19" x14ac:dyDescent="0.2">
      <c r="A83">
        <v>91</v>
      </c>
      <c r="B83" s="12"/>
      <c r="C83" s="3"/>
      <c r="D83" s="3"/>
      <c r="E83" s="3">
        <v>38846</v>
      </c>
      <c r="F83" s="3"/>
      <c r="G83" s="12"/>
      <c r="H83" s="12"/>
      <c r="I83" s="12"/>
      <c r="J83" s="12"/>
      <c r="K83" s="12"/>
      <c r="L83" s="3"/>
      <c r="M83" s="3"/>
      <c r="N83" s="3">
        <v>2292</v>
      </c>
      <c r="O83" s="3"/>
      <c r="P83" s="12"/>
      <c r="Q83" s="12"/>
      <c r="R83" s="12"/>
      <c r="S83" s="12"/>
    </row>
    <row r="84" spans="1:19" x14ac:dyDescent="0.2">
      <c r="A84">
        <v>92</v>
      </c>
      <c r="B84" s="12"/>
      <c r="C84" s="3"/>
      <c r="D84" s="3"/>
      <c r="E84" s="3">
        <v>40549</v>
      </c>
      <c r="F84" s="3"/>
      <c r="G84" s="12"/>
      <c r="H84" s="12"/>
      <c r="I84" s="12"/>
      <c r="J84" s="12"/>
      <c r="K84" s="12"/>
      <c r="L84" s="3"/>
      <c r="M84" s="3"/>
      <c r="N84" s="3">
        <v>2370</v>
      </c>
      <c r="O84" s="3"/>
      <c r="P84" s="12"/>
      <c r="Q84" s="12"/>
      <c r="R84" s="12"/>
      <c r="S84" s="12"/>
    </row>
    <row r="85" spans="1:19" x14ac:dyDescent="0.2">
      <c r="A85">
        <v>93</v>
      </c>
      <c r="B85" s="12"/>
      <c r="C85" s="3"/>
      <c r="D85" s="3"/>
      <c r="E85" s="3">
        <v>40318</v>
      </c>
      <c r="F85" s="3"/>
      <c r="G85" s="12"/>
      <c r="H85" s="12"/>
      <c r="I85" s="12"/>
      <c r="J85" s="12"/>
      <c r="K85" s="12"/>
      <c r="L85" s="3"/>
      <c r="M85" s="3"/>
      <c r="N85" s="3">
        <v>2295</v>
      </c>
      <c r="O85" s="3"/>
      <c r="P85" s="12"/>
      <c r="Q85" s="12"/>
      <c r="R85" s="12"/>
      <c r="S85" s="12"/>
    </row>
    <row r="86" spans="1:19" x14ac:dyDescent="0.2">
      <c r="A86">
        <v>94</v>
      </c>
      <c r="B86" s="12"/>
      <c r="C86" s="3"/>
      <c r="D86" s="3"/>
      <c r="E86" s="3">
        <v>48678</v>
      </c>
      <c r="F86" s="3"/>
      <c r="G86" s="12"/>
      <c r="H86" s="12"/>
      <c r="I86" s="12"/>
      <c r="J86" s="12"/>
      <c r="K86" s="12"/>
      <c r="L86" s="3"/>
      <c r="M86" s="3"/>
      <c r="N86" s="3">
        <v>2374</v>
      </c>
      <c r="O86" s="3"/>
      <c r="P86" s="12"/>
      <c r="Q86" s="12"/>
      <c r="R86" s="12"/>
      <c r="S86" s="12"/>
    </row>
    <row r="87" spans="1:19" x14ac:dyDescent="0.2">
      <c r="A87">
        <v>95</v>
      </c>
      <c r="B87" s="12"/>
      <c r="C87" s="3"/>
      <c r="D87" s="3"/>
      <c r="E87" s="3" t="s">
        <v>40</v>
      </c>
      <c r="F87" s="3"/>
      <c r="G87" s="12"/>
      <c r="H87" s="12"/>
      <c r="I87" s="12"/>
      <c r="J87" s="12"/>
      <c r="K87" s="12"/>
      <c r="L87" s="3"/>
      <c r="M87" s="3"/>
      <c r="N87" s="3">
        <v>2349</v>
      </c>
      <c r="O87" s="3"/>
      <c r="P87" s="12"/>
      <c r="Q87" s="12"/>
      <c r="R87" s="12"/>
      <c r="S87" s="12"/>
    </row>
    <row r="88" spans="1:19" x14ac:dyDescent="0.2">
      <c r="A88">
        <v>96</v>
      </c>
      <c r="B88" s="12"/>
      <c r="C88" s="3"/>
      <c r="D88" s="3"/>
      <c r="E88" s="3" t="s">
        <v>40</v>
      </c>
      <c r="F88" s="3"/>
      <c r="G88" s="12"/>
      <c r="H88" s="12"/>
      <c r="I88" s="12"/>
      <c r="J88" s="12"/>
      <c r="K88" s="12"/>
      <c r="L88" s="3"/>
      <c r="M88" s="3"/>
      <c r="N88" s="3">
        <v>2473</v>
      </c>
      <c r="O88" s="3"/>
      <c r="P88" s="12"/>
      <c r="Q88" s="12"/>
      <c r="R88" s="12"/>
      <c r="S88" s="12"/>
    </row>
    <row r="89" spans="1:19" x14ac:dyDescent="0.2">
      <c r="A89">
        <v>97</v>
      </c>
      <c r="B89" s="12"/>
      <c r="C89" s="3"/>
      <c r="D89" s="3"/>
      <c r="E89" s="3">
        <v>38172</v>
      </c>
      <c r="F89" s="3"/>
      <c r="G89" s="12"/>
      <c r="H89" s="12"/>
      <c r="I89" s="12"/>
      <c r="J89" s="12"/>
      <c r="K89" s="12"/>
      <c r="L89" s="3"/>
      <c r="M89" s="3"/>
      <c r="N89" s="3">
        <v>2209</v>
      </c>
      <c r="O89" s="3"/>
      <c r="P89" s="12"/>
      <c r="Q89" s="12"/>
      <c r="R89" s="12"/>
      <c r="S89" s="12"/>
    </row>
    <row r="90" spans="1:19" x14ac:dyDescent="0.2">
      <c r="A90">
        <v>98</v>
      </c>
      <c r="B90" s="12"/>
      <c r="C90" s="3"/>
      <c r="D90" s="3"/>
      <c r="E90" s="3">
        <v>38000</v>
      </c>
      <c r="F90" s="3"/>
      <c r="G90" s="12"/>
      <c r="H90" s="12"/>
      <c r="I90" s="12"/>
      <c r="J90" s="12"/>
      <c r="K90" s="12"/>
      <c r="L90" s="3"/>
      <c r="M90" s="3"/>
      <c r="N90" s="3">
        <v>2278</v>
      </c>
      <c r="O90" s="3"/>
      <c r="P90" s="12"/>
      <c r="Q90" s="12"/>
      <c r="R90" s="12"/>
      <c r="S90" s="12"/>
    </row>
    <row r="91" spans="1:19" x14ac:dyDescent="0.2">
      <c r="A91">
        <v>99</v>
      </c>
      <c r="B91" s="12"/>
      <c r="C91" s="3"/>
      <c r="D91" s="3"/>
      <c r="E91" s="3">
        <v>37751</v>
      </c>
      <c r="F91" s="3"/>
      <c r="G91" s="12"/>
      <c r="H91" s="12"/>
      <c r="I91" s="12"/>
      <c r="J91" s="12"/>
      <c r="K91" s="12"/>
      <c r="L91" s="3"/>
      <c r="M91" s="3"/>
      <c r="N91" s="3">
        <v>2253</v>
      </c>
      <c r="O91" s="3"/>
      <c r="P91" s="12"/>
      <c r="Q91" s="12"/>
      <c r="R91" s="12"/>
      <c r="S91" s="12"/>
    </row>
    <row r="92" spans="1:19" x14ac:dyDescent="0.2">
      <c r="A92">
        <v>100</v>
      </c>
      <c r="B92" s="12"/>
      <c r="C92" s="3"/>
      <c r="D92" s="3"/>
      <c r="E92" s="3">
        <v>38203</v>
      </c>
      <c r="F92" s="3"/>
      <c r="G92" s="12"/>
      <c r="H92" s="12"/>
      <c r="I92" s="12"/>
      <c r="J92" s="12"/>
      <c r="K92" s="12"/>
      <c r="L92" s="3"/>
      <c r="M92" s="3"/>
      <c r="N92" s="3">
        <v>2242</v>
      </c>
      <c r="O92" s="3"/>
      <c r="P92" s="12"/>
      <c r="Q92" s="12"/>
      <c r="R92" s="12"/>
      <c r="S92" s="12"/>
    </row>
    <row r="93" spans="1:19" x14ac:dyDescent="0.2">
      <c r="A93">
        <v>101</v>
      </c>
      <c r="B93" s="12"/>
      <c r="C93" s="3"/>
      <c r="D93" s="3"/>
      <c r="E93" s="3">
        <v>38351</v>
      </c>
      <c r="F93" s="3"/>
      <c r="G93" s="12"/>
      <c r="H93" s="12"/>
      <c r="I93" s="12"/>
      <c r="J93" s="12"/>
      <c r="K93" s="12"/>
      <c r="L93" s="3"/>
      <c r="M93" s="3"/>
      <c r="N93" s="3">
        <v>2277</v>
      </c>
      <c r="O93" s="3"/>
      <c r="P93" s="12"/>
      <c r="Q93" s="12"/>
      <c r="R93" s="12"/>
      <c r="S93" s="12"/>
    </row>
    <row r="94" spans="1:19" x14ac:dyDescent="0.2">
      <c r="A94">
        <v>102</v>
      </c>
      <c r="B94" s="12"/>
      <c r="C94" s="3"/>
      <c r="D94" s="3"/>
      <c r="E94" s="3">
        <v>38083</v>
      </c>
      <c r="F94" s="3"/>
      <c r="G94" s="12"/>
      <c r="H94" s="12"/>
      <c r="I94" s="12"/>
      <c r="J94" s="12"/>
      <c r="K94" s="12"/>
      <c r="L94" s="3"/>
      <c r="M94" s="3"/>
      <c r="N94" s="3">
        <v>2228</v>
      </c>
      <c r="O94" s="3"/>
      <c r="P94" s="12"/>
      <c r="Q94" s="12"/>
      <c r="R94" s="12"/>
      <c r="S94" s="12"/>
    </row>
    <row r="95" spans="1:19" x14ac:dyDescent="0.2">
      <c r="A95">
        <v>103</v>
      </c>
      <c r="B95" s="12"/>
      <c r="C95" s="3"/>
      <c r="D95" s="3"/>
      <c r="E95" s="3">
        <v>38022</v>
      </c>
      <c r="F95" s="3"/>
      <c r="G95" s="12"/>
      <c r="H95" s="12"/>
      <c r="I95" s="12"/>
      <c r="J95" s="12"/>
      <c r="K95" s="12"/>
      <c r="L95" s="3"/>
      <c r="M95" s="3"/>
      <c r="N95" s="3">
        <v>2176</v>
      </c>
      <c r="O95" s="3"/>
      <c r="P95" s="12"/>
      <c r="Q95" s="12"/>
      <c r="R95" s="12"/>
      <c r="S95" s="12"/>
    </row>
    <row r="96" spans="1:19" x14ac:dyDescent="0.2">
      <c r="A96">
        <v>104</v>
      </c>
      <c r="B96" s="12"/>
      <c r="C96" s="3"/>
      <c r="D96" s="3"/>
      <c r="E96" s="3">
        <v>37866</v>
      </c>
      <c r="F96" s="3"/>
      <c r="G96" s="12"/>
      <c r="H96" s="12"/>
      <c r="I96" s="12"/>
      <c r="J96" s="12"/>
      <c r="K96" s="12"/>
      <c r="L96" s="3"/>
      <c r="M96" s="3"/>
      <c r="N96" s="3">
        <v>2270</v>
      </c>
      <c r="O96" s="3"/>
      <c r="P96" s="12"/>
      <c r="Q96" s="12"/>
      <c r="R96" s="12"/>
      <c r="S96" s="12"/>
    </row>
    <row r="97" spans="1:19" x14ac:dyDescent="0.2">
      <c r="A97">
        <v>105</v>
      </c>
      <c r="B97" s="12"/>
      <c r="C97" s="3"/>
      <c r="D97" s="3"/>
      <c r="E97" s="3">
        <v>38699</v>
      </c>
      <c r="F97" s="3"/>
      <c r="G97" s="12"/>
      <c r="H97" s="12"/>
      <c r="I97" s="12"/>
      <c r="J97" s="12"/>
      <c r="K97" s="12"/>
      <c r="L97" s="3"/>
      <c r="M97" s="3"/>
      <c r="N97" s="3">
        <v>2365</v>
      </c>
      <c r="O97" s="3"/>
      <c r="P97" s="12"/>
      <c r="Q97" s="12"/>
      <c r="R97" s="12"/>
      <c r="S97" s="12"/>
    </row>
    <row r="98" spans="1:19" x14ac:dyDescent="0.2">
      <c r="A98">
        <v>106</v>
      </c>
      <c r="B98" s="12"/>
      <c r="C98" s="3"/>
      <c r="D98" s="3"/>
      <c r="E98" s="3" t="s">
        <v>40</v>
      </c>
      <c r="F98" s="3"/>
      <c r="G98" s="12"/>
      <c r="H98" s="12"/>
      <c r="I98" s="12"/>
      <c r="J98" s="12"/>
      <c r="K98" s="12"/>
      <c r="L98" s="3"/>
      <c r="M98" s="3"/>
      <c r="N98" s="3">
        <v>4775</v>
      </c>
      <c r="O98" s="3"/>
      <c r="P98" s="12"/>
      <c r="Q98" s="12"/>
      <c r="R98" s="12"/>
      <c r="S98" s="12"/>
    </row>
    <row r="99" spans="1:19" x14ac:dyDescent="0.2">
      <c r="A99">
        <v>107</v>
      </c>
      <c r="B99" s="12"/>
      <c r="C99" s="3"/>
      <c r="D99" s="3"/>
      <c r="E99" s="3" t="s">
        <v>40</v>
      </c>
      <c r="F99" s="3"/>
      <c r="G99" s="12"/>
      <c r="H99" s="12"/>
      <c r="I99" s="12"/>
      <c r="J99" s="12"/>
      <c r="K99" s="12"/>
      <c r="L99" s="3"/>
      <c r="M99" s="3"/>
      <c r="N99" s="3">
        <v>2453</v>
      </c>
      <c r="O99" s="3"/>
      <c r="P99" s="12"/>
      <c r="Q99" s="12"/>
      <c r="R99" s="12"/>
      <c r="S99" s="12"/>
    </row>
    <row r="100" spans="1:19" x14ac:dyDescent="0.2">
      <c r="A100">
        <v>108</v>
      </c>
      <c r="B100" s="12"/>
      <c r="C100" s="3"/>
      <c r="D100" s="3"/>
      <c r="E100" s="3">
        <v>38450</v>
      </c>
      <c r="F100" s="3"/>
      <c r="G100" s="12"/>
      <c r="H100" s="12"/>
      <c r="I100" s="12"/>
      <c r="J100" s="12"/>
      <c r="K100" s="12"/>
      <c r="L100" s="3"/>
      <c r="M100" s="3"/>
      <c r="N100" s="3">
        <v>2262</v>
      </c>
      <c r="O100" s="3"/>
      <c r="P100" s="12"/>
      <c r="Q100" s="12"/>
      <c r="R100" s="12"/>
      <c r="S100" s="12"/>
    </row>
    <row r="101" spans="1:19" x14ac:dyDescent="0.2">
      <c r="A101">
        <v>109</v>
      </c>
      <c r="B101" s="12"/>
      <c r="C101" s="3"/>
      <c r="D101" s="3"/>
      <c r="E101" s="3">
        <v>37961</v>
      </c>
      <c r="F101" s="3"/>
      <c r="G101" s="12"/>
      <c r="H101" s="12"/>
      <c r="I101" s="12"/>
      <c r="J101" s="12"/>
      <c r="K101" s="12"/>
      <c r="L101" s="3"/>
      <c r="M101" s="3"/>
      <c r="N101" s="3">
        <v>2326</v>
      </c>
      <c r="O101" s="3"/>
      <c r="P101" s="12"/>
      <c r="Q101" s="12"/>
      <c r="R101" s="12"/>
      <c r="S101" s="12"/>
    </row>
    <row r="102" spans="1:19" x14ac:dyDescent="0.2">
      <c r="A102">
        <v>110</v>
      </c>
      <c r="B102" s="12"/>
      <c r="C102" s="3"/>
      <c r="D102" s="3"/>
      <c r="E102" s="3">
        <v>38280</v>
      </c>
      <c r="F102" s="3"/>
      <c r="G102" s="12"/>
      <c r="H102" s="12"/>
      <c r="I102" s="12"/>
      <c r="J102" s="12"/>
      <c r="K102" s="12"/>
      <c r="L102" s="3"/>
      <c r="M102" s="3"/>
      <c r="N102" s="3">
        <v>2266</v>
      </c>
      <c r="O102" s="3"/>
      <c r="P102" s="12"/>
      <c r="Q102" s="12"/>
      <c r="R102" s="12"/>
      <c r="S102" s="12"/>
    </row>
    <row r="103" spans="1:19" x14ac:dyDescent="0.2">
      <c r="A103">
        <v>111</v>
      </c>
      <c r="B103" s="12"/>
      <c r="C103" s="3"/>
      <c r="D103" s="3"/>
      <c r="E103" s="3">
        <v>39217</v>
      </c>
      <c r="F103" s="3"/>
      <c r="G103" s="12"/>
      <c r="H103" s="12"/>
      <c r="I103" s="12"/>
      <c r="J103" s="12"/>
      <c r="K103" s="12"/>
      <c r="L103" s="3"/>
      <c r="M103" s="3"/>
      <c r="N103" s="3">
        <v>2239</v>
      </c>
      <c r="O103" s="3"/>
      <c r="P103" s="12"/>
      <c r="Q103" s="12"/>
      <c r="R103" s="12"/>
      <c r="S103" s="12"/>
    </row>
    <row r="104" spans="1:19" x14ac:dyDescent="0.2">
      <c r="A104">
        <v>112</v>
      </c>
      <c r="B104" s="12"/>
      <c r="C104" s="3"/>
      <c r="D104" s="3"/>
      <c r="E104" s="3">
        <v>37699</v>
      </c>
      <c r="F104" s="3"/>
      <c r="G104" s="12"/>
      <c r="H104" s="12"/>
      <c r="I104" s="12"/>
      <c r="J104" s="12"/>
      <c r="K104" s="12"/>
      <c r="L104" s="3"/>
      <c r="M104" s="3"/>
      <c r="N104" s="3">
        <v>2194</v>
      </c>
      <c r="O104" s="3"/>
      <c r="P104" s="12"/>
      <c r="Q104" s="12"/>
      <c r="R104" s="12"/>
      <c r="S104" s="12"/>
    </row>
    <row r="105" spans="1:19" x14ac:dyDescent="0.2">
      <c r="A105">
        <v>113</v>
      </c>
      <c r="B105" s="12"/>
      <c r="C105" s="3"/>
      <c r="D105" s="3"/>
      <c r="E105" s="3">
        <v>44842</v>
      </c>
      <c r="F105" s="3"/>
      <c r="G105" s="12"/>
      <c r="H105" s="12"/>
      <c r="I105" s="12"/>
      <c r="J105" s="12"/>
      <c r="K105" s="12"/>
      <c r="L105" s="3"/>
      <c r="M105" s="3"/>
      <c r="N105" s="3">
        <v>2246</v>
      </c>
      <c r="O105" s="3"/>
      <c r="P105" s="12"/>
      <c r="Q105" s="12"/>
      <c r="R105" s="12"/>
      <c r="S105" s="12"/>
    </row>
    <row r="106" spans="1:19" x14ac:dyDescent="0.2">
      <c r="A106">
        <v>114</v>
      </c>
      <c r="B106" s="12"/>
      <c r="C106" s="3"/>
      <c r="D106" s="3"/>
      <c r="E106" s="3" t="s">
        <v>40</v>
      </c>
      <c r="F106" s="3"/>
      <c r="G106" s="12"/>
      <c r="H106" s="12"/>
      <c r="I106" s="12"/>
      <c r="J106" s="12"/>
      <c r="K106" s="12"/>
      <c r="L106" s="3"/>
      <c r="M106" s="3"/>
      <c r="N106" s="3">
        <v>2457</v>
      </c>
      <c r="O106" s="3"/>
      <c r="P106" s="12"/>
      <c r="Q106" s="12"/>
      <c r="R106" s="12"/>
      <c r="S106" s="12"/>
    </row>
    <row r="107" spans="1:19" x14ac:dyDescent="0.2">
      <c r="A107">
        <v>115</v>
      </c>
      <c r="B107" s="12"/>
      <c r="C107" s="3"/>
      <c r="D107" s="3"/>
      <c r="E107" s="3">
        <v>38015</v>
      </c>
      <c r="F107" s="3"/>
      <c r="G107" s="12"/>
      <c r="H107" s="12"/>
      <c r="I107" s="12"/>
      <c r="J107" s="12"/>
      <c r="K107" s="12"/>
      <c r="L107" s="3"/>
      <c r="M107" s="3"/>
      <c r="N107" s="3">
        <v>2257</v>
      </c>
      <c r="O107" s="3"/>
      <c r="P107" s="12"/>
      <c r="Q107" s="12"/>
      <c r="R107" s="12"/>
      <c r="S107" s="12"/>
    </row>
    <row r="108" spans="1:19" x14ac:dyDescent="0.2">
      <c r="A108">
        <v>116</v>
      </c>
      <c r="B108" s="12"/>
      <c r="C108" s="3"/>
      <c r="D108" s="3"/>
      <c r="E108" s="3">
        <v>124277</v>
      </c>
      <c r="F108" s="3"/>
      <c r="G108" s="12"/>
      <c r="H108" s="12"/>
      <c r="I108" s="12"/>
      <c r="J108" s="12"/>
      <c r="K108" s="12"/>
      <c r="L108" s="3"/>
      <c r="M108" s="3"/>
      <c r="N108" s="3">
        <v>3703</v>
      </c>
      <c r="O108" s="3"/>
      <c r="P108" s="12"/>
      <c r="Q108" s="12"/>
      <c r="R108" s="12"/>
      <c r="S108" s="12"/>
    </row>
    <row r="109" spans="1:19" x14ac:dyDescent="0.2">
      <c r="A109">
        <v>117</v>
      </c>
      <c r="B109" s="12"/>
      <c r="C109" s="3"/>
      <c r="D109" s="3"/>
      <c r="E109" s="3">
        <v>37757</v>
      </c>
      <c r="F109" s="3"/>
      <c r="G109" s="12"/>
      <c r="H109" s="12"/>
      <c r="I109" s="12"/>
      <c r="J109" s="12"/>
      <c r="K109" s="12"/>
      <c r="L109" s="3"/>
      <c r="M109" s="3"/>
      <c r="N109" s="3">
        <v>2278</v>
      </c>
      <c r="O109" s="3"/>
      <c r="P109" s="12"/>
      <c r="Q109" s="12"/>
      <c r="R109" s="12"/>
      <c r="S109" s="12"/>
    </row>
    <row r="110" spans="1:19" x14ac:dyDescent="0.2">
      <c r="A110">
        <v>118</v>
      </c>
      <c r="B110" s="12"/>
      <c r="C110" s="3"/>
      <c r="D110" s="3"/>
      <c r="E110" s="3">
        <v>38120</v>
      </c>
      <c r="F110" s="3"/>
      <c r="G110" s="12"/>
      <c r="H110" s="12"/>
      <c r="I110" s="12"/>
      <c r="J110" s="12"/>
      <c r="K110" s="12"/>
      <c r="L110" s="3"/>
      <c r="M110" s="3"/>
      <c r="N110" s="3">
        <v>2280</v>
      </c>
      <c r="O110" s="3"/>
      <c r="P110" s="12"/>
      <c r="Q110" s="12"/>
      <c r="R110" s="12"/>
      <c r="S110" s="12"/>
    </row>
    <row r="111" spans="1:19" x14ac:dyDescent="0.2">
      <c r="A111">
        <v>119</v>
      </c>
      <c r="B111" s="12"/>
      <c r="C111" s="3"/>
      <c r="D111" s="3"/>
      <c r="E111" s="3">
        <v>38146</v>
      </c>
      <c r="F111" s="3"/>
      <c r="G111" s="12"/>
      <c r="H111" s="12"/>
      <c r="I111" s="12"/>
      <c r="J111" s="12"/>
      <c r="K111" s="12"/>
      <c r="L111" s="3"/>
      <c r="M111" s="3"/>
      <c r="N111" s="3">
        <v>2315</v>
      </c>
      <c r="O111" s="3"/>
      <c r="P111" s="12"/>
      <c r="Q111" s="12"/>
      <c r="R111" s="12"/>
      <c r="S111" s="12"/>
    </row>
    <row r="112" spans="1:19" x14ac:dyDescent="0.2">
      <c r="A112">
        <v>120</v>
      </c>
      <c r="B112" s="12"/>
      <c r="C112" s="3"/>
      <c r="D112" s="3"/>
      <c r="E112" s="3">
        <v>38028</v>
      </c>
      <c r="F112" s="3"/>
      <c r="G112" s="12"/>
      <c r="H112" s="12"/>
      <c r="I112" s="12"/>
      <c r="J112" s="12"/>
      <c r="K112" s="12"/>
      <c r="L112" s="3"/>
      <c r="M112" s="3"/>
      <c r="N112" s="3">
        <v>2205</v>
      </c>
      <c r="O112" s="3"/>
      <c r="P112" s="12"/>
      <c r="Q112" s="12"/>
      <c r="R112" s="12"/>
      <c r="S112" s="12"/>
    </row>
    <row r="113" spans="1:19" x14ac:dyDescent="0.2">
      <c r="A113">
        <v>121</v>
      </c>
      <c r="B113" s="12"/>
      <c r="C113" s="3"/>
      <c r="D113" s="3"/>
      <c r="E113" s="3">
        <v>38035</v>
      </c>
      <c r="F113" s="3"/>
      <c r="G113" s="12"/>
      <c r="H113" s="12"/>
      <c r="I113" s="12"/>
      <c r="J113" s="12"/>
      <c r="K113" s="12"/>
      <c r="L113" s="3"/>
      <c r="M113" s="3"/>
      <c r="N113" s="3">
        <v>2229</v>
      </c>
      <c r="O113" s="3"/>
      <c r="P113" s="12"/>
      <c r="Q113" s="12"/>
      <c r="R113" s="12"/>
      <c r="S113" s="12"/>
    </row>
    <row r="114" spans="1:19" x14ac:dyDescent="0.2">
      <c r="A114">
        <v>122</v>
      </c>
      <c r="B114" s="12"/>
      <c r="C114" s="3"/>
      <c r="D114" s="3"/>
      <c r="E114" s="3">
        <v>38327</v>
      </c>
      <c r="F114" s="3"/>
      <c r="G114" s="12"/>
      <c r="H114" s="12"/>
      <c r="I114" s="12"/>
      <c r="J114" s="12"/>
      <c r="K114" s="12"/>
      <c r="L114" s="3"/>
      <c r="M114" s="3"/>
      <c r="N114" s="3">
        <v>2347</v>
      </c>
      <c r="O114" s="3"/>
      <c r="P114" s="12"/>
      <c r="Q114" s="12"/>
      <c r="R114" s="12"/>
      <c r="S114" s="12"/>
    </row>
    <row r="115" spans="1:19" x14ac:dyDescent="0.2">
      <c r="A115">
        <v>123</v>
      </c>
      <c r="B115" s="12"/>
      <c r="C115" s="3"/>
      <c r="D115" s="3"/>
      <c r="E115" s="3">
        <v>38427</v>
      </c>
      <c r="F115" s="3"/>
      <c r="G115" s="12"/>
      <c r="H115" s="12"/>
      <c r="I115" s="12"/>
      <c r="J115" s="12"/>
      <c r="K115" s="12"/>
      <c r="L115" s="3"/>
      <c r="M115" s="3"/>
      <c r="N115" s="3">
        <v>2297</v>
      </c>
      <c r="O115" s="3"/>
      <c r="P115" s="12"/>
      <c r="Q115" s="12"/>
      <c r="R115" s="12"/>
      <c r="S115" s="12"/>
    </row>
    <row r="116" spans="1:19" x14ac:dyDescent="0.2">
      <c r="A116">
        <v>124</v>
      </c>
      <c r="B116" s="12"/>
      <c r="C116" s="3"/>
      <c r="D116" s="3"/>
      <c r="E116" s="3">
        <v>38647</v>
      </c>
      <c r="F116" s="3"/>
      <c r="G116" s="12"/>
      <c r="H116" s="12"/>
      <c r="I116" s="12"/>
      <c r="J116" s="12"/>
      <c r="K116" s="12"/>
      <c r="L116" s="3"/>
      <c r="M116" s="3"/>
      <c r="N116" s="3">
        <v>2293</v>
      </c>
      <c r="O116" s="3"/>
      <c r="P116" s="12"/>
      <c r="Q116" s="12"/>
      <c r="R116" s="12"/>
      <c r="S116" s="12"/>
    </row>
    <row r="117" spans="1:19" x14ac:dyDescent="0.2">
      <c r="A117">
        <v>125</v>
      </c>
      <c r="B117" s="12"/>
      <c r="C117" s="3"/>
      <c r="D117" s="3"/>
      <c r="E117" s="3">
        <v>38327</v>
      </c>
      <c r="F117" s="3"/>
      <c r="G117" s="12"/>
      <c r="H117" s="12"/>
      <c r="I117" s="12"/>
      <c r="J117" s="12"/>
      <c r="K117" s="12"/>
      <c r="L117" s="3"/>
      <c r="M117" s="3"/>
      <c r="N117" s="3">
        <v>2294</v>
      </c>
      <c r="O117" s="3"/>
      <c r="P117" s="12"/>
      <c r="Q117" s="12"/>
      <c r="R117" s="12"/>
      <c r="S117" s="12"/>
    </row>
    <row r="118" spans="1:19" x14ac:dyDescent="0.2">
      <c r="A118">
        <v>126</v>
      </c>
      <c r="B118" s="12"/>
      <c r="C118" s="3"/>
      <c r="D118" s="3"/>
      <c r="E118" s="3">
        <v>38428</v>
      </c>
      <c r="F118" s="3"/>
      <c r="G118" s="12"/>
      <c r="H118" s="12"/>
      <c r="I118" s="12"/>
      <c r="J118" s="12"/>
      <c r="K118" s="12"/>
      <c r="L118" s="3"/>
      <c r="M118" s="3"/>
      <c r="N118" s="3">
        <v>2257</v>
      </c>
      <c r="O118" s="3"/>
      <c r="P118" s="12"/>
      <c r="Q118" s="12"/>
      <c r="R118" s="12"/>
      <c r="S118" s="12"/>
    </row>
    <row r="119" spans="1:19" x14ac:dyDescent="0.2">
      <c r="A119">
        <v>127</v>
      </c>
      <c r="B119" s="12"/>
      <c r="C119" s="3"/>
      <c r="D119" s="3"/>
      <c r="E119" s="3">
        <v>37602</v>
      </c>
      <c r="F119" s="3"/>
      <c r="G119" s="12"/>
      <c r="H119" s="12"/>
      <c r="I119" s="12"/>
      <c r="J119" s="12"/>
      <c r="K119" s="12"/>
      <c r="L119" s="3"/>
      <c r="M119" s="3"/>
      <c r="N119" s="3">
        <v>2289</v>
      </c>
      <c r="O119" s="3"/>
      <c r="P119" s="12"/>
      <c r="Q119" s="12"/>
      <c r="R119" s="12"/>
      <c r="S119" s="12"/>
    </row>
    <row r="120" spans="1:19" x14ac:dyDescent="0.2">
      <c r="A120">
        <v>128</v>
      </c>
      <c r="B120" s="12"/>
      <c r="C120" s="3"/>
      <c r="D120" s="3"/>
      <c r="E120" s="3">
        <v>37384</v>
      </c>
      <c r="F120" s="3"/>
      <c r="G120" s="12"/>
      <c r="H120" s="12"/>
      <c r="I120" s="12"/>
      <c r="J120" s="12"/>
      <c r="K120" s="12"/>
      <c r="L120" s="3"/>
      <c r="M120" s="3"/>
      <c r="N120" s="3">
        <v>2228</v>
      </c>
      <c r="O120" s="3"/>
      <c r="P120" s="12"/>
      <c r="Q120" s="12"/>
      <c r="R120" s="12"/>
      <c r="S120" s="12"/>
    </row>
    <row r="121" spans="1:19" x14ac:dyDescent="0.2">
      <c r="A121">
        <v>129</v>
      </c>
      <c r="B121" s="12"/>
      <c r="C121" s="3"/>
      <c r="D121" s="3"/>
      <c r="E121" s="3">
        <v>37989</v>
      </c>
      <c r="F121" s="3"/>
      <c r="G121" s="12"/>
      <c r="H121" s="12"/>
      <c r="I121" s="12"/>
      <c r="J121" s="12"/>
      <c r="K121" s="12"/>
      <c r="L121" s="3"/>
      <c r="M121" s="3"/>
      <c r="N121" s="3">
        <v>2245</v>
      </c>
      <c r="O121" s="3"/>
      <c r="P121" s="12"/>
      <c r="Q121" s="12"/>
      <c r="R121" s="12"/>
      <c r="S121" s="12"/>
    </row>
    <row r="122" spans="1:19" x14ac:dyDescent="0.2">
      <c r="A122">
        <v>130</v>
      </c>
      <c r="B122" s="12"/>
      <c r="C122" s="3"/>
      <c r="D122" s="3"/>
      <c r="E122" s="3">
        <v>38057</v>
      </c>
      <c r="F122" s="3"/>
      <c r="G122" s="12"/>
      <c r="H122" s="12"/>
      <c r="I122" s="12"/>
      <c r="J122" s="12"/>
      <c r="K122" s="12"/>
      <c r="L122" s="3"/>
      <c r="M122" s="3"/>
      <c r="N122" s="3">
        <v>2287</v>
      </c>
      <c r="O122" s="3"/>
      <c r="P122" s="12"/>
      <c r="Q122" s="12"/>
      <c r="R122" s="12"/>
      <c r="S122" s="12"/>
    </row>
    <row r="123" spans="1:19" x14ac:dyDescent="0.2">
      <c r="A123">
        <v>131</v>
      </c>
      <c r="B123" s="12"/>
      <c r="C123" s="3"/>
      <c r="D123" s="3"/>
      <c r="E123" s="3">
        <v>38466</v>
      </c>
      <c r="F123" s="3"/>
      <c r="G123" s="12"/>
      <c r="H123" s="12"/>
      <c r="I123" s="12"/>
      <c r="J123" s="12"/>
      <c r="K123" s="12"/>
      <c r="L123" s="3"/>
      <c r="M123" s="3"/>
      <c r="N123" s="3">
        <v>2246</v>
      </c>
      <c r="O123" s="3"/>
      <c r="P123" s="12"/>
      <c r="Q123" s="12"/>
      <c r="R123" s="12"/>
      <c r="S123" s="12"/>
    </row>
    <row r="124" spans="1:19" x14ac:dyDescent="0.2">
      <c r="A124">
        <v>132</v>
      </c>
      <c r="B124" s="12"/>
      <c r="C124" s="3"/>
      <c r="D124" s="3"/>
      <c r="E124" s="3" t="s">
        <v>40</v>
      </c>
      <c r="F124" s="3"/>
      <c r="G124" s="12"/>
      <c r="H124" s="12"/>
      <c r="I124" s="12"/>
      <c r="J124" s="12"/>
      <c r="K124" s="12"/>
      <c r="L124" s="3"/>
      <c r="M124" s="3"/>
      <c r="N124" s="3">
        <v>2832</v>
      </c>
      <c r="O124" s="3"/>
      <c r="P124" s="12"/>
      <c r="Q124" s="12"/>
      <c r="R124" s="12"/>
      <c r="S124" s="12"/>
    </row>
    <row r="125" spans="1:19" x14ac:dyDescent="0.2">
      <c r="A125">
        <v>133</v>
      </c>
      <c r="B125" s="12"/>
      <c r="C125" s="3"/>
      <c r="D125" s="3"/>
      <c r="E125" s="3" t="s">
        <v>40</v>
      </c>
      <c r="F125" s="3"/>
      <c r="G125" s="12"/>
      <c r="H125" s="12"/>
      <c r="I125" s="12"/>
      <c r="J125" s="12"/>
      <c r="K125" s="12"/>
      <c r="L125" s="3"/>
      <c r="M125" s="3"/>
      <c r="N125" s="3">
        <v>2689</v>
      </c>
      <c r="O125" s="3"/>
      <c r="P125" s="12"/>
      <c r="Q125" s="12"/>
      <c r="R125" s="12"/>
      <c r="S125" s="12"/>
    </row>
    <row r="126" spans="1:19" x14ac:dyDescent="0.2">
      <c r="A126">
        <v>134</v>
      </c>
      <c r="B126" s="12"/>
      <c r="C126" s="3"/>
      <c r="D126" s="3"/>
      <c r="E126" s="3">
        <v>37631</v>
      </c>
      <c r="F126" s="3"/>
      <c r="G126" s="12"/>
      <c r="H126" s="12"/>
      <c r="I126" s="12"/>
      <c r="J126" s="12"/>
      <c r="K126" s="12"/>
      <c r="L126" s="3"/>
      <c r="M126" s="3"/>
      <c r="N126" s="3">
        <v>2224</v>
      </c>
      <c r="O126" s="3"/>
      <c r="P126" s="12"/>
      <c r="Q126" s="12"/>
      <c r="R126" s="12"/>
      <c r="S126" s="12"/>
    </row>
    <row r="127" spans="1:19" x14ac:dyDescent="0.2">
      <c r="A127">
        <v>135</v>
      </c>
      <c r="B127" s="12"/>
      <c r="C127" s="3"/>
      <c r="D127" s="3"/>
      <c r="E127" s="3" t="s">
        <v>40</v>
      </c>
      <c r="F127" s="3"/>
      <c r="G127" s="12"/>
      <c r="H127" s="12"/>
      <c r="I127" s="12"/>
      <c r="J127" s="12"/>
      <c r="K127" s="12"/>
      <c r="L127" s="3"/>
      <c r="M127" s="3"/>
      <c r="N127" s="3">
        <v>3026</v>
      </c>
      <c r="O127" s="3"/>
      <c r="P127" s="12"/>
      <c r="Q127" s="12"/>
      <c r="R127" s="12"/>
      <c r="S127" s="12"/>
    </row>
    <row r="128" spans="1:19" x14ac:dyDescent="0.2">
      <c r="A128">
        <v>136</v>
      </c>
      <c r="B128" s="12"/>
      <c r="C128" s="3"/>
      <c r="D128" s="3"/>
      <c r="E128" s="3">
        <v>129723.00000000001</v>
      </c>
      <c r="F128" s="3"/>
      <c r="G128" s="12"/>
      <c r="H128" s="12"/>
      <c r="I128" s="12"/>
      <c r="J128" s="12"/>
      <c r="K128" s="12"/>
      <c r="L128" s="3"/>
      <c r="M128" s="3"/>
      <c r="N128" s="3">
        <v>2685</v>
      </c>
      <c r="O128" s="3"/>
      <c r="P128" s="12"/>
      <c r="Q128" s="12"/>
      <c r="R128" s="12"/>
      <c r="S128" s="12"/>
    </row>
    <row r="129" spans="1:19" x14ac:dyDescent="0.2">
      <c r="A129">
        <v>137</v>
      </c>
      <c r="B129" s="12"/>
      <c r="C129" s="3"/>
      <c r="D129" s="3"/>
      <c r="E129" s="3">
        <v>39923</v>
      </c>
      <c r="F129" s="3"/>
      <c r="G129" s="12"/>
      <c r="H129" s="12"/>
      <c r="I129" s="12"/>
      <c r="J129" s="12"/>
      <c r="K129" s="12"/>
      <c r="L129" s="3"/>
      <c r="M129" s="3"/>
      <c r="N129" s="3">
        <v>2483</v>
      </c>
      <c r="O129" s="3"/>
      <c r="P129" s="12"/>
      <c r="Q129" s="12"/>
      <c r="R129" s="12"/>
      <c r="S129" s="12"/>
    </row>
    <row r="130" spans="1:19" x14ac:dyDescent="0.2">
      <c r="A130">
        <v>138</v>
      </c>
      <c r="B130" s="12"/>
      <c r="C130" s="3"/>
      <c r="D130" s="3"/>
      <c r="E130" s="3">
        <v>44792</v>
      </c>
      <c r="F130" s="3"/>
      <c r="G130" s="12"/>
      <c r="H130" s="12"/>
      <c r="I130" s="12"/>
      <c r="J130" s="12"/>
      <c r="K130" s="12"/>
      <c r="L130" s="3"/>
      <c r="M130" s="3"/>
      <c r="N130" s="3">
        <v>2256</v>
      </c>
      <c r="O130" s="3"/>
      <c r="P130" s="12"/>
      <c r="Q130" s="12"/>
      <c r="R130" s="12"/>
      <c r="S130" s="12"/>
    </row>
    <row r="131" spans="1:19" x14ac:dyDescent="0.2">
      <c r="A131">
        <v>139</v>
      </c>
      <c r="B131" s="12"/>
      <c r="C131" s="3"/>
      <c r="D131" s="3"/>
      <c r="E131" s="3">
        <v>38820</v>
      </c>
      <c r="F131" s="3"/>
      <c r="G131" s="12"/>
      <c r="H131" s="12"/>
      <c r="I131" s="12"/>
      <c r="J131" s="12"/>
      <c r="K131" s="12"/>
      <c r="L131" s="3"/>
      <c r="M131" s="3"/>
      <c r="N131" s="3">
        <v>2261</v>
      </c>
      <c r="O131" s="3"/>
      <c r="P131" s="12"/>
      <c r="Q131" s="12"/>
      <c r="R131" s="12"/>
      <c r="S131" s="12"/>
    </row>
    <row r="132" spans="1:19" x14ac:dyDescent="0.2">
      <c r="A132">
        <v>140</v>
      </c>
      <c r="B132" s="12"/>
      <c r="C132" s="3"/>
      <c r="D132" s="3"/>
      <c r="E132" s="3">
        <v>37660</v>
      </c>
      <c r="F132" s="3"/>
      <c r="G132" s="12"/>
      <c r="H132" s="12"/>
      <c r="I132" s="12"/>
      <c r="J132" s="12"/>
      <c r="K132" s="12"/>
      <c r="L132" s="3"/>
      <c r="M132" s="3"/>
      <c r="N132" s="3">
        <v>2255</v>
      </c>
      <c r="O132" s="3"/>
      <c r="P132" s="12"/>
      <c r="Q132" s="12"/>
      <c r="R132" s="12"/>
      <c r="S132" s="12"/>
    </row>
    <row r="133" spans="1:19" x14ac:dyDescent="0.2">
      <c r="A133">
        <v>141</v>
      </c>
      <c r="B133" s="12"/>
      <c r="C133" s="3"/>
      <c r="D133" s="3"/>
      <c r="E133" s="3">
        <v>37976</v>
      </c>
      <c r="F133" s="3"/>
      <c r="G133" s="12"/>
      <c r="H133" s="12"/>
      <c r="I133" s="12"/>
      <c r="J133" s="12"/>
      <c r="K133" s="12"/>
      <c r="L133" s="3"/>
      <c r="M133" s="3"/>
      <c r="N133" s="3">
        <v>2271</v>
      </c>
      <c r="O133" s="3"/>
      <c r="P133" s="12"/>
      <c r="Q133" s="12"/>
      <c r="R133" s="12"/>
      <c r="S133" s="12"/>
    </row>
    <row r="134" spans="1:19" x14ac:dyDescent="0.2">
      <c r="A134">
        <v>142</v>
      </c>
      <c r="B134" s="12"/>
      <c r="C134" s="3"/>
      <c r="D134" s="3"/>
      <c r="E134" s="3" t="s">
        <v>40</v>
      </c>
      <c r="F134" s="3"/>
      <c r="G134" s="12"/>
      <c r="H134" s="12"/>
      <c r="I134" s="12"/>
      <c r="J134" s="12"/>
      <c r="K134" s="12"/>
      <c r="L134" s="3"/>
      <c r="M134" s="3"/>
      <c r="N134" s="3">
        <v>2863</v>
      </c>
      <c r="O134" s="3"/>
      <c r="P134" s="12"/>
      <c r="Q134" s="12"/>
      <c r="R134" s="12"/>
      <c r="S134" s="12"/>
    </row>
    <row r="135" spans="1:19" x14ac:dyDescent="0.2">
      <c r="A135">
        <v>143</v>
      </c>
      <c r="B135" s="12"/>
      <c r="C135" s="3"/>
      <c r="D135" s="3"/>
      <c r="E135" s="3">
        <v>38588</v>
      </c>
      <c r="F135" s="3"/>
      <c r="G135" s="12"/>
      <c r="H135" s="12"/>
      <c r="I135" s="12"/>
      <c r="J135" s="12"/>
      <c r="K135" s="12"/>
      <c r="L135" s="3"/>
      <c r="M135" s="3"/>
      <c r="N135" s="3">
        <v>2405</v>
      </c>
      <c r="O135" s="3"/>
      <c r="P135" s="12"/>
      <c r="Q135" s="12"/>
      <c r="R135" s="12"/>
      <c r="S135" s="12"/>
    </row>
    <row r="136" spans="1:19" x14ac:dyDescent="0.2">
      <c r="A136">
        <v>144</v>
      </c>
      <c r="B136" s="12"/>
      <c r="C136" s="3"/>
      <c r="D136" s="3"/>
      <c r="E136" s="3">
        <v>83189</v>
      </c>
      <c r="F136" s="3"/>
      <c r="G136" s="12"/>
      <c r="H136" s="12"/>
      <c r="I136" s="12"/>
      <c r="J136" s="12"/>
      <c r="K136" s="12"/>
      <c r="L136" s="3"/>
      <c r="M136" s="3"/>
      <c r="N136" s="3">
        <v>3300</v>
      </c>
      <c r="O136" s="3"/>
      <c r="P136" s="12"/>
      <c r="Q136" s="12"/>
      <c r="R136" s="12"/>
      <c r="S136" s="12"/>
    </row>
    <row r="137" spans="1:19" x14ac:dyDescent="0.2">
      <c r="A137">
        <v>145</v>
      </c>
      <c r="B137" s="12"/>
      <c r="C137" s="3"/>
      <c r="D137" s="3"/>
      <c r="E137" s="3">
        <v>42146</v>
      </c>
      <c r="F137" s="3"/>
      <c r="G137" s="12"/>
      <c r="H137" s="12"/>
      <c r="I137" s="12"/>
      <c r="J137" s="12"/>
      <c r="K137" s="12"/>
      <c r="L137" s="3"/>
      <c r="M137" s="3"/>
      <c r="N137" s="3">
        <v>2291</v>
      </c>
      <c r="O137" s="3"/>
      <c r="P137" s="12"/>
      <c r="Q137" s="12"/>
      <c r="R137" s="12"/>
      <c r="S137" s="12"/>
    </row>
    <row r="138" spans="1:19" x14ac:dyDescent="0.2">
      <c r="A138">
        <v>146</v>
      </c>
      <c r="B138" s="12"/>
      <c r="C138" s="3"/>
      <c r="D138" s="3"/>
      <c r="E138" s="3">
        <v>40689</v>
      </c>
      <c r="F138" s="3"/>
      <c r="G138" s="12"/>
      <c r="H138" s="12"/>
      <c r="I138" s="12"/>
      <c r="J138" s="12"/>
      <c r="K138" s="12"/>
      <c r="L138" s="3"/>
      <c r="M138" s="3"/>
      <c r="N138" s="3">
        <v>2458</v>
      </c>
      <c r="O138" s="3"/>
      <c r="P138" s="12"/>
      <c r="Q138" s="12"/>
      <c r="R138" s="12"/>
      <c r="S138" s="12"/>
    </row>
    <row r="139" spans="1:19" x14ac:dyDescent="0.2">
      <c r="A139">
        <v>147</v>
      </c>
      <c r="B139" s="12"/>
      <c r="C139" s="3"/>
      <c r="D139" s="3"/>
      <c r="E139" s="3">
        <v>58661</v>
      </c>
      <c r="F139" s="3"/>
      <c r="G139" s="12"/>
      <c r="H139" s="12"/>
      <c r="I139" s="12"/>
      <c r="J139" s="12"/>
      <c r="K139" s="12"/>
      <c r="L139" s="3"/>
      <c r="M139" s="3"/>
      <c r="N139" s="3">
        <v>2425</v>
      </c>
      <c r="O139" s="3"/>
      <c r="P139" s="12"/>
      <c r="Q139" s="12"/>
      <c r="R139" s="12"/>
      <c r="S139" s="12"/>
    </row>
    <row r="140" spans="1:19" x14ac:dyDescent="0.2">
      <c r="A140">
        <v>148</v>
      </c>
      <c r="B140" s="12"/>
      <c r="C140" s="3"/>
      <c r="D140" s="3"/>
      <c r="E140" s="3">
        <v>39508</v>
      </c>
      <c r="F140" s="3"/>
      <c r="G140" s="12"/>
      <c r="H140" s="12"/>
      <c r="I140" s="12"/>
      <c r="J140" s="12"/>
      <c r="K140" s="12"/>
      <c r="L140" s="3"/>
      <c r="M140" s="3"/>
      <c r="N140" s="3">
        <v>2416</v>
      </c>
      <c r="O140" s="3"/>
      <c r="P140" s="12"/>
      <c r="Q140" s="12"/>
      <c r="R140" s="12"/>
      <c r="S140" s="12"/>
    </row>
    <row r="141" spans="1:19" x14ac:dyDescent="0.2">
      <c r="A141">
        <v>149</v>
      </c>
      <c r="B141" s="12"/>
      <c r="C141" s="3"/>
      <c r="D141" s="3"/>
      <c r="E141" s="3">
        <v>73912</v>
      </c>
      <c r="F141" s="3"/>
      <c r="G141" s="12"/>
      <c r="H141" s="12"/>
      <c r="I141" s="12"/>
      <c r="J141" s="12"/>
      <c r="K141" s="12"/>
      <c r="L141" s="3"/>
      <c r="M141" s="3"/>
      <c r="N141" s="3">
        <v>3950</v>
      </c>
      <c r="O141" s="3"/>
      <c r="P141" s="12"/>
      <c r="Q141" s="12"/>
      <c r="R141" s="12"/>
      <c r="S141" s="12"/>
    </row>
    <row r="142" spans="1:19" x14ac:dyDescent="0.2">
      <c r="A142">
        <v>151</v>
      </c>
      <c r="B142" s="12"/>
      <c r="C142" s="3"/>
      <c r="D142" s="3"/>
      <c r="E142" s="3">
        <v>37771</v>
      </c>
      <c r="F142" s="3"/>
      <c r="G142" s="12"/>
      <c r="H142" s="12"/>
      <c r="I142" s="12"/>
      <c r="J142" s="12"/>
      <c r="K142" s="12"/>
      <c r="L142" s="3"/>
      <c r="M142" s="3"/>
      <c r="N142" s="3">
        <v>2298</v>
      </c>
      <c r="O142" s="3"/>
      <c r="P142" s="12"/>
      <c r="Q142" s="12"/>
      <c r="R142" s="12"/>
      <c r="S142" s="12"/>
    </row>
    <row r="143" spans="1:19" x14ac:dyDescent="0.2">
      <c r="A143">
        <v>152</v>
      </c>
      <c r="B143" s="12"/>
      <c r="C143" s="3"/>
      <c r="D143" s="3"/>
      <c r="E143" s="3">
        <v>41092</v>
      </c>
      <c r="F143" s="3"/>
      <c r="G143" s="12"/>
      <c r="H143" s="12"/>
      <c r="I143" s="12"/>
      <c r="J143" s="12"/>
      <c r="K143" s="12"/>
      <c r="L143" s="3"/>
      <c r="M143" s="3"/>
      <c r="N143" s="3">
        <v>2262</v>
      </c>
      <c r="O143" s="3"/>
      <c r="P143" s="12"/>
      <c r="Q143" s="12"/>
      <c r="R143" s="12"/>
      <c r="S143" s="12"/>
    </row>
    <row r="144" spans="1:19" x14ac:dyDescent="0.2">
      <c r="A144">
        <v>153</v>
      </c>
      <c r="B144" s="12"/>
      <c r="C144" s="3"/>
      <c r="D144" s="3"/>
      <c r="E144" s="3">
        <v>38660</v>
      </c>
      <c r="F144" s="3"/>
      <c r="G144" s="12"/>
      <c r="H144" s="12"/>
      <c r="I144" s="12"/>
      <c r="J144" s="12"/>
      <c r="K144" s="12"/>
      <c r="L144" s="3"/>
      <c r="M144" s="3"/>
      <c r="N144" s="3">
        <v>2319</v>
      </c>
      <c r="O144" s="3"/>
      <c r="P144" s="12"/>
      <c r="Q144" s="12"/>
      <c r="R144" s="12"/>
      <c r="S144" s="12"/>
    </row>
    <row r="145" spans="1:19" x14ac:dyDescent="0.2">
      <c r="A145">
        <v>155</v>
      </c>
      <c r="B145" s="12"/>
      <c r="C145" s="3"/>
      <c r="D145" s="3"/>
      <c r="E145" s="3">
        <v>37520</v>
      </c>
      <c r="F145" s="3"/>
      <c r="G145" s="12"/>
      <c r="H145" s="12"/>
      <c r="I145" s="12"/>
      <c r="J145" s="12"/>
      <c r="K145" s="12"/>
      <c r="L145" s="3"/>
      <c r="M145" s="3"/>
      <c r="N145" s="3">
        <v>2201</v>
      </c>
      <c r="O145" s="3"/>
      <c r="P145" s="12"/>
      <c r="Q145" s="12"/>
      <c r="R145" s="12"/>
      <c r="S145" s="12"/>
    </row>
    <row r="146" spans="1:19" x14ac:dyDescent="0.2">
      <c r="A146">
        <v>157</v>
      </c>
      <c r="B146" s="12"/>
      <c r="C146" s="3"/>
      <c r="D146" s="3"/>
      <c r="E146" s="3">
        <v>48201</v>
      </c>
      <c r="F146" s="3"/>
      <c r="G146" s="12"/>
      <c r="H146" s="12"/>
      <c r="I146" s="12"/>
      <c r="J146" s="12"/>
      <c r="K146" s="12"/>
      <c r="L146" s="3"/>
      <c r="M146" s="3"/>
      <c r="N146" s="3">
        <v>2492</v>
      </c>
      <c r="O146" s="3"/>
      <c r="P146" s="12"/>
      <c r="Q146" s="12"/>
      <c r="R146" s="12"/>
      <c r="S146" s="12"/>
    </row>
    <row r="147" spans="1:19" x14ac:dyDescent="0.2">
      <c r="A147">
        <v>160</v>
      </c>
      <c r="B147" s="12"/>
      <c r="C147" s="3"/>
      <c r="D147" s="3"/>
      <c r="E147" s="3">
        <v>37619</v>
      </c>
      <c r="F147" s="3"/>
      <c r="G147" s="12"/>
      <c r="H147" s="12"/>
      <c r="I147" s="12"/>
      <c r="J147" s="12"/>
      <c r="K147" s="12"/>
      <c r="L147" s="3"/>
      <c r="M147" s="3"/>
      <c r="N147" s="3">
        <v>2280</v>
      </c>
      <c r="O147" s="3"/>
      <c r="P147" s="12"/>
      <c r="Q147" s="12"/>
      <c r="R147" s="12"/>
      <c r="S147" s="12"/>
    </row>
    <row r="148" spans="1:19" x14ac:dyDescent="0.2">
      <c r="A148">
        <v>161</v>
      </c>
      <c r="B148" s="12"/>
      <c r="C148" s="3"/>
      <c r="D148" s="3"/>
      <c r="E148" s="3">
        <v>45880</v>
      </c>
      <c r="F148" s="3"/>
      <c r="G148" s="12"/>
      <c r="H148" s="12"/>
      <c r="I148" s="12"/>
      <c r="J148" s="12"/>
      <c r="K148" s="12"/>
      <c r="L148" s="3"/>
      <c r="M148" s="3"/>
      <c r="N148" s="3" t="s">
        <v>40</v>
      </c>
      <c r="O148" s="3"/>
      <c r="P148" s="12"/>
      <c r="Q148" s="12"/>
      <c r="R148" s="12"/>
      <c r="S148" s="12"/>
    </row>
    <row r="149" spans="1:19" x14ac:dyDescent="0.2">
      <c r="A149">
        <v>162</v>
      </c>
      <c r="B149" s="12"/>
      <c r="C149" s="3"/>
      <c r="D149" s="3"/>
      <c r="E149" s="3">
        <v>67858</v>
      </c>
      <c r="F149" s="3"/>
      <c r="G149" s="12"/>
      <c r="H149" s="12"/>
      <c r="I149" s="12"/>
      <c r="J149" s="12"/>
      <c r="K149" s="12"/>
      <c r="L149" s="3"/>
      <c r="M149" s="3"/>
      <c r="N149" s="3">
        <v>2874</v>
      </c>
      <c r="O149" s="3"/>
      <c r="P149" s="12"/>
      <c r="Q149" s="12"/>
      <c r="R149" s="12"/>
      <c r="S149" s="12"/>
    </row>
    <row r="150" spans="1:19" x14ac:dyDescent="0.2">
      <c r="A150">
        <v>163</v>
      </c>
      <c r="B150" s="12"/>
      <c r="C150" s="3"/>
      <c r="D150" s="3"/>
      <c r="E150" s="3">
        <v>37394</v>
      </c>
      <c r="F150" s="3"/>
      <c r="G150" s="12"/>
      <c r="H150" s="12"/>
      <c r="I150" s="12"/>
      <c r="J150" s="12"/>
      <c r="K150" s="12"/>
      <c r="L150" s="3"/>
      <c r="M150" s="3"/>
      <c r="N150" s="3">
        <v>2211</v>
      </c>
      <c r="O150" s="3"/>
      <c r="P150" s="12"/>
      <c r="Q150" s="12"/>
      <c r="R150" s="12"/>
      <c r="S150" s="12"/>
    </row>
    <row r="151" spans="1:19" x14ac:dyDescent="0.2">
      <c r="A151">
        <v>164</v>
      </c>
      <c r="B151" s="12"/>
      <c r="C151" s="3"/>
      <c r="D151" s="3"/>
      <c r="E151" s="3" t="s">
        <v>40</v>
      </c>
      <c r="F151" s="3"/>
      <c r="G151" s="12"/>
      <c r="H151" s="12"/>
      <c r="I151" s="12"/>
      <c r="J151" s="12"/>
      <c r="K151" s="12"/>
      <c r="L151" s="3"/>
      <c r="M151" s="3"/>
      <c r="N151" s="3">
        <v>2591</v>
      </c>
      <c r="O151" s="3"/>
      <c r="P151" s="12"/>
      <c r="Q151" s="12"/>
      <c r="R151" s="12"/>
      <c r="S151" s="12"/>
    </row>
    <row r="152" spans="1:19" x14ac:dyDescent="0.2">
      <c r="A152">
        <v>165</v>
      </c>
      <c r="B152" s="12"/>
      <c r="C152" s="3"/>
      <c r="D152" s="3"/>
      <c r="E152" s="3">
        <v>45114</v>
      </c>
      <c r="F152" s="3"/>
      <c r="G152" s="12"/>
      <c r="H152" s="12"/>
      <c r="I152" s="12"/>
      <c r="J152" s="12"/>
      <c r="K152" s="12"/>
      <c r="L152" s="3"/>
      <c r="M152" s="3"/>
      <c r="N152" s="3">
        <v>2515</v>
      </c>
      <c r="O152" s="3"/>
      <c r="P152" s="12"/>
      <c r="Q152" s="12"/>
      <c r="R152" s="12"/>
      <c r="S152" s="12"/>
    </row>
    <row r="153" spans="1:19" x14ac:dyDescent="0.2">
      <c r="A153">
        <v>166</v>
      </c>
      <c r="B153" s="12"/>
      <c r="C153" s="3"/>
      <c r="D153" s="3"/>
      <c r="E153" s="3">
        <v>38100</v>
      </c>
      <c r="F153" s="3"/>
      <c r="G153" s="12"/>
      <c r="H153" s="12"/>
      <c r="I153" s="12"/>
      <c r="J153" s="12"/>
      <c r="K153" s="12"/>
      <c r="L153" s="3"/>
      <c r="M153" s="3"/>
      <c r="N153" s="3">
        <v>2285</v>
      </c>
      <c r="O153" s="3"/>
      <c r="P153" s="12"/>
      <c r="Q153" s="12"/>
      <c r="R153" s="12"/>
      <c r="S153" s="12"/>
    </row>
    <row r="154" spans="1:19" x14ac:dyDescent="0.2">
      <c r="A154">
        <v>167</v>
      </c>
      <c r="B154" s="12"/>
      <c r="C154" s="3"/>
      <c r="D154" s="3"/>
      <c r="E154" s="3">
        <v>38073</v>
      </c>
      <c r="F154" s="3"/>
      <c r="G154" s="12"/>
      <c r="H154" s="12"/>
      <c r="I154" s="12"/>
      <c r="J154" s="12"/>
      <c r="K154" s="12"/>
      <c r="L154" s="3"/>
      <c r="M154" s="3"/>
      <c r="N154" s="3">
        <v>2241</v>
      </c>
      <c r="O154" s="3"/>
      <c r="P154" s="12"/>
      <c r="Q154" s="12"/>
      <c r="R154" s="12"/>
      <c r="S154" s="12"/>
    </row>
    <row r="155" spans="1:19" x14ac:dyDescent="0.2">
      <c r="A155">
        <v>168</v>
      </c>
      <c r="B155" s="12"/>
      <c r="C155" s="3"/>
      <c r="D155" s="3"/>
      <c r="E155" s="3">
        <v>37495</v>
      </c>
      <c r="F155" s="3"/>
      <c r="G155" s="12"/>
      <c r="H155" s="12"/>
      <c r="I155" s="12"/>
      <c r="J155" s="12"/>
      <c r="K155" s="12"/>
      <c r="L155" s="3"/>
      <c r="M155" s="3"/>
      <c r="N155" s="3">
        <v>2274</v>
      </c>
      <c r="O155" s="3"/>
      <c r="P155" s="12"/>
      <c r="Q155" s="12"/>
      <c r="R155" s="12"/>
      <c r="S155" s="12"/>
    </row>
    <row r="156" spans="1:19" x14ac:dyDescent="0.2">
      <c r="A156">
        <v>169</v>
      </c>
      <c r="B156" s="12"/>
      <c r="C156" s="3"/>
      <c r="D156" s="3"/>
      <c r="E156" s="3" t="s">
        <v>40</v>
      </c>
      <c r="F156" s="3"/>
      <c r="G156" s="12"/>
      <c r="H156" s="12"/>
      <c r="I156" s="12"/>
      <c r="J156" s="12"/>
      <c r="K156" s="12"/>
      <c r="L156" s="3"/>
      <c r="M156" s="3"/>
      <c r="N156" s="3">
        <v>2254</v>
      </c>
      <c r="O156" s="3"/>
      <c r="P156" s="12"/>
      <c r="Q156" s="12"/>
      <c r="R156" s="12"/>
      <c r="S156" s="12"/>
    </row>
    <row r="157" spans="1:19" x14ac:dyDescent="0.2">
      <c r="A157">
        <v>170</v>
      </c>
      <c r="B157" s="12"/>
      <c r="C157" s="3"/>
      <c r="D157" s="3"/>
      <c r="E157" s="3" t="s">
        <v>40</v>
      </c>
      <c r="F157" s="3"/>
      <c r="G157" s="12"/>
      <c r="H157" s="12"/>
      <c r="I157" s="12"/>
      <c r="J157" s="12"/>
      <c r="K157" s="12"/>
      <c r="L157" s="3"/>
      <c r="M157" s="3"/>
      <c r="N157" s="3">
        <v>2423</v>
      </c>
      <c r="O157" s="3"/>
      <c r="P157" s="12"/>
      <c r="Q157" s="12"/>
      <c r="R157" s="12"/>
      <c r="S157" s="12"/>
    </row>
    <row r="158" spans="1:19" x14ac:dyDescent="0.2">
      <c r="A158">
        <v>171</v>
      </c>
      <c r="B158" s="12"/>
      <c r="C158" s="3"/>
      <c r="D158" s="3"/>
      <c r="E158" s="3" t="s">
        <v>40</v>
      </c>
      <c r="F158" s="3"/>
      <c r="G158" s="12"/>
      <c r="H158" s="12"/>
      <c r="I158" s="12"/>
      <c r="J158" s="12"/>
      <c r="K158" s="12"/>
      <c r="L158" s="3"/>
      <c r="M158" s="3"/>
      <c r="N158" s="3">
        <v>2588</v>
      </c>
      <c r="O158" s="3"/>
      <c r="P158" s="12"/>
      <c r="Q158" s="12"/>
      <c r="R158" s="12"/>
      <c r="S158" s="12"/>
    </row>
    <row r="159" spans="1:19" x14ac:dyDescent="0.2">
      <c r="A159">
        <v>172</v>
      </c>
      <c r="B159" s="12"/>
      <c r="C159" s="3"/>
      <c r="D159" s="3"/>
      <c r="E159" s="3">
        <v>37959</v>
      </c>
      <c r="F159" s="3"/>
      <c r="G159" s="12"/>
      <c r="H159" s="12"/>
      <c r="I159" s="12"/>
      <c r="J159" s="12"/>
      <c r="K159" s="12"/>
      <c r="L159" s="3"/>
      <c r="M159" s="3"/>
      <c r="N159" s="3">
        <v>2338</v>
      </c>
      <c r="O159" s="3"/>
      <c r="P159" s="12"/>
      <c r="Q159" s="12"/>
      <c r="R159" s="12"/>
      <c r="S159" s="12"/>
    </row>
    <row r="160" spans="1:19" x14ac:dyDescent="0.2">
      <c r="A160">
        <v>173</v>
      </c>
      <c r="B160" s="12"/>
      <c r="C160" s="3"/>
      <c r="D160" s="3"/>
      <c r="E160" s="3" t="s">
        <v>40</v>
      </c>
      <c r="F160" s="3"/>
      <c r="G160" s="12"/>
      <c r="H160" s="12"/>
      <c r="I160" s="12"/>
      <c r="J160" s="12"/>
      <c r="K160" s="12"/>
      <c r="L160" s="3"/>
      <c r="M160" s="3"/>
      <c r="N160" s="3">
        <v>2701</v>
      </c>
      <c r="O160" s="3"/>
      <c r="P160" s="12"/>
      <c r="Q160" s="12"/>
      <c r="R160" s="12"/>
      <c r="S160" s="12"/>
    </row>
    <row r="161" spans="1:19" x14ac:dyDescent="0.2">
      <c r="A161">
        <v>174</v>
      </c>
      <c r="B161" s="12"/>
      <c r="C161" s="3"/>
      <c r="D161" s="3"/>
      <c r="E161" s="3">
        <v>37800</v>
      </c>
      <c r="F161" s="3"/>
      <c r="G161" s="12"/>
      <c r="H161" s="12"/>
      <c r="I161" s="12"/>
      <c r="J161" s="12"/>
      <c r="K161" s="12"/>
      <c r="L161" s="3"/>
      <c r="M161" s="3"/>
      <c r="N161" s="3">
        <v>2215</v>
      </c>
      <c r="O161" s="3"/>
      <c r="P161" s="12"/>
      <c r="Q161" s="12"/>
      <c r="R161" s="12"/>
      <c r="S161" s="12"/>
    </row>
    <row r="162" spans="1:19" x14ac:dyDescent="0.2">
      <c r="A162">
        <v>175</v>
      </c>
      <c r="B162" s="12"/>
      <c r="C162" s="3"/>
      <c r="D162" s="3"/>
      <c r="E162" s="3">
        <v>42338</v>
      </c>
      <c r="F162" s="3"/>
      <c r="G162" s="12"/>
      <c r="H162" s="12"/>
      <c r="I162" s="12"/>
      <c r="J162" s="12"/>
      <c r="K162" s="12"/>
      <c r="L162" s="3"/>
      <c r="M162" s="3"/>
      <c r="N162" s="3">
        <v>2498</v>
      </c>
      <c r="O162" s="3"/>
      <c r="P162" s="12"/>
      <c r="Q162" s="12"/>
      <c r="R162" s="12"/>
      <c r="S162" s="12"/>
    </row>
    <row r="163" spans="1:19" x14ac:dyDescent="0.2">
      <c r="A163">
        <v>176</v>
      </c>
      <c r="B163" s="12"/>
      <c r="C163" s="3"/>
      <c r="D163" s="3"/>
      <c r="E163" s="3">
        <v>40011</v>
      </c>
      <c r="F163" s="3"/>
      <c r="G163" s="12"/>
      <c r="H163" s="12"/>
      <c r="I163" s="12"/>
      <c r="J163" s="12"/>
      <c r="K163" s="12"/>
      <c r="L163" s="3"/>
      <c r="M163" s="3"/>
      <c r="N163" s="3">
        <v>2618</v>
      </c>
      <c r="O163" s="3"/>
      <c r="P163" s="12"/>
      <c r="Q163" s="12"/>
      <c r="R163" s="12"/>
      <c r="S163" s="12"/>
    </row>
    <row r="164" spans="1:19" x14ac:dyDescent="0.2">
      <c r="A164">
        <v>177</v>
      </c>
      <c r="B164" s="12"/>
      <c r="C164" s="3"/>
      <c r="D164" s="3"/>
      <c r="E164" s="3">
        <v>41013</v>
      </c>
      <c r="F164" s="3"/>
      <c r="G164" s="12"/>
      <c r="H164" s="12"/>
      <c r="I164" s="12"/>
      <c r="J164" s="12"/>
      <c r="K164" s="12"/>
      <c r="L164" s="3"/>
      <c r="M164" s="3"/>
      <c r="N164" s="3">
        <v>2525</v>
      </c>
      <c r="O164" s="3"/>
      <c r="P164" s="12"/>
      <c r="Q164" s="12"/>
      <c r="R164" s="12"/>
      <c r="S164" s="12"/>
    </row>
    <row r="165" spans="1:19" x14ac:dyDescent="0.2">
      <c r="A165">
        <v>181</v>
      </c>
      <c r="B165" s="12"/>
      <c r="C165" s="3"/>
      <c r="D165" s="3"/>
      <c r="E165" s="3" t="s">
        <v>40</v>
      </c>
      <c r="F165" s="3"/>
      <c r="G165" s="12"/>
      <c r="H165" s="12"/>
      <c r="I165" s="12"/>
      <c r="J165" s="12"/>
      <c r="K165" s="12"/>
      <c r="L165" s="3"/>
      <c r="M165" s="3"/>
      <c r="N165" s="3">
        <v>2391</v>
      </c>
      <c r="O165" s="3"/>
      <c r="P165" s="12"/>
      <c r="Q165" s="12"/>
      <c r="R165" s="12"/>
      <c r="S165" s="12"/>
    </row>
    <row r="166" spans="1:19" x14ac:dyDescent="0.2">
      <c r="A166">
        <v>186</v>
      </c>
      <c r="B166" s="12"/>
      <c r="C166" s="3"/>
      <c r="D166" s="3"/>
      <c r="E166" s="3">
        <v>59831</v>
      </c>
      <c r="F166" s="3"/>
      <c r="G166" s="12"/>
      <c r="H166" s="12"/>
      <c r="I166" s="12"/>
      <c r="J166" s="12"/>
      <c r="K166" s="12"/>
      <c r="L166" s="3"/>
      <c r="M166" s="3"/>
      <c r="N166" s="3">
        <v>2399</v>
      </c>
      <c r="O166" s="3"/>
      <c r="P166" s="12"/>
      <c r="Q166" s="12"/>
      <c r="R166" s="12"/>
      <c r="S166" s="12"/>
    </row>
    <row r="167" spans="1:19" x14ac:dyDescent="0.2">
      <c r="A167">
        <v>187</v>
      </c>
      <c r="B167" s="12"/>
      <c r="C167" s="3"/>
      <c r="D167" s="3"/>
      <c r="E167" s="3" t="s">
        <v>40</v>
      </c>
      <c r="F167" s="3"/>
      <c r="G167" s="12"/>
      <c r="H167" s="12"/>
      <c r="I167" s="12"/>
      <c r="J167" s="12"/>
      <c r="K167" s="12"/>
      <c r="L167" s="3"/>
      <c r="M167" s="3"/>
      <c r="N167" s="3">
        <v>2400</v>
      </c>
      <c r="O167" s="3"/>
      <c r="P167" s="12"/>
      <c r="Q167" s="12"/>
      <c r="R167" s="12"/>
      <c r="S167" s="12"/>
    </row>
    <row r="168" spans="1:19" x14ac:dyDescent="0.2">
      <c r="A168">
        <v>188</v>
      </c>
      <c r="B168" s="12"/>
      <c r="C168" s="3"/>
      <c r="D168" s="3"/>
      <c r="E168" s="3">
        <v>38244</v>
      </c>
      <c r="F168" s="3"/>
      <c r="G168" s="12"/>
      <c r="H168" s="12"/>
      <c r="I168" s="12"/>
      <c r="J168" s="12"/>
      <c r="K168" s="12"/>
      <c r="L168" s="3"/>
      <c r="M168" s="3"/>
      <c r="N168" s="3">
        <v>2247</v>
      </c>
      <c r="O168" s="3"/>
      <c r="P168" s="12"/>
      <c r="Q168" s="12"/>
      <c r="R168" s="12"/>
      <c r="S168" s="12"/>
    </row>
    <row r="169" spans="1:19" x14ac:dyDescent="0.2">
      <c r="A169">
        <v>189</v>
      </c>
      <c r="B169" s="12"/>
      <c r="C169" s="3"/>
      <c r="D169" s="3"/>
      <c r="E169" s="3" t="s">
        <v>40</v>
      </c>
      <c r="F169" s="3"/>
      <c r="G169" s="12"/>
      <c r="H169" s="12"/>
      <c r="I169" s="12"/>
      <c r="J169" s="12"/>
      <c r="K169" s="12"/>
      <c r="L169" s="3"/>
      <c r="M169" s="3"/>
      <c r="N169" s="3">
        <v>2654</v>
      </c>
      <c r="O169" s="3"/>
      <c r="P169" s="12"/>
      <c r="Q169" s="12"/>
      <c r="R169" s="12"/>
      <c r="S169" s="12"/>
    </row>
    <row r="170" spans="1:19" x14ac:dyDescent="0.2">
      <c r="A170">
        <v>192</v>
      </c>
      <c r="B170" s="12"/>
      <c r="C170" s="3"/>
      <c r="D170" s="3"/>
      <c r="E170" s="3">
        <v>37936</v>
      </c>
      <c r="F170" s="3"/>
      <c r="G170" s="12"/>
      <c r="H170" s="12"/>
      <c r="I170" s="12"/>
      <c r="J170" s="12"/>
      <c r="K170" s="12"/>
      <c r="L170" s="3"/>
      <c r="M170" s="3"/>
      <c r="N170" s="3">
        <v>2236</v>
      </c>
      <c r="O170" s="3"/>
      <c r="P170" s="12"/>
      <c r="Q170" s="12"/>
      <c r="R170" s="12"/>
      <c r="S170" s="12"/>
    </row>
    <row r="171" spans="1:19" x14ac:dyDescent="0.2">
      <c r="A171">
        <v>193</v>
      </c>
      <c r="B171" s="12"/>
      <c r="C171" s="3"/>
      <c r="D171" s="3"/>
      <c r="E171" s="3">
        <v>39661</v>
      </c>
      <c r="F171" s="3"/>
      <c r="G171" s="12"/>
      <c r="H171" s="12"/>
      <c r="I171" s="12"/>
      <c r="J171" s="12"/>
      <c r="K171" s="12"/>
      <c r="L171" s="3"/>
      <c r="M171" s="3"/>
      <c r="N171" s="3">
        <v>2311</v>
      </c>
      <c r="O171" s="3"/>
      <c r="P171" s="12"/>
      <c r="Q171" s="12"/>
      <c r="R171" s="12"/>
      <c r="S171" s="12"/>
    </row>
    <row r="172" spans="1:19" x14ac:dyDescent="0.2">
      <c r="A172">
        <v>194</v>
      </c>
      <c r="B172" s="12"/>
      <c r="C172" s="3"/>
      <c r="D172" s="3"/>
      <c r="E172" s="3">
        <v>38910</v>
      </c>
      <c r="F172" s="3"/>
      <c r="G172" s="12"/>
      <c r="H172" s="12"/>
      <c r="I172" s="12"/>
      <c r="J172" s="12"/>
      <c r="K172" s="12"/>
      <c r="L172" s="3"/>
      <c r="M172" s="3"/>
      <c r="N172" s="3">
        <v>2291</v>
      </c>
      <c r="O172" s="3"/>
      <c r="P172" s="12"/>
      <c r="Q172" s="12"/>
      <c r="R172" s="12"/>
      <c r="S172" s="12"/>
    </row>
    <row r="173" spans="1:19" x14ac:dyDescent="0.2">
      <c r="A173">
        <v>195</v>
      </c>
      <c r="B173" s="12"/>
      <c r="C173" s="3"/>
      <c r="D173" s="3"/>
      <c r="E173" s="3">
        <v>40384</v>
      </c>
      <c r="F173" s="3"/>
      <c r="G173" s="12"/>
      <c r="H173" s="12"/>
      <c r="I173" s="12"/>
      <c r="J173" s="12"/>
      <c r="K173" s="12"/>
      <c r="L173" s="3"/>
      <c r="M173" s="3"/>
      <c r="N173" s="3">
        <v>2388</v>
      </c>
      <c r="O173" s="3"/>
      <c r="P173" s="12"/>
      <c r="Q173" s="12"/>
      <c r="R173" s="12"/>
      <c r="S173" s="12"/>
    </row>
    <row r="174" spans="1:19" x14ac:dyDescent="0.2">
      <c r="A174">
        <v>196</v>
      </c>
      <c r="B174" s="12"/>
      <c r="C174" s="3"/>
      <c r="D174" s="3"/>
      <c r="E174" s="3" t="s">
        <v>40</v>
      </c>
      <c r="F174" s="3"/>
      <c r="G174" s="12"/>
      <c r="H174" s="12"/>
      <c r="I174" s="12"/>
      <c r="J174" s="12"/>
      <c r="K174" s="12"/>
      <c r="L174" s="3"/>
      <c r="M174" s="3"/>
      <c r="N174" s="3">
        <v>2684</v>
      </c>
      <c r="O174" s="3"/>
      <c r="P174" s="12"/>
      <c r="Q174" s="12"/>
      <c r="R174" s="12"/>
      <c r="S174" s="12"/>
    </row>
    <row r="175" spans="1:19" x14ac:dyDescent="0.2">
      <c r="A175">
        <v>197</v>
      </c>
      <c r="B175" s="12"/>
      <c r="C175" s="3"/>
      <c r="D175" s="3"/>
      <c r="E175" s="3" t="s">
        <v>40</v>
      </c>
      <c r="F175" s="3"/>
      <c r="G175" s="12"/>
      <c r="H175" s="12"/>
      <c r="I175" s="12"/>
      <c r="J175" s="12"/>
      <c r="K175" s="12"/>
      <c r="L175" s="3"/>
      <c r="M175" s="3"/>
      <c r="N175" s="3" t="s">
        <v>40</v>
      </c>
      <c r="O175" s="3"/>
      <c r="P175" s="12"/>
      <c r="Q175" s="12"/>
      <c r="R175" s="12"/>
      <c r="S175" s="12"/>
    </row>
    <row r="176" spans="1:19" x14ac:dyDescent="0.2">
      <c r="A176">
        <v>198</v>
      </c>
      <c r="B176" s="12"/>
      <c r="C176" s="3"/>
      <c r="D176" s="3"/>
      <c r="E176" s="3" t="s">
        <v>40</v>
      </c>
      <c r="F176" s="3"/>
      <c r="G176" s="12"/>
      <c r="H176" s="12"/>
      <c r="I176" s="12"/>
      <c r="J176" s="12"/>
      <c r="K176" s="12"/>
      <c r="L176" s="3"/>
      <c r="M176" s="3"/>
      <c r="N176" s="3">
        <v>2786</v>
      </c>
      <c r="O176" s="3"/>
      <c r="P176" s="12"/>
      <c r="Q176" s="12"/>
      <c r="R176" s="12"/>
      <c r="S176" s="12"/>
    </row>
    <row r="177" spans="1:19" x14ac:dyDescent="0.2">
      <c r="A177">
        <v>200</v>
      </c>
      <c r="B177" s="12"/>
      <c r="C177" s="3"/>
      <c r="D177" s="3"/>
      <c r="E177" s="3">
        <v>38297</v>
      </c>
      <c r="F177" s="3"/>
      <c r="G177" s="12"/>
      <c r="H177" s="12"/>
      <c r="I177" s="12"/>
      <c r="J177" s="12"/>
      <c r="K177" s="12"/>
      <c r="L177" s="3"/>
      <c r="M177" s="3"/>
      <c r="N177" s="3">
        <v>2243</v>
      </c>
      <c r="O177" s="3"/>
      <c r="P177" s="12"/>
      <c r="Q177" s="12"/>
      <c r="R177" s="12"/>
      <c r="S177" s="12"/>
    </row>
    <row r="178" spans="1:19" x14ac:dyDescent="0.2">
      <c r="A178">
        <v>201</v>
      </c>
      <c r="B178" s="12"/>
      <c r="C178" s="3"/>
      <c r="D178" s="3"/>
      <c r="E178" s="3">
        <v>38639</v>
      </c>
      <c r="F178" s="3"/>
      <c r="G178" s="12"/>
      <c r="H178" s="12"/>
      <c r="I178" s="12"/>
      <c r="J178" s="12"/>
      <c r="K178" s="12"/>
      <c r="L178" s="3"/>
      <c r="M178" s="3"/>
      <c r="N178" s="3">
        <v>2460</v>
      </c>
      <c r="O178" s="3"/>
      <c r="P178" s="12"/>
      <c r="Q178" s="12"/>
      <c r="R178" s="12"/>
      <c r="S178" s="12"/>
    </row>
    <row r="179" spans="1:19" x14ac:dyDescent="0.2">
      <c r="A179">
        <v>203</v>
      </c>
      <c r="B179" s="12"/>
      <c r="C179" s="3"/>
      <c r="D179" s="3"/>
      <c r="E179" s="3">
        <v>38029</v>
      </c>
      <c r="F179" s="3"/>
      <c r="G179" s="12"/>
      <c r="H179" s="12"/>
      <c r="I179" s="12"/>
      <c r="J179" s="12"/>
      <c r="K179" s="12"/>
      <c r="L179" s="3"/>
      <c r="M179" s="3"/>
      <c r="N179" s="3">
        <v>2390</v>
      </c>
      <c r="O179" s="3"/>
      <c r="P179" s="12"/>
      <c r="Q179" s="12"/>
      <c r="R179" s="12"/>
      <c r="S179" s="12"/>
    </row>
    <row r="180" spans="1:19" x14ac:dyDescent="0.2">
      <c r="A180">
        <v>204</v>
      </c>
      <c r="B180" s="12"/>
      <c r="C180" s="3"/>
      <c r="D180" s="3"/>
      <c r="E180" s="3" t="s">
        <v>40</v>
      </c>
      <c r="F180" s="3"/>
      <c r="G180" s="12"/>
      <c r="H180" s="12"/>
      <c r="I180" s="12"/>
      <c r="J180" s="12"/>
      <c r="K180" s="12"/>
      <c r="L180" s="3"/>
      <c r="M180" s="3"/>
      <c r="N180" s="3">
        <v>7125</v>
      </c>
      <c r="O180" s="3"/>
      <c r="P180" s="12"/>
      <c r="Q180" s="12"/>
      <c r="R180" s="12"/>
      <c r="S180" s="12"/>
    </row>
    <row r="181" spans="1:19" x14ac:dyDescent="0.2">
      <c r="A181">
        <v>205</v>
      </c>
      <c r="B181" s="12"/>
      <c r="C181" s="3"/>
      <c r="D181" s="3"/>
      <c r="E181" s="3">
        <v>46805</v>
      </c>
      <c r="F181" s="3"/>
      <c r="G181" s="12"/>
      <c r="H181" s="12"/>
      <c r="I181" s="12"/>
      <c r="J181" s="12"/>
      <c r="K181" s="12"/>
      <c r="L181" s="3"/>
      <c r="M181" s="3"/>
      <c r="N181" s="3">
        <v>2437</v>
      </c>
      <c r="O181" s="3"/>
      <c r="P181" s="12"/>
      <c r="Q181" s="12"/>
      <c r="R181" s="12"/>
      <c r="S181" s="12"/>
    </row>
    <row r="182" spans="1:19" x14ac:dyDescent="0.2">
      <c r="A182">
        <v>207</v>
      </c>
      <c r="B182" s="12"/>
      <c r="C182" s="3"/>
      <c r="D182" s="3"/>
      <c r="E182" s="3">
        <v>37812</v>
      </c>
      <c r="F182" s="3"/>
      <c r="G182" s="12"/>
      <c r="H182" s="12"/>
      <c r="I182" s="12"/>
      <c r="J182" s="12"/>
      <c r="K182" s="12"/>
      <c r="L182" s="3"/>
      <c r="M182" s="3"/>
      <c r="N182" s="3">
        <v>2428</v>
      </c>
      <c r="O182" s="3"/>
      <c r="P182" s="12"/>
      <c r="Q182" s="12"/>
      <c r="R182" s="12"/>
      <c r="S182" s="12"/>
    </row>
    <row r="183" spans="1:19" x14ac:dyDescent="0.2">
      <c r="A183">
        <v>208</v>
      </c>
      <c r="B183" s="12"/>
      <c r="C183" s="3"/>
      <c r="D183" s="3"/>
      <c r="E183" s="3" t="s">
        <v>40</v>
      </c>
      <c r="F183" s="3"/>
      <c r="G183" s="12"/>
      <c r="H183" s="12"/>
      <c r="I183" s="12"/>
      <c r="J183" s="12"/>
      <c r="K183" s="12"/>
      <c r="L183" s="3"/>
      <c r="M183" s="3"/>
      <c r="N183" s="3">
        <v>2322</v>
      </c>
      <c r="O183" s="3"/>
      <c r="P183" s="12"/>
      <c r="Q183" s="12"/>
      <c r="R183" s="12"/>
      <c r="S183" s="12"/>
    </row>
    <row r="184" spans="1:19" x14ac:dyDescent="0.2">
      <c r="A184">
        <v>209</v>
      </c>
      <c r="B184" s="12"/>
      <c r="C184" s="3"/>
      <c r="D184" s="3"/>
      <c r="E184" s="3" t="s">
        <v>40</v>
      </c>
      <c r="F184" s="3"/>
      <c r="G184" s="12"/>
      <c r="H184" s="12"/>
      <c r="I184" s="12"/>
      <c r="J184" s="12"/>
      <c r="K184" s="12"/>
      <c r="L184" s="3"/>
      <c r="M184" s="3"/>
      <c r="N184" s="3">
        <v>3386</v>
      </c>
      <c r="O184" s="3"/>
      <c r="P184" s="12"/>
      <c r="Q184" s="12"/>
      <c r="R184" s="12"/>
      <c r="S184" s="12"/>
    </row>
    <row r="185" spans="1:19" x14ac:dyDescent="0.2">
      <c r="A185">
        <v>210</v>
      </c>
      <c r="B185" s="12"/>
      <c r="C185" s="3"/>
      <c r="D185" s="3"/>
      <c r="E185" s="3" t="s">
        <v>40</v>
      </c>
      <c r="F185" s="3"/>
      <c r="G185" s="12"/>
      <c r="H185" s="12"/>
      <c r="I185" s="12"/>
      <c r="J185" s="12"/>
      <c r="K185" s="12"/>
      <c r="L185" s="3"/>
      <c r="M185" s="3"/>
      <c r="N185" s="3">
        <v>2315</v>
      </c>
      <c r="O185" s="3"/>
      <c r="P185" s="12"/>
      <c r="Q185" s="12"/>
      <c r="R185" s="12"/>
      <c r="S185" s="12"/>
    </row>
    <row r="186" spans="1:19" x14ac:dyDescent="0.2">
      <c r="A186">
        <v>211</v>
      </c>
      <c r="B186" s="12"/>
      <c r="C186" s="3"/>
      <c r="D186" s="3"/>
      <c r="E186" s="3">
        <v>125992</v>
      </c>
      <c r="F186" s="3"/>
      <c r="G186" s="12"/>
      <c r="H186" s="12"/>
      <c r="I186" s="12"/>
      <c r="J186" s="12"/>
      <c r="K186" s="12"/>
      <c r="L186" s="3"/>
      <c r="M186" s="3"/>
      <c r="N186" s="3">
        <v>3465</v>
      </c>
      <c r="O186" s="3"/>
      <c r="P186" s="12"/>
      <c r="Q186" s="12"/>
      <c r="R186" s="12"/>
      <c r="S186" s="12"/>
    </row>
    <row r="187" spans="1:19" x14ac:dyDescent="0.2">
      <c r="A187">
        <v>212</v>
      </c>
      <c r="B187" s="12"/>
      <c r="C187" s="3"/>
      <c r="D187" s="3"/>
      <c r="E187" s="3" t="s">
        <v>40</v>
      </c>
      <c r="F187" s="3"/>
      <c r="G187" s="12"/>
      <c r="H187" s="12"/>
      <c r="I187" s="12"/>
      <c r="J187" s="12"/>
      <c r="K187" s="12"/>
      <c r="L187" s="3"/>
      <c r="M187" s="3"/>
      <c r="N187" s="3">
        <v>2540</v>
      </c>
      <c r="O187" s="3"/>
      <c r="P187" s="12"/>
      <c r="Q187" s="12"/>
      <c r="R187" s="12"/>
      <c r="S187" s="12"/>
    </row>
    <row r="188" spans="1:19" x14ac:dyDescent="0.2">
      <c r="A188">
        <v>213</v>
      </c>
      <c r="B188" s="12"/>
      <c r="C188" s="3"/>
      <c r="D188" s="3"/>
      <c r="E188" s="3">
        <v>261790.00000000003</v>
      </c>
      <c r="F188" s="3"/>
      <c r="G188" s="12"/>
      <c r="H188" s="12"/>
      <c r="I188" s="12"/>
      <c r="J188" s="12"/>
      <c r="K188" s="12"/>
      <c r="L188" s="3"/>
      <c r="M188" s="3"/>
      <c r="N188" s="3">
        <v>4893</v>
      </c>
      <c r="O188" s="3"/>
      <c r="P188" s="12"/>
      <c r="Q188" s="12"/>
      <c r="R188" s="12"/>
      <c r="S188" s="12"/>
    </row>
    <row r="189" spans="1:19" x14ac:dyDescent="0.2">
      <c r="A189">
        <v>214</v>
      </c>
      <c r="B189" s="12"/>
      <c r="C189" s="3"/>
      <c r="D189" s="3"/>
      <c r="E189" s="3">
        <v>38309</v>
      </c>
      <c r="F189" s="3"/>
      <c r="G189" s="12"/>
      <c r="H189" s="12"/>
      <c r="I189" s="12"/>
      <c r="J189" s="12"/>
      <c r="K189" s="12"/>
      <c r="L189" s="3"/>
      <c r="M189" s="3"/>
      <c r="N189" s="3">
        <v>47545</v>
      </c>
      <c r="O189" s="3"/>
      <c r="P189" s="12"/>
      <c r="Q189" s="12"/>
      <c r="R189" s="12"/>
      <c r="S189" s="12"/>
    </row>
    <row r="190" spans="1:19" x14ac:dyDescent="0.2">
      <c r="A190">
        <v>215</v>
      </c>
      <c r="B190" s="12"/>
      <c r="C190" s="3"/>
      <c r="D190" s="3"/>
      <c r="E190" s="3" t="s">
        <v>40</v>
      </c>
      <c r="F190" s="3"/>
      <c r="G190" s="12"/>
      <c r="H190" s="12"/>
      <c r="I190" s="12"/>
      <c r="J190" s="12"/>
      <c r="K190" s="12"/>
      <c r="L190" s="3"/>
      <c r="M190" s="3"/>
      <c r="N190" s="3" t="s">
        <v>40</v>
      </c>
      <c r="O190" s="3"/>
      <c r="P190" s="12"/>
      <c r="Q190" s="12"/>
      <c r="R190" s="12"/>
      <c r="S190" s="12"/>
    </row>
    <row r="191" spans="1:19" x14ac:dyDescent="0.2">
      <c r="A191">
        <v>216</v>
      </c>
      <c r="B191" s="12"/>
      <c r="C191" s="3"/>
      <c r="D191" s="3"/>
      <c r="E191" s="3" t="s">
        <v>40</v>
      </c>
      <c r="F191" s="3"/>
      <c r="G191" s="12"/>
      <c r="H191" s="12"/>
      <c r="I191" s="12"/>
      <c r="J191" s="12"/>
      <c r="K191" s="12"/>
      <c r="L191" s="3"/>
      <c r="M191" s="3"/>
      <c r="N191" s="3">
        <v>2249</v>
      </c>
      <c r="O191" s="3"/>
      <c r="P191" s="12"/>
      <c r="Q191" s="12"/>
      <c r="R191" s="12"/>
      <c r="S191" s="12"/>
    </row>
    <row r="192" spans="1:19" x14ac:dyDescent="0.2">
      <c r="A192">
        <v>218</v>
      </c>
      <c r="B192" s="12"/>
      <c r="C192" s="3"/>
      <c r="D192" s="3"/>
      <c r="E192" s="3" t="s">
        <v>40</v>
      </c>
      <c r="F192" s="3"/>
      <c r="G192" s="12"/>
      <c r="H192" s="12"/>
      <c r="I192" s="12"/>
      <c r="J192" s="12"/>
      <c r="K192" s="12"/>
      <c r="L192" s="3"/>
      <c r="M192" s="3"/>
      <c r="N192" s="3" t="s">
        <v>40</v>
      </c>
      <c r="O192" s="3"/>
      <c r="P192" s="12"/>
      <c r="Q192" s="12"/>
      <c r="R192" s="12"/>
      <c r="S192" s="12"/>
    </row>
    <row r="193" spans="1:19" x14ac:dyDescent="0.2">
      <c r="A193">
        <v>219</v>
      </c>
      <c r="B193" s="12"/>
      <c r="C193" s="3"/>
      <c r="D193" s="3"/>
      <c r="E193" s="3" t="s">
        <v>40</v>
      </c>
      <c r="F193" s="3"/>
      <c r="G193" s="12"/>
      <c r="H193" s="12"/>
      <c r="I193" s="12"/>
      <c r="J193" s="12"/>
      <c r="K193" s="12"/>
      <c r="L193" s="3"/>
      <c r="M193" s="3"/>
      <c r="N193" s="3">
        <v>2259</v>
      </c>
      <c r="O193" s="3"/>
      <c r="P193" s="12"/>
      <c r="Q193" s="12"/>
      <c r="R193" s="12"/>
      <c r="S193" s="12"/>
    </row>
    <row r="194" spans="1:19" x14ac:dyDescent="0.2">
      <c r="A194">
        <v>220</v>
      </c>
      <c r="B194" s="12"/>
      <c r="C194" s="3"/>
      <c r="D194" s="3"/>
      <c r="E194" s="3" t="s">
        <v>40</v>
      </c>
      <c r="F194" s="3"/>
      <c r="G194" s="12"/>
      <c r="H194" s="12"/>
      <c r="I194" s="12"/>
      <c r="J194" s="12"/>
      <c r="K194" s="12"/>
      <c r="L194" s="3"/>
      <c r="M194" s="3"/>
      <c r="N194" s="3">
        <v>4822</v>
      </c>
      <c r="O194" s="3"/>
      <c r="P194" s="12"/>
      <c r="Q194" s="12"/>
      <c r="R194" s="12"/>
      <c r="S194" s="12"/>
    </row>
    <row r="195" spans="1:19" x14ac:dyDescent="0.2">
      <c r="A195">
        <v>221</v>
      </c>
      <c r="B195" s="12"/>
      <c r="C195" s="3"/>
      <c r="D195" s="3"/>
      <c r="E195" s="3">
        <v>38098</v>
      </c>
      <c r="F195" s="3"/>
      <c r="G195" s="12"/>
      <c r="H195" s="12"/>
      <c r="I195" s="12"/>
      <c r="J195" s="12"/>
      <c r="K195" s="12"/>
      <c r="L195" s="3"/>
      <c r="M195" s="3"/>
      <c r="N195" s="3">
        <v>2345</v>
      </c>
      <c r="O195" s="3"/>
      <c r="P195" s="12"/>
      <c r="Q195" s="12"/>
      <c r="R195" s="12"/>
      <c r="S195" s="12"/>
    </row>
    <row r="196" spans="1:19" x14ac:dyDescent="0.2">
      <c r="A196">
        <v>224</v>
      </c>
      <c r="B196" s="12"/>
      <c r="C196" s="3"/>
      <c r="D196" s="3"/>
      <c r="E196" s="3" t="s">
        <v>40</v>
      </c>
      <c r="F196" s="3"/>
      <c r="G196" s="12"/>
      <c r="H196" s="12"/>
      <c r="I196" s="12"/>
      <c r="J196" s="12"/>
      <c r="K196" s="12"/>
      <c r="L196" s="3"/>
      <c r="M196" s="3"/>
      <c r="N196" s="3">
        <v>2596</v>
      </c>
      <c r="O196" s="3"/>
      <c r="P196" s="12"/>
      <c r="Q196" s="12"/>
      <c r="R196" s="12"/>
      <c r="S196" s="12"/>
    </row>
    <row r="197" spans="1:19" x14ac:dyDescent="0.2">
      <c r="A197">
        <v>225</v>
      </c>
      <c r="B197" s="12"/>
      <c r="C197" s="3"/>
      <c r="D197" s="3"/>
      <c r="E197" s="3">
        <v>41623</v>
      </c>
      <c r="F197" s="3"/>
      <c r="G197" s="12"/>
      <c r="H197" s="12"/>
      <c r="I197" s="12"/>
      <c r="J197" s="12"/>
      <c r="K197" s="12"/>
      <c r="L197" s="3"/>
      <c r="M197" s="3"/>
      <c r="N197" s="3">
        <v>2586</v>
      </c>
      <c r="O197" s="3"/>
      <c r="P197" s="12"/>
      <c r="Q197" s="12"/>
      <c r="R197" s="12"/>
      <c r="S197" s="12"/>
    </row>
    <row r="198" spans="1:19" x14ac:dyDescent="0.2">
      <c r="A198">
        <v>226</v>
      </c>
      <c r="B198" s="12"/>
      <c r="C198" s="3"/>
      <c r="D198" s="3"/>
      <c r="E198" s="3">
        <v>37393</v>
      </c>
      <c r="F198" s="3"/>
      <c r="G198" s="12"/>
      <c r="H198" s="12"/>
      <c r="I198" s="12"/>
      <c r="J198" s="12"/>
      <c r="K198" s="12"/>
      <c r="L198" s="3"/>
      <c r="M198" s="3"/>
      <c r="N198" s="3">
        <v>2331</v>
      </c>
      <c r="O198" s="3"/>
      <c r="P198" s="12"/>
      <c r="Q198" s="12"/>
      <c r="R198" s="12"/>
      <c r="S198" s="12"/>
    </row>
    <row r="199" spans="1:19" x14ac:dyDescent="0.2">
      <c r="A199">
        <v>227</v>
      </c>
      <c r="B199" s="12"/>
      <c r="C199" s="3"/>
      <c r="D199" s="3"/>
      <c r="E199" s="3">
        <v>38089</v>
      </c>
      <c r="F199" s="3"/>
      <c r="G199" s="12"/>
      <c r="H199" s="12"/>
      <c r="I199" s="12"/>
      <c r="J199" s="12"/>
      <c r="K199" s="12"/>
      <c r="L199" s="3"/>
      <c r="M199" s="3"/>
      <c r="N199" s="3">
        <v>2208</v>
      </c>
      <c r="O199" s="3"/>
      <c r="P199" s="12"/>
      <c r="Q199" s="12"/>
      <c r="R199" s="12"/>
      <c r="S199" s="12"/>
    </row>
    <row r="200" spans="1:19" x14ac:dyDescent="0.2">
      <c r="A200">
        <v>228</v>
      </c>
      <c r="B200" s="12"/>
      <c r="C200" s="3"/>
      <c r="D200" s="3"/>
      <c r="E200" s="3" t="s">
        <v>40</v>
      </c>
      <c r="F200" s="3"/>
      <c r="G200" s="12"/>
      <c r="H200" s="12"/>
      <c r="I200" s="12"/>
      <c r="J200" s="12"/>
      <c r="K200" s="12"/>
      <c r="L200" s="3"/>
      <c r="M200" s="3"/>
      <c r="N200" s="3">
        <v>2341</v>
      </c>
      <c r="O200" s="3"/>
      <c r="P200" s="12"/>
      <c r="Q200" s="12"/>
      <c r="R200" s="12"/>
      <c r="S200" s="12"/>
    </row>
    <row r="201" spans="1:19" x14ac:dyDescent="0.2">
      <c r="A201">
        <v>229</v>
      </c>
      <c r="B201" s="12"/>
      <c r="C201" s="3"/>
      <c r="D201" s="3"/>
      <c r="E201" s="3" t="s">
        <v>40</v>
      </c>
      <c r="F201" s="3"/>
      <c r="G201" s="12"/>
      <c r="H201" s="12"/>
      <c r="I201" s="12"/>
      <c r="J201" s="12"/>
      <c r="K201" s="12"/>
      <c r="L201" s="3"/>
      <c r="M201" s="3"/>
      <c r="N201" s="3">
        <v>2374</v>
      </c>
      <c r="O201" s="3"/>
      <c r="P201" s="12"/>
      <c r="Q201" s="12"/>
      <c r="R201" s="12"/>
      <c r="S201" s="12"/>
    </row>
    <row r="202" spans="1:19" x14ac:dyDescent="0.2">
      <c r="A202">
        <v>230</v>
      </c>
      <c r="B202" s="12"/>
      <c r="C202" s="3"/>
      <c r="D202" s="3"/>
      <c r="E202" s="3" t="s">
        <v>40</v>
      </c>
      <c r="F202" s="3"/>
      <c r="G202" s="12"/>
      <c r="H202" s="12"/>
      <c r="I202" s="12"/>
      <c r="J202" s="12"/>
      <c r="K202" s="12"/>
      <c r="L202" s="3"/>
      <c r="M202" s="3"/>
      <c r="N202" s="3">
        <v>2192</v>
      </c>
      <c r="O202" s="3"/>
      <c r="P202" s="12"/>
      <c r="Q202" s="12"/>
      <c r="R202" s="12"/>
      <c r="S202" s="12"/>
    </row>
    <row r="203" spans="1:19" x14ac:dyDescent="0.2">
      <c r="A203">
        <v>231</v>
      </c>
      <c r="B203" s="12"/>
      <c r="C203" s="3"/>
      <c r="D203" s="3"/>
      <c r="E203" s="3">
        <v>38082</v>
      </c>
      <c r="F203" s="3"/>
      <c r="G203" s="12"/>
      <c r="H203" s="12"/>
      <c r="I203" s="12"/>
      <c r="J203" s="12"/>
      <c r="K203" s="12"/>
      <c r="L203" s="3"/>
      <c r="M203" s="3"/>
      <c r="N203" s="3">
        <v>2280</v>
      </c>
      <c r="O203" s="3"/>
      <c r="P203" s="12"/>
      <c r="Q203" s="12"/>
      <c r="R203" s="12"/>
      <c r="S203" s="12"/>
    </row>
    <row r="204" spans="1:19" x14ac:dyDescent="0.2">
      <c r="A204">
        <v>233</v>
      </c>
      <c r="B204" s="12"/>
      <c r="C204" s="3"/>
      <c r="D204" s="3"/>
      <c r="E204" s="3">
        <v>80015</v>
      </c>
      <c r="F204" s="3"/>
      <c r="G204" s="12"/>
      <c r="H204" s="12"/>
      <c r="I204" s="12"/>
      <c r="J204" s="12"/>
      <c r="K204" s="12"/>
      <c r="L204" s="3"/>
      <c r="M204" s="3"/>
      <c r="N204" s="3">
        <v>2423</v>
      </c>
      <c r="O204" s="3"/>
      <c r="P204" s="12"/>
      <c r="Q204" s="12"/>
      <c r="R204" s="12"/>
      <c r="S204" s="12"/>
    </row>
    <row r="205" spans="1:19" x14ac:dyDescent="0.2">
      <c r="A205">
        <v>234</v>
      </c>
      <c r="B205" s="12"/>
      <c r="C205" s="3"/>
      <c r="D205" s="3"/>
      <c r="E205" s="3">
        <v>38080</v>
      </c>
      <c r="F205" s="3"/>
      <c r="G205" s="12"/>
      <c r="H205" s="12"/>
      <c r="I205" s="12"/>
      <c r="J205" s="12"/>
      <c r="K205" s="12"/>
      <c r="L205" s="3"/>
      <c r="M205" s="3"/>
      <c r="N205" s="3">
        <v>2299</v>
      </c>
      <c r="O205" s="3"/>
      <c r="P205" s="12"/>
      <c r="Q205" s="12"/>
      <c r="R205" s="12"/>
      <c r="S205" s="12"/>
    </row>
    <row r="206" spans="1:19" x14ac:dyDescent="0.2">
      <c r="A206">
        <v>235</v>
      </c>
      <c r="B206" s="12"/>
      <c r="C206" s="3"/>
      <c r="D206" s="3"/>
      <c r="E206" s="3">
        <v>93242</v>
      </c>
      <c r="F206" s="3"/>
      <c r="G206" s="12"/>
      <c r="H206" s="12"/>
      <c r="I206" s="12"/>
      <c r="J206" s="12"/>
      <c r="K206" s="12"/>
      <c r="L206" s="3"/>
      <c r="M206" s="3"/>
      <c r="N206" s="3">
        <v>2490</v>
      </c>
      <c r="O206" s="3"/>
      <c r="P206" s="12"/>
      <c r="Q206" s="12"/>
      <c r="R206" s="12"/>
      <c r="S206" s="12"/>
    </row>
    <row r="207" spans="1:19" x14ac:dyDescent="0.2">
      <c r="A207">
        <v>236</v>
      </c>
      <c r="B207" s="12"/>
      <c r="C207" s="3"/>
      <c r="D207" s="3"/>
      <c r="E207" s="3">
        <v>37505</v>
      </c>
      <c r="F207" s="3"/>
      <c r="G207" s="12"/>
      <c r="H207" s="12"/>
      <c r="I207" s="12"/>
      <c r="J207" s="12"/>
      <c r="K207" s="12"/>
      <c r="L207" s="3"/>
      <c r="M207" s="3"/>
      <c r="N207" s="3">
        <v>2291</v>
      </c>
      <c r="O207" s="3"/>
      <c r="P207" s="12"/>
      <c r="Q207" s="12"/>
      <c r="R207" s="12"/>
      <c r="S207" s="12"/>
    </row>
    <row r="208" spans="1:19" x14ac:dyDescent="0.2">
      <c r="A208">
        <v>237</v>
      </c>
      <c r="B208" s="12"/>
      <c r="C208" s="3"/>
      <c r="D208" s="3"/>
      <c r="E208" s="3">
        <v>38412</v>
      </c>
      <c r="F208" s="3"/>
      <c r="G208" s="12"/>
      <c r="H208" s="12"/>
      <c r="I208" s="12"/>
      <c r="J208" s="12"/>
      <c r="K208" s="12"/>
      <c r="L208" s="3"/>
      <c r="M208" s="3"/>
      <c r="N208" s="3">
        <v>2248</v>
      </c>
      <c r="O208" s="3"/>
      <c r="P208" s="12"/>
      <c r="Q208" s="12"/>
      <c r="R208" s="12"/>
      <c r="S208" s="12"/>
    </row>
    <row r="209" spans="1:19" x14ac:dyDescent="0.2">
      <c r="A209">
        <v>238</v>
      </c>
      <c r="B209" s="12"/>
      <c r="C209" s="3"/>
      <c r="D209" s="3"/>
      <c r="E209" s="3">
        <v>54256</v>
      </c>
      <c r="F209" s="3"/>
      <c r="G209" s="12"/>
      <c r="H209" s="12"/>
      <c r="I209" s="12"/>
      <c r="J209" s="12"/>
      <c r="K209" s="12"/>
      <c r="L209" s="3"/>
      <c r="M209" s="3"/>
      <c r="N209" s="3">
        <v>2769</v>
      </c>
      <c r="O209" s="3"/>
      <c r="P209" s="12"/>
      <c r="Q209" s="12"/>
      <c r="R209" s="12"/>
      <c r="S209" s="12"/>
    </row>
    <row r="210" spans="1:19" x14ac:dyDescent="0.2">
      <c r="A210">
        <v>239</v>
      </c>
      <c r="B210" s="12"/>
      <c r="C210" s="3"/>
      <c r="D210" s="3"/>
      <c r="E210" s="3">
        <v>57154</v>
      </c>
      <c r="F210" s="3"/>
      <c r="G210" s="12"/>
      <c r="H210" s="12"/>
      <c r="I210" s="12"/>
      <c r="J210" s="12"/>
      <c r="K210" s="12"/>
      <c r="L210" s="3"/>
      <c r="M210" s="3"/>
      <c r="N210" s="3">
        <v>2655</v>
      </c>
      <c r="O210" s="3"/>
      <c r="P210" s="12"/>
      <c r="Q210" s="12"/>
      <c r="R210" s="12"/>
      <c r="S210" s="12"/>
    </row>
    <row r="211" spans="1:19" x14ac:dyDescent="0.2">
      <c r="A211">
        <v>240</v>
      </c>
      <c r="B211" s="12"/>
      <c r="C211" s="3"/>
      <c r="D211" s="3"/>
      <c r="E211" s="3">
        <v>71650</v>
      </c>
      <c r="F211" s="3"/>
      <c r="G211" s="12"/>
      <c r="H211" s="12"/>
      <c r="I211" s="12"/>
      <c r="J211" s="12"/>
      <c r="K211" s="12"/>
      <c r="L211" s="3"/>
      <c r="M211" s="3"/>
      <c r="N211" s="3">
        <v>2860</v>
      </c>
      <c r="O211" s="3"/>
      <c r="P211" s="12"/>
      <c r="Q211" s="12"/>
      <c r="R211" s="12"/>
      <c r="S211" s="12"/>
    </row>
    <row r="212" spans="1:19" x14ac:dyDescent="0.2">
      <c r="A212">
        <v>241</v>
      </c>
      <c r="B212" s="12"/>
      <c r="C212" s="3"/>
      <c r="D212" s="3"/>
      <c r="E212" s="3">
        <v>94569</v>
      </c>
      <c r="F212" s="3"/>
      <c r="G212" s="12"/>
      <c r="H212" s="12"/>
      <c r="I212" s="12"/>
      <c r="J212" s="12"/>
      <c r="K212" s="12"/>
      <c r="L212" s="3"/>
      <c r="M212" s="3"/>
      <c r="N212" s="3">
        <v>3180</v>
      </c>
      <c r="O212" s="3"/>
      <c r="P212" s="12"/>
      <c r="Q212" s="12"/>
      <c r="R212" s="12"/>
      <c r="S212" s="12"/>
    </row>
    <row r="213" spans="1:19" x14ac:dyDescent="0.2">
      <c r="A213">
        <v>242</v>
      </c>
      <c r="B213" s="12"/>
      <c r="C213" s="3"/>
      <c r="D213" s="3"/>
      <c r="E213" s="3">
        <v>56426</v>
      </c>
      <c r="F213" s="3"/>
      <c r="G213" s="12"/>
      <c r="H213" s="12"/>
      <c r="I213" s="12"/>
      <c r="J213" s="12"/>
      <c r="K213" s="12"/>
      <c r="L213" s="3"/>
      <c r="M213" s="3"/>
      <c r="N213" s="3">
        <v>3100</v>
      </c>
      <c r="O213" s="3"/>
      <c r="P213" s="12"/>
      <c r="Q213" s="12"/>
      <c r="R213" s="12"/>
      <c r="S213" s="12"/>
    </row>
    <row r="214" spans="1:19" x14ac:dyDescent="0.2">
      <c r="A214">
        <v>243</v>
      </c>
      <c r="B214" s="12"/>
      <c r="C214" s="3"/>
      <c r="D214" s="3"/>
      <c r="E214" s="3">
        <v>37817</v>
      </c>
      <c r="F214" s="3"/>
      <c r="G214" s="12"/>
      <c r="H214" s="12"/>
      <c r="I214" s="12"/>
      <c r="J214" s="12"/>
      <c r="K214" s="12"/>
      <c r="L214" s="3"/>
      <c r="M214" s="3"/>
      <c r="N214" s="3">
        <v>2269</v>
      </c>
      <c r="O214" s="3"/>
      <c r="P214" s="12"/>
      <c r="Q214" s="12"/>
      <c r="R214" s="12"/>
      <c r="S214" s="12"/>
    </row>
    <row r="215" spans="1:19" x14ac:dyDescent="0.2">
      <c r="A215">
        <v>246</v>
      </c>
      <c r="B215" s="12"/>
      <c r="C215" s="3"/>
      <c r="D215" s="3"/>
      <c r="E215" s="3" t="s">
        <v>40</v>
      </c>
      <c r="F215" s="3"/>
      <c r="G215" s="12"/>
      <c r="H215" s="12"/>
      <c r="I215" s="12"/>
      <c r="J215" s="12"/>
      <c r="K215" s="12"/>
      <c r="L215" s="3"/>
      <c r="M215" s="3"/>
      <c r="N215" s="3">
        <v>5730</v>
      </c>
      <c r="O215" s="3"/>
      <c r="P215" s="12"/>
      <c r="Q215" s="12"/>
      <c r="R215" s="12"/>
      <c r="S215" s="12"/>
    </row>
    <row r="216" spans="1:19" x14ac:dyDescent="0.2">
      <c r="A216">
        <v>247</v>
      </c>
      <c r="B216" s="12"/>
      <c r="C216" s="3"/>
      <c r="D216" s="3"/>
      <c r="E216" s="3" t="s">
        <v>40</v>
      </c>
      <c r="F216" s="3"/>
      <c r="G216" s="12"/>
      <c r="H216" s="12"/>
      <c r="I216" s="12"/>
      <c r="J216" s="12"/>
      <c r="K216" s="12"/>
      <c r="L216" s="3"/>
      <c r="M216" s="3"/>
      <c r="N216" s="3">
        <v>5664</v>
      </c>
      <c r="O216" s="3"/>
      <c r="P216" s="12"/>
      <c r="Q216" s="12"/>
      <c r="R216" s="12"/>
      <c r="S216" s="12"/>
    </row>
    <row r="217" spans="1:19" x14ac:dyDescent="0.2">
      <c r="A217">
        <v>248</v>
      </c>
      <c r="B217" s="12"/>
      <c r="C217" s="3"/>
      <c r="D217" s="3"/>
      <c r="E217" s="3">
        <v>48178</v>
      </c>
      <c r="F217" s="3"/>
      <c r="G217" s="12"/>
      <c r="H217" s="12"/>
      <c r="I217" s="12"/>
      <c r="J217" s="12"/>
      <c r="K217" s="12"/>
      <c r="L217" s="3"/>
      <c r="M217" s="3"/>
      <c r="N217" s="3">
        <v>2370</v>
      </c>
      <c r="O217" s="3"/>
      <c r="P217" s="12"/>
      <c r="Q217" s="12"/>
      <c r="R217" s="12"/>
      <c r="S217" s="12"/>
    </row>
    <row r="218" spans="1:19" x14ac:dyDescent="0.2">
      <c r="A218">
        <v>249</v>
      </c>
      <c r="B218" s="12"/>
      <c r="C218" s="3"/>
      <c r="D218" s="3"/>
      <c r="E218" s="3" t="s">
        <v>40</v>
      </c>
      <c r="F218" s="3"/>
      <c r="G218" s="12"/>
      <c r="H218" s="12"/>
      <c r="I218" s="12"/>
      <c r="J218" s="12"/>
      <c r="K218" s="12"/>
      <c r="L218" s="3"/>
      <c r="M218" s="3"/>
      <c r="N218" s="3">
        <v>2648</v>
      </c>
      <c r="O218" s="3"/>
      <c r="P218" s="12"/>
      <c r="Q218" s="12"/>
      <c r="R218" s="12"/>
      <c r="S218" s="12"/>
    </row>
    <row r="219" spans="1:19" x14ac:dyDescent="0.2">
      <c r="A219">
        <v>250</v>
      </c>
      <c r="B219" s="12"/>
      <c r="C219" s="3"/>
      <c r="D219" s="3"/>
      <c r="E219" s="3">
        <v>37810</v>
      </c>
      <c r="F219" s="3"/>
      <c r="G219" s="12"/>
      <c r="H219" s="12"/>
      <c r="I219" s="12"/>
      <c r="J219" s="12"/>
      <c r="K219" s="12"/>
      <c r="L219" s="3"/>
      <c r="M219" s="3"/>
      <c r="N219" s="3">
        <v>2290</v>
      </c>
      <c r="O219" s="3"/>
      <c r="P219" s="12"/>
      <c r="Q219" s="12"/>
      <c r="R219" s="12"/>
      <c r="S219" s="12"/>
    </row>
    <row r="220" spans="1:19" x14ac:dyDescent="0.2">
      <c r="A220">
        <v>251</v>
      </c>
      <c r="B220" s="12"/>
      <c r="C220" s="3"/>
      <c r="D220" s="3"/>
      <c r="E220" s="3">
        <v>37780</v>
      </c>
      <c r="F220" s="3"/>
      <c r="G220" s="12"/>
      <c r="H220" s="12"/>
      <c r="I220" s="12"/>
      <c r="J220" s="12"/>
      <c r="K220" s="12"/>
      <c r="L220" s="3"/>
      <c r="M220" s="3"/>
      <c r="N220" s="3">
        <v>2213</v>
      </c>
      <c r="O220" s="3"/>
      <c r="P220" s="12"/>
      <c r="Q220" s="12"/>
      <c r="R220" s="12"/>
      <c r="S220" s="12"/>
    </row>
    <row r="221" spans="1:19" x14ac:dyDescent="0.2">
      <c r="A221">
        <v>252</v>
      </c>
      <c r="B221" s="12"/>
      <c r="C221" s="3"/>
      <c r="D221" s="3"/>
      <c r="E221" s="3">
        <v>39290</v>
      </c>
      <c r="F221" s="3"/>
      <c r="G221" s="12"/>
      <c r="H221" s="12"/>
      <c r="I221" s="12"/>
      <c r="J221" s="12"/>
      <c r="K221" s="12"/>
      <c r="L221" s="3"/>
      <c r="M221" s="3"/>
      <c r="N221" s="3">
        <v>2260</v>
      </c>
      <c r="O221" s="3"/>
      <c r="P221" s="12"/>
      <c r="Q221" s="12"/>
      <c r="R221" s="12"/>
      <c r="S221" s="12"/>
    </row>
    <row r="222" spans="1:19" x14ac:dyDescent="0.2">
      <c r="A222">
        <v>253</v>
      </c>
      <c r="B222" s="12"/>
      <c r="C222" s="3"/>
      <c r="D222" s="3"/>
      <c r="E222" s="3">
        <v>38234</v>
      </c>
      <c r="F222" s="3"/>
      <c r="G222" s="12"/>
      <c r="H222" s="12"/>
      <c r="I222" s="12"/>
      <c r="J222" s="12"/>
      <c r="K222" s="12"/>
      <c r="L222" s="3"/>
      <c r="M222" s="3"/>
      <c r="N222" s="3">
        <v>2279</v>
      </c>
      <c r="O222" s="3"/>
      <c r="P222" s="12"/>
      <c r="Q222" s="12"/>
      <c r="R222" s="12"/>
      <c r="S222" s="12"/>
    </row>
    <row r="223" spans="1:19" x14ac:dyDescent="0.2">
      <c r="A223">
        <v>254</v>
      </c>
      <c r="B223" s="12"/>
      <c r="C223" s="3"/>
      <c r="D223" s="3"/>
      <c r="E223" s="3">
        <v>37869</v>
      </c>
      <c r="F223" s="3"/>
      <c r="G223" s="12"/>
      <c r="H223" s="12"/>
      <c r="I223" s="12"/>
      <c r="J223" s="12"/>
      <c r="K223" s="12"/>
      <c r="L223" s="3"/>
      <c r="M223" s="3"/>
      <c r="N223" s="3">
        <v>2241</v>
      </c>
      <c r="O223" s="3"/>
      <c r="P223" s="12"/>
      <c r="Q223" s="12"/>
      <c r="R223" s="12"/>
      <c r="S223" s="12"/>
    </row>
    <row r="224" spans="1:19" x14ac:dyDescent="0.2">
      <c r="A224">
        <v>256</v>
      </c>
      <c r="B224" s="12"/>
      <c r="C224" s="3"/>
      <c r="D224" s="3"/>
      <c r="E224" s="3">
        <v>37592</v>
      </c>
      <c r="F224" s="3"/>
      <c r="G224" s="12"/>
      <c r="H224" s="12"/>
      <c r="I224" s="12"/>
      <c r="J224" s="12"/>
      <c r="K224" s="12"/>
      <c r="L224" s="3"/>
      <c r="M224" s="3"/>
      <c r="N224" s="3">
        <v>2222</v>
      </c>
      <c r="O224" s="3"/>
      <c r="P224" s="12"/>
      <c r="Q224" s="12"/>
      <c r="R224" s="12"/>
      <c r="S224" s="12"/>
    </row>
    <row r="225" spans="1:19" x14ac:dyDescent="0.2">
      <c r="A225">
        <v>257</v>
      </c>
      <c r="B225" s="12"/>
      <c r="C225" s="3"/>
      <c r="D225" s="3"/>
      <c r="E225" s="3">
        <v>37693</v>
      </c>
      <c r="F225" s="3"/>
      <c r="G225" s="12"/>
      <c r="H225" s="12"/>
      <c r="I225" s="12"/>
      <c r="J225" s="12"/>
      <c r="K225" s="12"/>
      <c r="L225" s="3"/>
      <c r="M225" s="3"/>
      <c r="N225" s="3">
        <v>2206</v>
      </c>
      <c r="O225" s="3"/>
      <c r="P225" s="12"/>
      <c r="Q225" s="12"/>
      <c r="R225" s="12"/>
      <c r="S225" s="12"/>
    </row>
    <row r="226" spans="1:19" x14ac:dyDescent="0.2">
      <c r="A226">
        <v>258</v>
      </c>
      <c r="B226" s="12"/>
      <c r="C226" s="3"/>
      <c r="D226" s="3"/>
      <c r="E226" s="3">
        <v>62877</v>
      </c>
      <c r="F226" s="3"/>
      <c r="G226" s="12"/>
      <c r="H226" s="12"/>
      <c r="I226" s="12"/>
      <c r="J226" s="12"/>
      <c r="K226" s="12"/>
      <c r="L226" s="3"/>
      <c r="M226" s="3"/>
      <c r="N226" s="3">
        <v>2614</v>
      </c>
      <c r="O226" s="3"/>
      <c r="P226" s="12"/>
      <c r="Q226" s="12"/>
      <c r="R226" s="12"/>
      <c r="S226" s="12"/>
    </row>
    <row r="227" spans="1:19" x14ac:dyDescent="0.2">
      <c r="A227">
        <v>259</v>
      </c>
      <c r="B227" s="12"/>
      <c r="C227" s="3"/>
      <c r="D227" s="3"/>
      <c r="E227" s="3" t="s">
        <v>40</v>
      </c>
      <c r="F227" s="3"/>
      <c r="G227" s="12"/>
      <c r="H227" s="12"/>
      <c r="I227" s="12"/>
      <c r="J227" s="12"/>
      <c r="K227" s="12"/>
      <c r="L227" s="3"/>
      <c r="M227" s="3"/>
      <c r="N227" s="3">
        <v>2344</v>
      </c>
      <c r="O227" s="3"/>
      <c r="P227" s="12"/>
      <c r="Q227" s="12"/>
      <c r="R227" s="12"/>
      <c r="S227" s="12"/>
    </row>
    <row r="228" spans="1:19" x14ac:dyDescent="0.2">
      <c r="A228">
        <v>260</v>
      </c>
      <c r="B228" s="12"/>
      <c r="C228" s="3"/>
      <c r="D228" s="3"/>
      <c r="E228" s="3">
        <v>38732</v>
      </c>
      <c r="F228" s="3"/>
      <c r="G228" s="12"/>
      <c r="H228" s="12"/>
      <c r="I228" s="12"/>
      <c r="J228" s="12"/>
      <c r="K228" s="12"/>
      <c r="L228" s="3"/>
      <c r="M228" s="3"/>
      <c r="N228" s="3">
        <v>2265</v>
      </c>
      <c r="O228" s="3"/>
      <c r="P228" s="12"/>
      <c r="Q228" s="12"/>
      <c r="R228" s="12"/>
      <c r="S228" s="12"/>
    </row>
    <row r="229" spans="1:19" x14ac:dyDescent="0.2">
      <c r="A229">
        <v>261</v>
      </c>
      <c r="B229" s="12"/>
      <c r="C229" s="3"/>
      <c r="D229" s="3"/>
      <c r="E229" s="3">
        <v>38598</v>
      </c>
      <c r="F229" s="3"/>
      <c r="G229" s="12"/>
      <c r="H229" s="12"/>
      <c r="I229" s="12"/>
      <c r="J229" s="12"/>
      <c r="K229" s="12"/>
      <c r="L229" s="3"/>
      <c r="M229" s="3"/>
      <c r="N229" s="3">
        <v>2284</v>
      </c>
      <c r="O229" s="3"/>
      <c r="P229" s="12"/>
      <c r="Q229" s="12"/>
      <c r="R229" s="12"/>
      <c r="S229" s="12"/>
    </row>
    <row r="230" spans="1:19" x14ac:dyDescent="0.2">
      <c r="A230">
        <v>262</v>
      </c>
      <c r="B230" s="12"/>
      <c r="C230" s="3"/>
      <c r="D230" s="3"/>
      <c r="E230" s="3">
        <v>115177</v>
      </c>
      <c r="F230" s="3"/>
      <c r="G230" s="12"/>
      <c r="H230" s="12"/>
      <c r="I230" s="12"/>
      <c r="J230" s="12"/>
      <c r="K230" s="12"/>
      <c r="L230" s="3"/>
      <c r="M230" s="3"/>
      <c r="N230" s="3">
        <v>2681</v>
      </c>
      <c r="O230" s="3"/>
      <c r="P230" s="12"/>
      <c r="Q230" s="12"/>
      <c r="R230" s="12"/>
      <c r="S230" s="12"/>
    </row>
    <row r="231" spans="1:19" x14ac:dyDescent="0.2">
      <c r="A231">
        <v>264</v>
      </c>
      <c r="B231" s="12"/>
      <c r="C231" s="3"/>
      <c r="D231" s="3"/>
      <c r="E231" s="3" t="s">
        <v>40</v>
      </c>
      <c r="F231" s="3"/>
      <c r="G231" s="12"/>
      <c r="H231" s="12"/>
      <c r="I231" s="12"/>
      <c r="J231" s="12"/>
      <c r="K231" s="12"/>
      <c r="L231" s="3"/>
      <c r="M231" s="3"/>
      <c r="N231" s="3">
        <v>13320</v>
      </c>
      <c r="O231" s="3"/>
      <c r="P231" s="12"/>
      <c r="Q231" s="12"/>
      <c r="R231" s="12"/>
      <c r="S231" s="12"/>
    </row>
    <row r="232" spans="1:19" x14ac:dyDescent="0.2">
      <c r="A232">
        <v>265</v>
      </c>
      <c r="B232" s="12"/>
      <c r="C232" s="3"/>
      <c r="D232" s="3"/>
      <c r="E232" s="3" t="s">
        <v>40</v>
      </c>
      <c r="F232" s="3"/>
      <c r="G232" s="12"/>
      <c r="H232" s="12"/>
      <c r="I232" s="12"/>
      <c r="J232" s="12"/>
      <c r="K232" s="12"/>
      <c r="L232" s="3"/>
      <c r="M232" s="3"/>
      <c r="N232" s="3">
        <v>2283</v>
      </c>
      <c r="O232" s="3"/>
      <c r="P232" s="12"/>
      <c r="Q232" s="12"/>
      <c r="R232" s="12"/>
      <c r="S232" s="12"/>
    </row>
    <row r="233" spans="1:19" x14ac:dyDescent="0.2">
      <c r="A233">
        <v>266</v>
      </c>
      <c r="B233" s="12"/>
      <c r="C233" s="3"/>
      <c r="D233" s="3"/>
      <c r="E233" s="3">
        <v>37376</v>
      </c>
      <c r="F233" s="3"/>
      <c r="G233" s="12"/>
      <c r="H233" s="12"/>
      <c r="I233" s="12"/>
      <c r="J233" s="12"/>
      <c r="K233" s="12"/>
      <c r="L233" s="3"/>
      <c r="M233" s="3"/>
      <c r="N233" s="3">
        <v>2297</v>
      </c>
      <c r="O233" s="3"/>
      <c r="P233" s="12"/>
      <c r="Q233" s="12"/>
      <c r="R233" s="12"/>
      <c r="S233" s="12"/>
    </row>
    <row r="234" spans="1:19" x14ac:dyDescent="0.2">
      <c r="A234">
        <v>267</v>
      </c>
      <c r="B234" s="12"/>
      <c r="C234" s="3"/>
      <c r="D234" s="3"/>
      <c r="E234" s="3">
        <v>50022</v>
      </c>
      <c r="F234" s="3"/>
      <c r="G234" s="12"/>
      <c r="H234" s="12"/>
      <c r="I234" s="12"/>
      <c r="J234" s="12"/>
      <c r="K234" s="12"/>
      <c r="L234" s="3"/>
      <c r="M234" s="3"/>
      <c r="N234" s="3">
        <v>2509</v>
      </c>
      <c r="O234" s="3"/>
      <c r="P234" s="12"/>
      <c r="Q234" s="12"/>
      <c r="R234" s="12"/>
      <c r="S234" s="12"/>
    </row>
    <row r="235" spans="1:19" x14ac:dyDescent="0.2">
      <c r="A235">
        <v>268</v>
      </c>
      <c r="B235" s="12"/>
      <c r="C235" s="3"/>
      <c r="D235" s="3"/>
      <c r="E235" s="3">
        <v>40203</v>
      </c>
      <c r="F235" s="3"/>
      <c r="G235" s="12"/>
      <c r="H235" s="12"/>
      <c r="I235" s="12"/>
      <c r="J235" s="12"/>
      <c r="K235" s="12"/>
      <c r="L235" s="3"/>
      <c r="M235" s="3"/>
      <c r="N235" s="3">
        <v>2322</v>
      </c>
      <c r="O235" s="3"/>
      <c r="P235" s="12"/>
      <c r="Q235" s="12"/>
      <c r="R235" s="12"/>
      <c r="S235" s="12"/>
    </row>
    <row r="236" spans="1:19" x14ac:dyDescent="0.2">
      <c r="A236">
        <v>269</v>
      </c>
      <c r="B236" s="12"/>
      <c r="C236" s="3"/>
      <c r="D236" s="3"/>
      <c r="E236" s="3">
        <v>39785</v>
      </c>
      <c r="F236" s="3"/>
      <c r="G236" s="12"/>
      <c r="H236" s="12"/>
      <c r="I236" s="12"/>
      <c r="J236" s="12"/>
      <c r="K236" s="12"/>
      <c r="L236" s="3"/>
      <c r="M236" s="3"/>
      <c r="N236" s="3">
        <v>2283</v>
      </c>
      <c r="O236" s="3"/>
      <c r="P236" s="12"/>
      <c r="Q236" s="12"/>
      <c r="R236" s="12"/>
      <c r="S236" s="12"/>
    </row>
    <row r="237" spans="1:19" x14ac:dyDescent="0.2">
      <c r="A237">
        <v>270</v>
      </c>
      <c r="B237" s="12"/>
      <c r="C237" s="3"/>
      <c r="D237" s="3"/>
      <c r="E237" s="3" t="s">
        <v>40</v>
      </c>
      <c r="F237" s="3"/>
      <c r="G237" s="12"/>
      <c r="H237" s="12"/>
      <c r="I237" s="12"/>
      <c r="J237" s="12"/>
      <c r="K237" s="12"/>
      <c r="L237" s="3"/>
      <c r="M237" s="3"/>
      <c r="N237" s="3">
        <v>5309</v>
      </c>
      <c r="O237" s="3"/>
      <c r="P237" s="12"/>
      <c r="Q237" s="12"/>
      <c r="R237" s="12"/>
      <c r="S237" s="12"/>
    </row>
    <row r="238" spans="1:19" x14ac:dyDescent="0.2">
      <c r="A238">
        <v>271</v>
      </c>
      <c r="B238" s="12"/>
      <c r="C238" s="3"/>
      <c r="D238" s="3"/>
      <c r="E238" s="3">
        <v>38256</v>
      </c>
      <c r="F238" s="3"/>
      <c r="G238" s="12"/>
      <c r="H238" s="12"/>
      <c r="I238" s="12"/>
      <c r="J238" s="12"/>
      <c r="K238" s="12"/>
      <c r="L238" s="3"/>
      <c r="M238" s="3"/>
      <c r="N238" s="3">
        <v>2223</v>
      </c>
      <c r="O238" s="3"/>
      <c r="P238" s="12"/>
      <c r="Q238" s="12"/>
      <c r="R238" s="12"/>
      <c r="S238" s="12"/>
    </row>
    <row r="239" spans="1:19" x14ac:dyDescent="0.2">
      <c r="A239">
        <v>272</v>
      </c>
      <c r="B239" s="12"/>
      <c r="C239" s="3"/>
      <c r="D239" s="3"/>
      <c r="E239" s="3" t="s">
        <v>40</v>
      </c>
      <c r="F239" s="3"/>
      <c r="G239" s="12"/>
      <c r="H239" s="12"/>
      <c r="I239" s="12"/>
      <c r="J239" s="12"/>
      <c r="K239" s="12"/>
      <c r="L239" s="3"/>
      <c r="M239" s="3"/>
      <c r="N239" s="3">
        <v>2901</v>
      </c>
      <c r="O239" s="3"/>
      <c r="P239" s="12"/>
      <c r="Q239" s="12"/>
      <c r="R239" s="12"/>
      <c r="S239" s="12"/>
    </row>
    <row r="240" spans="1:19" x14ac:dyDescent="0.2">
      <c r="A240">
        <v>273</v>
      </c>
      <c r="B240" s="12"/>
      <c r="C240" s="3"/>
      <c r="D240" s="3"/>
      <c r="E240" s="3">
        <v>40625</v>
      </c>
      <c r="F240" s="3"/>
      <c r="G240" s="12"/>
      <c r="H240" s="12"/>
      <c r="I240" s="12"/>
      <c r="J240" s="12"/>
      <c r="K240" s="12"/>
      <c r="L240" s="3"/>
      <c r="M240" s="3"/>
      <c r="N240" s="3">
        <v>2325</v>
      </c>
      <c r="O240" s="3"/>
      <c r="P240" s="12"/>
      <c r="Q240" s="12"/>
      <c r="R240" s="12"/>
      <c r="S240" s="12"/>
    </row>
    <row r="241" spans="1:19" x14ac:dyDescent="0.2">
      <c r="A241">
        <v>274</v>
      </c>
      <c r="B241" s="12"/>
      <c r="C241" s="3"/>
      <c r="D241" s="3"/>
      <c r="E241" s="3">
        <v>122920</v>
      </c>
      <c r="F241" s="3"/>
      <c r="G241" s="12"/>
      <c r="H241" s="12"/>
      <c r="I241" s="12"/>
      <c r="J241" s="12"/>
      <c r="K241" s="12"/>
      <c r="L241" s="3"/>
      <c r="M241" s="3"/>
      <c r="N241" s="3">
        <v>3473</v>
      </c>
      <c r="O241" s="3"/>
      <c r="P241" s="12"/>
      <c r="Q241" s="12"/>
      <c r="R241" s="12"/>
      <c r="S241" s="12"/>
    </row>
    <row r="242" spans="1:19" x14ac:dyDescent="0.2">
      <c r="A242">
        <v>275</v>
      </c>
      <c r="B242" s="12"/>
      <c r="C242" s="3"/>
      <c r="D242" s="3"/>
      <c r="E242" s="3" t="s">
        <v>40</v>
      </c>
      <c r="F242" s="3"/>
      <c r="G242" s="12"/>
      <c r="H242" s="12"/>
      <c r="I242" s="12"/>
      <c r="J242" s="12"/>
      <c r="K242" s="12"/>
      <c r="L242" s="3"/>
      <c r="M242" s="3"/>
      <c r="N242" s="3">
        <v>2448</v>
      </c>
      <c r="O242" s="3"/>
      <c r="P242" s="12"/>
      <c r="Q242" s="12"/>
      <c r="R242" s="12"/>
      <c r="S242" s="12"/>
    </row>
    <row r="243" spans="1:19" x14ac:dyDescent="0.2">
      <c r="A243">
        <v>276</v>
      </c>
      <c r="B243" s="12"/>
      <c r="C243" s="3"/>
      <c r="D243" s="3"/>
      <c r="E243" s="3">
        <v>43476</v>
      </c>
      <c r="F243" s="3"/>
      <c r="G243" s="12"/>
      <c r="H243" s="12"/>
      <c r="I243" s="12"/>
      <c r="J243" s="12"/>
      <c r="K243" s="12"/>
      <c r="L243" s="3"/>
      <c r="M243" s="3"/>
      <c r="N243" s="3">
        <v>2336</v>
      </c>
      <c r="O243" s="3"/>
      <c r="P243" s="12"/>
      <c r="Q243" s="12"/>
      <c r="R243" s="12"/>
      <c r="S243" s="12"/>
    </row>
    <row r="244" spans="1:19" x14ac:dyDescent="0.2">
      <c r="A244">
        <v>277</v>
      </c>
      <c r="B244" s="12"/>
      <c r="C244" s="3"/>
      <c r="D244" s="3"/>
      <c r="E244" s="3" t="s">
        <v>40</v>
      </c>
      <c r="F244" s="3"/>
      <c r="G244" s="12"/>
      <c r="H244" s="12"/>
      <c r="I244" s="12"/>
      <c r="J244" s="12"/>
      <c r="K244" s="12"/>
      <c r="L244" s="3"/>
      <c r="M244" s="3"/>
      <c r="N244" s="3">
        <v>2276</v>
      </c>
      <c r="O244" s="3"/>
      <c r="P244" s="12"/>
      <c r="Q244" s="12"/>
      <c r="R244" s="12"/>
      <c r="S244" s="12"/>
    </row>
    <row r="245" spans="1:19" x14ac:dyDescent="0.2">
      <c r="A245">
        <v>278</v>
      </c>
      <c r="B245" s="12"/>
      <c r="C245" s="3"/>
      <c r="D245" s="3"/>
      <c r="E245" s="3" t="s">
        <v>40</v>
      </c>
      <c r="F245" s="3"/>
      <c r="G245" s="12"/>
      <c r="H245" s="12"/>
      <c r="I245" s="12"/>
      <c r="J245" s="12"/>
      <c r="K245" s="12"/>
      <c r="L245" s="3"/>
      <c r="M245" s="3"/>
      <c r="N245" s="3">
        <v>2301</v>
      </c>
      <c r="O245" s="3"/>
      <c r="P245" s="12"/>
      <c r="Q245" s="12"/>
      <c r="R245" s="12"/>
      <c r="S245" s="12"/>
    </row>
    <row r="246" spans="1:19" x14ac:dyDescent="0.2">
      <c r="A246">
        <v>279</v>
      </c>
      <c r="B246" s="12"/>
      <c r="C246" s="3"/>
      <c r="D246" s="3"/>
      <c r="E246" s="3">
        <v>38080</v>
      </c>
      <c r="F246" s="3"/>
      <c r="G246" s="12"/>
      <c r="H246" s="12"/>
      <c r="I246" s="12"/>
      <c r="J246" s="12"/>
      <c r="K246" s="12"/>
      <c r="L246" s="3"/>
      <c r="M246" s="3"/>
      <c r="N246" s="3">
        <v>2192</v>
      </c>
      <c r="O246" s="3"/>
      <c r="P246" s="12"/>
      <c r="Q246" s="12"/>
      <c r="R246" s="12"/>
      <c r="S246" s="12"/>
    </row>
    <row r="247" spans="1:19" x14ac:dyDescent="0.2">
      <c r="A247">
        <v>280</v>
      </c>
      <c r="B247" s="12"/>
      <c r="C247" s="3"/>
      <c r="D247" s="3"/>
      <c r="E247" s="3">
        <v>37693</v>
      </c>
      <c r="F247" s="3"/>
      <c r="G247" s="12"/>
      <c r="H247" s="12"/>
      <c r="I247" s="12"/>
      <c r="J247" s="12"/>
      <c r="K247" s="12"/>
      <c r="L247" s="3"/>
      <c r="M247" s="3"/>
      <c r="N247" s="3">
        <v>2215</v>
      </c>
      <c r="O247" s="3"/>
      <c r="P247" s="12"/>
      <c r="Q247" s="12"/>
      <c r="R247" s="12"/>
      <c r="S247" s="12"/>
    </row>
    <row r="248" spans="1:19" x14ac:dyDescent="0.2">
      <c r="A248">
        <v>281</v>
      </c>
      <c r="B248" s="12"/>
      <c r="C248" s="3"/>
      <c r="D248" s="3"/>
      <c r="E248" s="3">
        <v>42793</v>
      </c>
      <c r="F248" s="3"/>
      <c r="G248" s="12"/>
      <c r="H248" s="12"/>
      <c r="I248" s="12"/>
      <c r="J248" s="12"/>
      <c r="K248" s="12"/>
      <c r="L248" s="3"/>
      <c r="M248" s="3"/>
      <c r="N248" s="3">
        <v>2321</v>
      </c>
      <c r="O248" s="3"/>
      <c r="P248" s="12"/>
      <c r="Q248" s="12"/>
      <c r="R248" s="12"/>
      <c r="S248" s="12"/>
    </row>
    <row r="249" spans="1:19" x14ac:dyDescent="0.2">
      <c r="A249">
        <v>282</v>
      </c>
      <c r="B249" s="12"/>
      <c r="C249" s="3"/>
      <c r="D249" s="3"/>
      <c r="E249" s="3">
        <v>38669</v>
      </c>
      <c r="F249" s="3"/>
      <c r="G249" s="12"/>
      <c r="H249" s="12"/>
      <c r="I249" s="12"/>
      <c r="J249" s="12"/>
      <c r="K249" s="12"/>
      <c r="L249" s="3"/>
      <c r="M249" s="3"/>
      <c r="N249" s="3">
        <v>2259</v>
      </c>
      <c r="O249" s="3"/>
      <c r="P249" s="12"/>
      <c r="Q249" s="12"/>
      <c r="R249" s="12"/>
      <c r="S249" s="12"/>
    </row>
    <row r="250" spans="1:19" x14ac:dyDescent="0.2">
      <c r="A250">
        <v>283</v>
      </c>
      <c r="B250" s="12"/>
      <c r="C250" s="3"/>
      <c r="D250" s="3"/>
      <c r="E250" s="3" t="s">
        <v>40</v>
      </c>
      <c r="F250" s="3"/>
      <c r="G250" s="12"/>
      <c r="H250" s="12"/>
      <c r="I250" s="12"/>
      <c r="J250" s="12"/>
      <c r="K250" s="12"/>
      <c r="L250" s="3"/>
      <c r="M250" s="3"/>
      <c r="N250" s="3">
        <v>6241</v>
      </c>
      <c r="O250" s="3"/>
      <c r="P250" s="12"/>
      <c r="Q250" s="12"/>
      <c r="R250" s="12"/>
      <c r="S250" s="12"/>
    </row>
    <row r="251" spans="1:19" x14ac:dyDescent="0.2">
      <c r="A251">
        <v>284</v>
      </c>
      <c r="B251" s="12"/>
      <c r="C251" s="3"/>
      <c r="D251" s="3"/>
      <c r="E251" s="3" t="s">
        <v>40</v>
      </c>
      <c r="F251" s="3"/>
      <c r="G251" s="12"/>
      <c r="H251" s="12"/>
      <c r="I251" s="12"/>
      <c r="J251" s="12"/>
      <c r="K251" s="12"/>
      <c r="L251" s="3"/>
      <c r="M251" s="3"/>
      <c r="N251" s="3">
        <v>2328</v>
      </c>
      <c r="O251" s="3"/>
      <c r="P251" s="12"/>
      <c r="Q251" s="12"/>
      <c r="R251" s="12"/>
      <c r="S251" s="12"/>
    </row>
    <row r="252" spans="1:19" x14ac:dyDescent="0.2">
      <c r="A252">
        <v>285</v>
      </c>
      <c r="B252" s="12"/>
      <c r="C252" s="3"/>
      <c r="D252" s="3"/>
      <c r="E252" s="3" t="s">
        <v>40</v>
      </c>
      <c r="F252" s="3"/>
      <c r="G252" s="12"/>
      <c r="H252" s="12"/>
      <c r="I252" s="12"/>
      <c r="J252" s="12"/>
      <c r="K252" s="12"/>
      <c r="L252" s="3"/>
      <c r="M252" s="3"/>
      <c r="N252" s="3">
        <v>6707</v>
      </c>
      <c r="O252" s="3"/>
      <c r="P252" s="12"/>
      <c r="Q252" s="12"/>
      <c r="R252" s="12"/>
      <c r="S252" s="12"/>
    </row>
    <row r="253" spans="1:19" x14ac:dyDescent="0.2">
      <c r="A253">
        <v>286</v>
      </c>
      <c r="B253" s="12"/>
      <c r="C253" s="3"/>
      <c r="D253" s="3"/>
      <c r="E253" s="3">
        <v>38596</v>
      </c>
      <c r="F253" s="3"/>
      <c r="G253" s="12"/>
      <c r="H253" s="12"/>
      <c r="I253" s="12"/>
      <c r="J253" s="12"/>
      <c r="K253" s="12"/>
      <c r="L253" s="3"/>
      <c r="M253" s="3"/>
      <c r="N253" s="3">
        <v>2323</v>
      </c>
      <c r="O253" s="3"/>
      <c r="P253" s="12"/>
      <c r="Q253" s="12"/>
      <c r="R253" s="12"/>
      <c r="S253" s="12"/>
    </row>
    <row r="254" spans="1:19" x14ac:dyDescent="0.2">
      <c r="A254">
        <v>287</v>
      </c>
      <c r="B254" s="12"/>
      <c r="C254" s="3"/>
      <c r="D254" s="3"/>
      <c r="E254" s="3">
        <v>39700</v>
      </c>
      <c r="F254" s="3"/>
      <c r="G254" s="12"/>
      <c r="H254" s="12"/>
      <c r="I254" s="12"/>
      <c r="J254" s="12"/>
      <c r="K254" s="12"/>
      <c r="L254" s="3"/>
      <c r="M254" s="3"/>
      <c r="N254" s="3">
        <v>2346</v>
      </c>
      <c r="O254" s="3"/>
      <c r="P254" s="12"/>
      <c r="Q254" s="12"/>
      <c r="R254" s="12"/>
      <c r="S254" s="12"/>
    </row>
    <row r="255" spans="1:19" x14ac:dyDescent="0.2">
      <c r="A255">
        <v>289</v>
      </c>
      <c r="B255" s="12"/>
      <c r="C255" s="3"/>
      <c r="D255" s="3"/>
      <c r="E255" s="3">
        <v>44023</v>
      </c>
      <c r="F255" s="3"/>
      <c r="G255" s="12"/>
      <c r="H255" s="12"/>
      <c r="I255" s="12"/>
      <c r="J255" s="12"/>
      <c r="K255" s="12"/>
      <c r="L255" s="3"/>
      <c r="M255" s="3"/>
      <c r="N255" s="3">
        <v>2373</v>
      </c>
      <c r="O255" s="3"/>
      <c r="P255" s="12"/>
      <c r="Q255" s="12"/>
      <c r="R255" s="12"/>
      <c r="S255" s="12"/>
    </row>
    <row r="256" spans="1:19" x14ac:dyDescent="0.2">
      <c r="A256">
        <v>290</v>
      </c>
      <c r="B256" s="12"/>
      <c r="C256" s="3"/>
      <c r="D256" s="3"/>
      <c r="E256" s="3" t="s">
        <v>40</v>
      </c>
      <c r="F256" s="3"/>
      <c r="G256" s="12"/>
      <c r="H256" s="12"/>
      <c r="I256" s="12"/>
      <c r="J256" s="12"/>
      <c r="K256" s="12"/>
      <c r="L256" s="3"/>
      <c r="M256" s="3"/>
      <c r="N256" s="3">
        <v>2859</v>
      </c>
      <c r="O256" s="3"/>
      <c r="P256" s="12"/>
      <c r="Q256" s="12"/>
      <c r="R256" s="12"/>
      <c r="S256" s="12"/>
    </row>
    <row r="257" spans="1:19" x14ac:dyDescent="0.2">
      <c r="A257">
        <v>291</v>
      </c>
      <c r="B257" s="12"/>
      <c r="C257" s="3"/>
      <c r="D257" s="3"/>
      <c r="E257" s="3">
        <v>37952</v>
      </c>
      <c r="F257" s="3"/>
      <c r="G257" s="12"/>
      <c r="H257" s="12"/>
      <c r="I257" s="12"/>
      <c r="J257" s="12"/>
      <c r="K257" s="12"/>
      <c r="L257" s="3"/>
      <c r="M257" s="3"/>
      <c r="N257" s="3">
        <v>2287</v>
      </c>
      <c r="O257" s="3"/>
      <c r="P257" s="12"/>
      <c r="Q257" s="12"/>
      <c r="R257" s="12"/>
      <c r="S257" s="12"/>
    </row>
    <row r="258" spans="1:19" x14ac:dyDescent="0.2">
      <c r="A258">
        <v>292</v>
      </c>
      <c r="B258" s="12"/>
      <c r="C258" s="3"/>
      <c r="D258" s="3"/>
      <c r="E258" s="3">
        <v>40228</v>
      </c>
      <c r="F258" s="3"/>
      <c r="G258" s="12"/>
      <c r="H258" s="12"/>
      <c r="I258" s="12"/>
      <c r="J258" s="12"/>
      <c r="K258" s="12"/>
      <c r="L258" s="3"/>
      <c r="M258" s="3"/>
      <c r="N258" s="3">
        <v>2354</v>
      </c>
      <c r="O258" s="3"/>
      <c r="P258" s="12"/>
      <c r="Q258" s="12"/>
      <c r="R258" s="12"/>
      <c r="S258" s="12"/>
    </row>
    <row r="259" spans="1:19" x14ac:dyDescent="0.2">
      <c r="A259">
        <v>293</v>
      </c>
      <c r="B259" s="12"/>
      <c r="C259" s="3"/>
      <c r="D259" s="3"/>
      <c r="E259" s="3">
        <v>37857</v>
      </c>
      <c r="F259" s="3"/>
      <c r="G259" s="12"/>
      <c r="H259" s="12"/>
      <c r="I259" s="12"/>
      <c r="J259" s="12"/>
      <c r="K259" s="12"/>
      <c r="L259" s="3"/>
      <c r="M259" s="3"/>
      <c r="N259" s="3">
        <v>2288</v>
      </c>
      <c r="O259" s="3"/>
      <c r="P259" s="12"/>
      <c r="Q259" s="12"/>
      <c r="R259" s="12"/>
      <c r="S259" s="12"/>
    </row>
    <row r="260" spans="1:19" x14ac:dyDescent="0.2">
      <c r="A260">
        <v>294</v>
      </c>
      <c r="B260" s="12"/>
      <c r="C260" s="3"/>
      <c r="D260" s="3"/>
      <c r="E260" s="3">
        <v>38007</v>
      </c>
      <c r="F260" s="3"/>
      <c r="G260" s="12"/>
      <c r="H260" s="12"/>
      <c r="I260" s="12"/>
      <c r="J260" s="12"/>
      <c r="K260" s="12"/>
      <c r="L260" s="3"/>
      <c r="M260" s="3"/>
      <c r="N260" s="3">
        <v>2262</v>
      </c>
      <c r="O260" s="3"/>
      <c r="P260" s="12"/>
      <c r="Q260" s="12"/>
      <c r="R260" s="12"/>
      <c r="S260" s="12"/>
    </row>
    <row r="261" spans="1:19" x14ac:dyDescent="0.2">
      <c r="A261">
        <v>295</v>
      </c>
      <c r="B261" s="12"/>
      <c r="C261" s="3"/>
      <c r="D261" s="3"/>
      <c r="E261" s="3">
        <v>38186</v>
      </c>
      <c r="F261" s="3"/>
      <c r="G261" s="12"/>
      <c r="H261" s="12"/>
      <c r="I261" s="12"/>
      <c r="J261" s="12"/>
      <c r="K261" s="12"/>
      <c r="L261" s="3"/>
      <c r="M261" s="3"/>
      <c r="N261" s="3">
        <v>2300</v>
      </c>
      <c r="O261" s="3"/>
      <c r="P261" s="12"/>
      <c r="Q261" s="12"/>
      <c r="R261" s="12"/>
      <c r="S261" s="12"/>
    </row>
    <row r="262" spans="1:19" x14ac:dyDescent="0.2">
      <c r="A262">
        <v>296</v>
      </c>
      <c r="B262" s="12"/>
      <c r="C262" s="3"/>
      <c r="D262" s="3"/>
      <c r="E262" s="3">
        <v>38084</v>
      </c>
      <c r="F262" s="3"/>
      <c r="G262" s="12"/>
      <c r="H262" s="12"/>
      <c r="I262" s="12"/>
      <c r="J262" s="12"/>
      <c r="K262" s="12"/>
      <c r="L262" s="3"/>
      <c r="M262" s="3"/>
      <c r="N262" s="3">
        <v>2238</v>
      </c>
      <c r="O262" s="3"/>
      <c r="P262" s="12"/>
      <c r="Q262" s="12"/>
      <c r="R262" s="12"/>
      <c r="S262" s="12"/>
    </row>
    <row r="263" spans="1:19" x14ac:dyDescent="0.2">
      <c r="A263">
        <v>297</v>
      </c>
      <c r="B263" s="12"/>
      <c r="C263" s="3"/>
      <c r="D263" s="3"/>
      <c r="E263" s="3">
        <v>38107</v>
      </c>
      <c r="F263" s="3"/>
      <c r="G263" s="12"/>
      <c r="H263" s="12"/>
      <c r="I263" s="12"/>
      <c r="J263" s="12"/>
      <c r="K263" s="12"/>
      <c r="L263" s="3"/>
      <c r="M263" s="3"/>
      <c r="N263" s="3">
        <v>2259</v>
      </c>
      <c r="O263" s="3"/>
      <c r="P263" s="12"/>
      <c r="Q263" s="12"/>
      <c r="R263" s="12"/>
      <c r="S263" s="12"/>
    </row>
    <row r="264" spans="1:19" x14ac:dyDescent="0.2">
      <c r="A264">
        <v>298</v>
      </c>
      <c r="B264" s="12"/>
      <c r="C264" s="3"/>
      <c r="D264" s="3"/>
      <c r="E264" s="3">
        <v>38926</v>
      </c>
      <c r="F264" s="3"/>
      <c r="G264" s="12"/>
      <c r="H264" s="12"/>
      <c r="I264" s="12"/>
      <c r="J264" s="12"/>
      <c r="K264" s="12"/>
      <c r="L264" s="3"/>
      <c r="M264" s="3"/>
      <c r="N264" s="3">
        <v>2338</v>
      </c>
      <c r="O264" s="3"/>
      <c r="P264" s="12"/>
      <c r="Q264" s="12"/>
      <c r="R264" s="12"/>
      <c r="S264" s="12"/>
    </row>
    <row r="265" spans="1:19" x14ac:dyDescent="0.2">
      <c r="A265">
        <v>299</v>
      </c>
      <c r="B265" s="12"/>
      <c r="C265" s="3"/>
      <c r="D265" s="3"/>
      <c r="E265" s="3">
        <v>44912</v>
      </c>
      <c r="F265" s="3"/>
      <c r="G265" s="12"/>
      <c r="H265" s="12"/>
      <c r="I265" s="12"/>
      <c r="J265" s="12"/>
      <c r="K265" s="12"/>
      <c r="L265" s="3"/>
      <c r="M265" s="3"/>
      <c r="N265" s="3">
        <v>2302</v>
      </c>
      <c r="O265" s="3"/>
      <c r="P265" s="12"/>
      <c r="Q265" s="12"/>
      <c r="R265" s="12"/>
      <c r="S265" s="12"/>
    </row>
    <row r="266" spans="1:19" x14ac:dyDescent="0.2">
      <c r="A266">
        <v>300</v>
      </c>
      <c r="B266" s="12"/>
      <c r="C266" s="3"/>
      <c r="D266" s="3"/>
      <c r="E266" s="3">
        <v>38812</v>
      </c>
      <c r="F266" s="3"/>
      <c r="G266" s="12"/>
      <c r="H266" s="12"/>
      <c r="I266" s="12"/>
      <c r="J266" s="12"/>
      <c r="K266" s="12"/>
      <c r="L266" s="3"/>
      <c r="M266" s="3"/>
      <c r="N266" s="3">
        <v>2245</v>
      </c>
      <c r="O266" s="3"/>
      <c r="P266" s="12"/>
      <c r="Q266" s="12"/>
      <c r="R266" s="12"/>
      <c r="S266" s="12"/>
    </row>
    <row r="267" spans="1:19" x14ac:dyDescent="0.2">
      <c r="A267">
        <v>301</v>
      </c>
      <c r="B267" s="12"/>
      <c r="C267" s="3"/>
      <c r="D267" s="3"/>
      <c r="E267" s="3">
        <v>37781</v>
      </c>
      <c r="F267" s="3"/>
      <c r="G267" s="12"/>
      <c r="H267" s="12"/>
      <c r="I267" s="12"/>
      <c r="J267" s="12"/>
      <c r="K267" s="12"/>
      <c r="L267" s="3"/>
      <c r="M267" s="3"/>
      <c r="N267" s="3">
        <v>2245</v>
      </c>
      <c r="O267" s="3"/>
      <c r="P267" s="12"/>
      <c r="Q267" s="12"/>
      <c r="R267" s="12"/>
      <c r="S267" s="12"/>
    </row>
    <row r="268" spans="1:19" x14ac:dyDescent="0.2">
      <c r="A268">
        <v>302</v>
      </c>
      <c r="B268" s="12"/>
      <c r="C268" s="3"/>
      <c r="D268" s="3"/>
      <c r="E268" s="3">
        <v>37583</v>
      </c>
      <c r="F268" s="3"/>
      <c r="G268" s="12"/>
      <c r="H268" s="12"/>
      <c r="I268" s="12"/>
      <c r="J268" s="12"/>
      <c r="K268" s="12"/>
      <c r="L268" s="3"/>
      <c r="M268" s="3"/>
      <c r="N268" s="3">
        <v>2418</v>
      </c>
      <c r="O268" s="3"/>
      <c r="P268" s="12"/>
      <c r="Q268" s="12"/>
      <c r="R268" s="12"/>
      <c r="S268" s="12"/>
    </row>
    <row r="269" spans="1:19" x14ac:dyDescent="0.2">
      <c r="A269">
        <v>303</v>
      </c>
      <c r="B269" s="12"/>
      <c r="C269" s="3"/>
      <c r="D269" s="3"/>
      <c r="E269" s="3" t="s">
        <v>40</v>
      </c>
      <c r="F269" s="3"/>
      <c r="G269" s="12"/>
      <c r="H269" s="12"/>
      <c r="I269" s="12"/>
      <c r="J269" s="12"/>
      <c r="K269" s="12"/>
      <c r="L269" s="3"/>
      <c r="M269" s="3"/>
      <c r="N269" s="3" t="s">
        <v>40</v>
      </c>
      <c r="O269" s="3"/>
      <c r="P269" s="12"/>
      <c r="Q269" s="12"/>
      <c r="R269" s="12"/>
      <c r="S269" s="12"/>
    </row>
    <row r="270" spans="1:19" x14ac:dyDescent="0.2">
      <c r="A270">
        <v>304</v>
      </c>
      <c r="B270" s="12"/>
      <c r="C270" s="3"/>
      <c r="D270" s="3"/>
      <c r="E270" s="3">
        <v>76405</v>
      </c>
      <c r="F270" s="3"/>
      <c r="G270" s="12"/>
      <c r="H270" s="12"/>
      <c r="I270" s="12"/>
      <c r="J270" s="12"/>
      <c r="K270" s="12"/>
      <c r="L270" s="3"/>
      <c r="M270" s="3"/>
      <c r="N270" s="3">
        <v>2495</v>
      </c>
      <c r="O270" s="3"/>
      <c r="P270" s="12"/>
      <c r="Q270" s="12"/>
      <c r="R270" s="12"/>
      <c r="S270" s="12"/>
    </row>
    <row r="271" spans="1:19" x14ac:dyDescent="0.2">
      <c r="A271">
        <v>305</v>
      </c>
      <c r="B271" s="12"/>
      <c r="C271" s="3"/>
      <c r="D271" s="3"/>
      <c r="E271" s="3" t="s">
        <v>40</v>
      </c>
      <c r="F271" s="3"/>
      <c r="G271" s="12"/>
      <c r="H271" s="12"/>
      <c r="I271" s="12"/>
      <c r="J271" s="12"/>
      <c r="K271" s="12"/>
      <c r="L271" s="3"/>
      <c r="M271" s="3"/>
      <c r="N271" s="3">
        <v>2562</v>
      </c>
      <c r="O271" s="3"/>
      <c r="P271" s="12"/>
      <c r="Q271" s="12"/>
      <c r="R271" s="12"/>
      <c r="S271" s="12"/>
    </row>
  </sheetData>
  <autoFilter ref="A2:S271" xr:uid="{BE1BF7C7-DA76-704F-907F-E8685A612F4B}"/>
  <mergeCells count="2">
    <mergeCell ref="B1:J1"/>
    <mergeCell ref="K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216F-23FA-7246-89CB-BFE73D40BC96}">
  <sheetPr codeName="Sheet4"/>
  <dimension ref="A1:W272"/>
  <sheetViews>
    <sheetView zoomScale="89" workbookViewId="0">
      <selection activeCell="L55" sqref="L55"/>
    </sheetView>
  </sheetViews>
  <sheetFormatPr baseColWidth="10" defaultRowHeight="16" x14ac:dyDescent="0.2"/>
  <cols>
    <col min="1" max="1" width="7.83203125" bestFit="1" customWidth="1"/>
  </cols>
  <sheetData>
    <row r="1" spans="1:23" s="2" customFormat="1" x14ac:dyDescent="0.2">
      <c r="A1" s="9"/>
      <c r="B1" s="22" t="s">
        <v>39</v>
      </c>
      <c r="C1" s="22"/>
      <c r="D1" s="22"/>
      <c r="E1" s="22"/>
      <c r="F1" s="22"/>
      <c r="G1" s="22"/>
      <c r="H1" s="22"/>
      <c r="I1" s="22"/>
      <c r="J1" s="22"/>
      <c r="K1" s="22" t="s">
        <v>38</v>
      </c>
      <c r="L1" s="22"/>
      <c r="M1" s="22"/>
      <c r="N1" s="22"/>
      <c r="O1" s="22"/>
      <c r="P1" s="22"/>
      <c r="Q1" s="22"/>
      <c r="R1" s="22"/>
      <c r="S1" s="22"/>
    </row>
    <row r="2" spans="1:23" s="2" customFormat="1" x14ac:dyDescent="0.2">
      <c r="A2" s="9" t="s">
        <v>13</v>
      </c>
      <c r="B2" s="9" t="s">
        <v>41</v>
      </c>
      <c r="C2" s="9" t="s">
        <v>42</v>
      </c>
      <c r="D2" s="9" t="s">
        <v>45</v>
      </c>
      <c r="E2" s="9" t="s">
        <v>43</v>
      </c>
      <c r="F2" s="9" t="s">
        <v>16</v>
      </c>
      <c r="G2" s="9" t="s">
        <v>48</v>
      </c>
      <c r="H2" s="9" t="s">
        <v>14</v>
      </c>
      <c r="I2" s="9" t="s">
        <v>46</v>
      </c>
      <c r="J2" s="9" t="s">
        <v>47</v>
      </c>
      <c r="K2" s="9" t="s">
        <v>41</v>
      </c>
      <c r="L2" s="9" t="s">
        <v>42</v>
      </c>
      <c r="M2" s="9" t="s">
        <v>45</v>
      </c>
      <c r="N2" s="9" t="s">
        <v>43</v>
      </c>
      <c r="O2" s="9" t="s">
        <v>16</v>
      </c>
      <c r="P2" s="9" t="s">
        <v>48</v>
      </c>
      <c r="Q2" s="9" t="s">
        <v>14</v>
      </c>
      <c r="R2" s="9" t="s">
        <v>46</v>
      </c>
      <c r="S2" s="9" t="s">
        <v>47</v>
      </c>
    </row>
    <row r="3" spans="1:23" s="13" customFormat="1" x14ac:dyDescent="0.2">
      <c r="A3" s="13">
        <v>1</v>
      </c>
      <c r="B3" s="18"/>
      <c r="C3" s="18"/>
      <c r="D3" s="18"/>
      <c r="E3" s="18">
        <v>37803</v>
      </c>
      <c r="F3" s="18"/>
      <c r="G3" s="13">
        <v>70</v>
      </c>
      <c r="H3" s="13">
        <v>243</v>
      </c>
      <c r="I3" s="18"/>
      <c r="J3" s="18"/>
      <c r="K3" s="18"/>
      <c r="L3" s="18">
        <v>1664</v>
      </c>
      <c r="M3" s="18">
        <v>12</v>
      </c>
      <c r="N3" s="18">
        <v>2459</v>
      </c>
      <c r="O3" s="18">
        <v>13</v>
      </c>
      <c r="P3" s="13">
        <v>65</v>
      </c>
      <c r="Q3" s="13">
        <v>190</v>
      </c>
      <c r="R3" s="18"/>
      <c r="S3" s="18" t="s">
        <v>63</v>
      </c>
      <c r="W3" s="19"/>
    </row>
    <row r="4" spans="1:23" s="3" customFormat="1" x14ac:dyDescent="0.2">
      <c r="A4">
        <v>2</v>
      </c>
      <c r="E4" s="3">
        <v>37718</v>
      </c>
      <c r="G4" s="3">
        <v>47</v>
      </c>
      <c r="H4" s="3">
        <v>212</v>
      </c>
      <c r="L4" s="3">
        <v>1666</v>
      </c>
      <c r="M4" s="3">
        <v>9</v>
      </c>
      <c r="N4" s="3">
        <v>2172</v>
      </c>
      <c r="O4" s="3">
        <v>4</v>
      </c>
      <c r="P4" s="3">
        <v>45</v>
      </c>
      <c r="Q4" s="3">
        <v>141</v>
      </c>
      <c r="T4" s="2"/>
      <c r="V4" s="13"/>
      <c r="W4" s="16"/>
    </row>
    <row r="5" spans="1:23" s="3" customFormat="1" x14ac:dyDescent="0.2">
      <c r="A5">
        <v>3</v>
      </c>
      <c r="E5" s="3" t="s">
        <v>40</v>
      </c>
      <c r="G5" s="3">
        <v>61</v>
      </c>
      <c r="H5" s="3">
        <v>266</v>
      </c>
      <c r="L5" s="3">
        <v>3438</v>
      </c>
      <c r="M5" s="3">
        <v>56</v>
      </c>
      <c r="N5" s="3">
        <v>5600</v>
      </c>
      <c r="O5" s="3">
        <v>42</v>
      </c>
      <c r="P5" s="3">
        <v>50</v>
      </c>
      <c r="Q5" s="3">
        <v>201</v>
      </c>
      <c r="T5" s="2"/>
      <c r="V5" s="13"/>
      <c r="W5" s="16"/>
    </row>
    <row r="6" spans="1:23" s="3" customFormat="1" x14ac:dyDescent="0.2">
      <c r="A6">
        <v>4</v>
      </c>
      <c r="E6" s="3">
        <v>44777</v>
      </c>
      <c r="G6" s="3">
        <v>59</v>
      </c>
      <c r="H6" s="3">
        <v>216</v>
      </c>
      <c r="L6" s="3">
        <v>1817</v>
      </c>
      <c r="M6" s="3">
        <v>124</v>
      </c>
      <c r="N6" s="3">
        <v>2313</v>
      </c>
      <c r="O6" s="3">
        <v>34</v>
      </c>
      <c r="P6" s="3">
        <v>59</v>
      </c>
      <c r="Q6" s="3">
        <v>159</v>
      </c>
      <c r="T6" s="2"/>
      <c r="V6" s="13"/>
      <c r="W6" s="16"/>
    </row>
    <row r="7" spans="1:23" s="3" customFormat="1" x14ac:dyDescent="0.2">
      <c r="A7">
        <v>5</v>
      </c>
      <c r="E7" s="3">
        <v>37708</v>
      </c>
      <c r="G7" s="3">
        <v>54</v>
      </c>
      <c r="H7" s="3">
        <v>269</v>
      </c>
      <c r="L7" s="3">
        <v>1422</v>
      </c>
      <c r="M7" s="3">
        <v>112</v>
      </c>
      <c r="N7" s="3">
        <v>2369</v>
      </c>
      <c r="O7" s="3">
        <v>45</v>
      </c>
      <c r="P7" s="3">
        <v>49</v>
      </c>
      <c r="Q7" s="3">
        <v>212</v>
      </c>
      <c r="T7" s="2"/>
      <c r="V7" s="13"/>
      <c r="W7" s="16"/>
    </row>
    <row r="8" spans="1:23" s="3" customFormat="1" x14ac:dyDescent="0.2">
      <c r="A8">
        <v>6</v>
      </c>
      <c r="E8" s="3">
        <v>37645</v>
      </c>
      <c r="G8" s="3">
        <v>56</v>
      </c>
      <c r="H8" s="3">
        <v>264</v>
      </c>
      <c r="L8" s="3">
        <v>1839</v>
      </c>
      <c r="M8" s="3">
        <v>4</v>
      </c>
      <c r="N8" s="3">
        <v>2302</v>
      </c>
      <c r="O8" s="3">
        <v>39</v>
      </c>
      <c r="P8" s="3">
        <v>30</v>
      </c>
      <c r="Q8" s="3">
        <v>196</v>
      </c>
      <c r="R8" s="18" t="s">
        <v>63</v>
      </c>
      <c r="T8" s="2"/>
      <c r="V8" s="13"/>
      <c r="W8" s="16"/>
    </row>
    <row r="9" spans="1:23" s="3" customFormat="1" x14ac:dyDescent="0.2">
      <c r="A9">
        <v>8</v>
      </c>
      <c r="E9" s="3">
        <v>38378</v>
      </c>
      <c r="G9" s="3">
        <v>50</v>
      </c>
      <c r="H9" s="3">
        <v>218</v>
      </c>
      <c r="L9" s="3">
        <v>1666</v>
      </c>
      <c r="M9" s="3">
        <v>326</v>
      </c>
      <c r="N9" s="3">
        <v>2219</v>
      </c>
      <c r="O9" s="3">
        <v>20</v>
      </c>
      <c r="P9" s="3">
        <v>46</v>
      </c>
      <c r="Q9" s="3">
        <v>142</v>
      </c>
      <c r="S9" s="18" t="s">
        <v>63</v>
      </c>
      <c r="T9" s="2"/>
      <c r="V9" s="13"/>
      <c r="W9" s="16"/>
    </row>
    <row r="10" spans="1:23" s="3" customFormat="1" x14ac:dyDescent="0.2">
      <c r="A10">
        <v>10</v>
      </c>
      <c r="E10" s="3">
        <v>37619</v>
      </c>
      <c r="G10" s="3">
        <v>55</v>
      </c>
      <c r="H10" s="3">
        <v>258</v>
      </c>
      <c r="L10" s="3">
        <v>1570</v>
      </c>
      <c r="M10" s="3">
        <v>16</v>
      </c>
      <c r="N10" s="3">
        <v>2291</v>
      </c>
      <c r="O10" s="3">
        <v>4</v>
      </c>
      <c r="P10" s="3">
        <v>55</v>
      </c>
      <c r="Q10" s="3">
        <v>193</v>
      </c>
      <c r="T10" s="2"/>
      <c r="V10" s="13"/>
      <c r="W10" s="16"/>
    </row>
    <row r="11" spans="1:23" s="3" customFormat="1" x14ac:dyDescent="0.2">
      <c r="A11">
        <v>11</v>
      </c>
      <c r="E11" s="3">
        <v>39007</v>
      </c>
      <c r="G11" s="3">
        <v>74</v>
      </c>
      <c r="H11" s="3">
        <v>198</v>
      </c>
      <c r="L11" s="3">
        <v>1431</v>
      </c>
      <c r="M11" s="3">
        <v>9</v>
      </c>
      <c r="N11" s="3">
        <v>2316</v>
      </c>
      <c r="O11" s="3">
        <v>17</v>
      </c>
      <c r="P11" s="3">
        <v>69</v>
      </c>
      <c r="Q11" s="3">
        <v>110</v>
      </c>
      <c r="T11" s="2"/>
      <c r="V11" s="13"/>
      <c r="W11" s="16"/>
    </row>
    <row r="12" spans="1:23" s="3" customFormat="1" x14ac:dyDescent="0.2">
      <c r="A12">
        <v>12</v>
      </c>
      <c r="E12" s="3" t="s">
        <v>40</v>
      </c>
      <c r="G12" s="3">
        <v>81</v>
      </c>
      <c r="H12" s="3">
        <v>196</v>
      </c>
      <c r="L12" s="3">
        <v>1664</v>
      </c>
      <c r="M12" s="3">
        <v>21</v>
      </c>
      <c r="N12" s="3">
        <v>3101</v>
      </c>
      <c r="O12" s="3">
        <v>5</v>
      </c>
      <c r="P12" s="3">
        <v>65</v>
      </c>
      <c r="Q12" s="3">
        <v>117</v>
      </c>
      <c r="T12" s="2"/>
      <c r="V12" s="13"/>
      <c r="W12" s="16"/>
    </row>
    <row r="13" spans="1:23" s="3" customFormat="1" x14ac:dyDescent="0.2">
      <c r="A13">
        <v>13</v>
      </c>
      <c r="E13" s="3">
        <v>39221</v>
      </c>
      <c r="G13" s="3">
        <v>64</v>
      </c>
      <c r="H13" s="3">
        <v>237</v>
      </c>
      <c r="L13" s="3">
        <v>1257</v>
      </c>
      <c r="M13" s="3">
        <v>370</v>
      </c>
      <c r="N13" s="3">
        <v>2303</v>
      </c>
      <c r="O13" s="3">
        <v>29</v>
      </c>
      <c r="P13" s="3">
        <v>60</v>
      </c>
      <c r="Q13" s="3">
        <v>138</v>
      </c>
      <c r="T13" s="2"/>
      <c r="V13" s="13"/>
      <c r="W13" s="16"/>
    </row>
    <row r="14" spans="1:23" s="3" customFormat="1" x14ac:dyDescent="0.2">
      <c r="A14">
        <v>14</v>
      </c>
      <c r="E14" s="3">
        <v>37693</v>
      </c>
      <c r="G14" s="3">
        <v>54</v>
      </c>
      <c r="H14" s="3">
        <v>199</v>
      </c>
      <c r="L14" s="3">
        <v>1508</v>
      </c>
      <c r="M14" s="3">
        <v>56</v>
      </c>
      <c r="N14" s="3">
        <v>2209</v>
      </c>
      <c r="O14" s="3">
        <v>23</v>
      </c>
      <c r="P14" s="3">
        <v>53</v>
      </c>
      <c r="Q14" s="3">
        <v>143</v>
      </c>
      <c r="R14" s="18" t="s">
        <v>63</v>
      </c>
      <c r="T14" s="2"/>
      <c r="V14" s="13"/>
      <c r="W14" s="16"/>
    </row>
    <row r="15" spans="1:23" s="3" customFormat="1" x14ac:dyDescent="0.2">
      <c r="A15">
        <v>16</v>
      </c>
      <c r="E15" s="3" t="s">
        <v>40</v>
      </c>
      <c r="G15" s="3">
        <v>71</v>
      </c>
      <c r="H15" s="3">
        <v>270</v>
      </c>
      <c r="L15" s="3">
        <v>2043</v>
      </c>
      <c r="M15" s="3">
        <v>43</v>
      </c>
      <c r="N15" s="3">
        <v>2565</v>
      </c>
      <c r="O15" s="3">
        <v>30</v>
      </c>
      <c r="P15" s="3">
        <v>55</v>
      </c>
      <c r="Q15" s="3">
        <v>181</v>
      </c>
      <c r="T15" s="2"/>
      <c r="V15" s="13"/>
      <c r="W15" s="16"/>
    </row>
    <row r="16" spans="1:23" s="3" customFormat="1" x14ac:dyDescent="0.2">
      <c r="A16">
        <v>17</v>
      </c>
      <c r="E16" s="3" t="s">
        <v>40</v>
      </c>
      <c r="G16" s="3">
        <v>68</v>
      </c>
      <c r="H16" s="3">
        <v>211</v>
      </c>
      <c r="L16" s="3">
        <v>1606</v>
      </c>
      <c r="M16" s="3">
        <v>9</v>
      </c>
      <c r="N16" s="3">
        <v>2303</v>
      </c>
      <c r="O16" s="3">
        <v>17</v>
      </c>
      <c r="P16" s="3">
        <v>64</v>
      </c>
      <c r="Q16" s="3">
        <v>115</v>
      </c>
      <c r="T16" s="2"/>
      <c r="V16" s="13"/>
      <c r="W16" s="16"/>
    </row>
    <row r="17" spans="1:23" s="3" customFormat="1" x14ac:dyDescent="0.2">
      <c r="A17">
        <v>19</v>
      </c>
      <c r="E17" s="3" t="s">
        <v>40</v>
      </c>
      <c r="G17" s="3">
        <v>48</v>
      </c>
      <c r="H17" s="3">
        <v>187</v>
      </c>
      <c r="L17" s="3">
        <v>1737</v>
      </c>
      <c r="M17" s="3">
        <v>37</v>
      </c>
      <c r="N17" s="3">
        <v>2322</v>
      </c>
      <c r="O17" s="3">
        <v>46</v>
      </c>
      <c r="P17" s="3">
        <v>37</v>
      </c>
      <c r="Q17" s="3">
        <v>137</v>
      </c>
      <c r="T17" s="2"/>
      <c r="V17" s="13"/>
      <c r="W17" s="16"/>
    </row>
    <row r="18" spans="1:23" s="3" customFormat="1" x14ac:dyDescent="0.2">
      <c r="A18">
        <v>20</v>
      </c>
      <c r="E18" s="3">
        <v>38100</v>
      </c>
      <c r="G18" s="3">
        <v>50</v>
      </c>
      <c r="H18" s="3">
        <v>292</v>
      </c>
      <c r="L18" s="3">
        <v>1732</v>
      </c>
      <c r="M18" s="3">
        <v>120</v>
      </c>
      <c r="N18" s="3">
        <v>2231</v>
      </c>
      <c r="O18" s="3">
        <v>24</v>
      </c>
      <c r="P18" s="3">
        <v>50</v>
      </c>
      <c r="Q18" s="3">
        <v>203</v>
      </c>
      <c r="R18" s="3" t="s">
        <v>64</v>
      </c>
      <c r="T18" s="2"/>
      <c r="V18" s="13"/>
      <c r="W18" s="16"/>
    </row>
    <row r="19" spans="1:23" s="3" customFormat="1" x14ac:dyDescent="0.2">
      <c r="A19">
        <v>21</v>
      </c>
      <c r="E19" s="3">
        <v>43680</v>
      </c>
      <c r="G19" s="3">
        <v>79</v>
      </c>
      <c r="H19" s="3">
        <v>243</v>
      </c>
      <c r="L19" s="3">
        <v>1234</v>
      </c>
      <c r="M19" s="3">
        <v>143</v>
      </c>
      <c r="N19" s="3">
        <v>2385</v>
      </c>
      <c r="O19" s="3">
        <v>39</v>
      </c>
      <c r="P19" s="3">
        <v>58</v>
      </c>
      <c r="Q19" s="3">
        <v>176</v>
      </c>
      <c r="T19" s="2"/>
      <c r="V19" s="13"/>
      <c r="W19" s="16"/>
    </row>
    <row r="20" spans="1:23" s="3" customFormat="1" x14ac:dyDescent="0.2">
      <c r="A20">
        <v>22</v>
      </c>
      <c r="E20" s="3" t="s">
        <v>40</v>
      </c>
      <c r="G20" s="3">
        <v>68</v>
      </c>
      <c r="H20" s="3">
        <v>166</v>
      </c>
      <c r="L20" s="3">
        <v>2199</v>
      </c>
      <c r="M20" s="3">
        <v>20</v>
      </c>
      <c r="N20" s="3">
        <v>2669</v>
      </c>
      <c r="O20" s="3">
        <v>12</v>
      </c>
      <c r="P20" s="3">
        <v>50</v>
      </c>
      <c r="Q20" s="3">
        <v>116</v>
      </c>
      <c r="T20" s="2"/>
      <c r="V20" s="13"/>
      <c r="W20" s="16"/>
    </row>
    <row r="21" spans="1:23" s="3" customFormat="1" x14ac:dyDescent="0.2">
      <c r="A21">
        <v>23</v>
      </c>
      <c r="E21" s="3">
        <v>96809</v>
      </c>
      <c r="G21" s="3">
        <v>76</v>
      </c>
      <c r="H21" s="3">
        <v>242</v>
      </c>
      <c r="L21" s="3">
        <v>1440</v>
      </c>
      <c r="M21" s="3">
        <v>184</v>
      </c>
      <c r="N21" s="3">
        <v>2433</v>
      </c>
      <c r="O21" s="3">
        <v>17</v>
      </c>
      <c r="P21" s="3">
        <v>58</v>
      </c>
      <c r="Q21" s="3">
        <v>178</v>
      </c>
      <c r="T21" s="2"/>
      <c r="V21" s="13"/>
      <c r="W21" s="16"/>
    </row>
    <row r="22" spans="1:23" s="3" customFormat="1" x14ac:dyDescent="0.2">
      <c r="A22">
        <v>24</v>
      </c>
      <c r="E22" s="3">
        <v>37574</v>
      </c>
      <c r="G22" s="3">
        <v>42</v>
      </c>
      <c r="H22" s="3">
        <v>270</v>
      </c>
      <c r="L22" s="3">
        <v>1807</v>
      </c>
      <c r="M22" s="3">
        <v>0</v>
      </c>
      <c r="N22" s="3">
        <v>2230</v>
      </c>
      <c r="O22" s="3">
        <v>2</v>
      </c>
      <c r="P22" s="3">
        <v>41</v>
      </c>
      <c r="Q22" s="3">
        <v>217</v>
      </c>
      <c r="T22" s="2"/>
      <c r="V22" s="13"/>
      <c r="W22" s="16"/>
    </row>
    <row r="23" spans="1:23" s="3" customFormat="1" x14ac:dyDescent="0.2">
      <c r="A23">
        <v>25</v>
      </c>
      <c r="E23" s="3" t="s">
        <v>40</v>
      </c>
      <c r="G23" s="3">
        <v>65</v>
      </c>
      <c r="H23" s="3">
        <v>200</v>
      </c>
      <c r="L23" s="3">
        <v>5468</v>
      </c>
      <c r="M23" s="3">
        <v>1188</v>
      </c>
      <c r="N23" s="3">
        <v>10615</v>
      </c>
      <c r="O23" s="3">
        <v>39</v>
      </c>
      <c r="P23" s="3">
        <v>52</v>
      </c>
      <c r="Q23" s="3">
        <v>112</v>
      </c>
      <c r="T23" s="2"/>
      <c r="V23" s="13"/>
      <c r="W23" s="16"/>
    </row>
    <row r="24" spans="1:23" s="3" customFormat="1" x14ac:dyDescent="0.2">
      <c r="A24">
        <v>26</v>
      </c>
      <c r="E24" s="3">
        <v>43496</v>
      </c>
      <c r="G24" s="3">
        <v>55</v>
      </c>
      <c r="H24" s="3">
        <v>253</v>
      </c>
      <c r="L24" s="3">
        <v>1631</v>
      </c>
      <c r="M24" s="3">
        <v>213</v>
      </c>
      <c r="N24" s="3">
        <v>2543</v>
      </c>
      <c r="O24" s="3">
        <v>17</v>
      </c>
      <c r="P24" s="3">
        <v>48</v>
      </c>
      <c r="Q24" s="3">
        <v>177</v>
      </c>
      <c r="T24" s="2"/>
      <c r="V24" s="13"/>
      <c r="W24" s="16"/>
    </row>
    <row r="25" spans="1:23" s="3" customFormat="1" x14ac:dyDescent="0.2">
      <c r="A25">
        <v>27</v>
      </c>
      <c r="E25" s="3">
        <v>65760</v>
      </c>
      <c r="G25" s="3">
        <v>62</v>
      </c>
      <c r="H25" s="3">
        <v>249</v>
      </c>
      <c r="L25" s="3">
        <v>1188</v>
      </c>
      <c r="M25" s="3">
        <v>372</v>
      </c>
      <c r="N25" s="3">
        <v>2419</v>
      </c>
      <c r="O25" s="3">
        <v>35</v>
      </c>
      <c r="P25" s="3">
        <v>61</v>
      </c>
      <c r="Q25" s="3">
        <v>160</v>
      </c>
      <c r="T25" s="2"/>
      <c r="V25" s="13"/>
      <c r="W25" s="16"/>
    </row>
    <row r="26" spans="1:23" s="3" customFormat="1" x14ac:dyDescent="0.2">
      <c r="A26">
        <v>28</v>
      </c>
      <c r="E26" s="3">
        <v>39087</v>
      </c>
      <c r="G26" s="3">
        <v>48</v>
      </c>
      <c r="H26" s="3">
        <v>185</v>
      </c>
      <c r="L26" s="3">
        <v>1385</v>
      </c>
      <c r="M26" s="3">
        <v>495</v>
      </c>
      <c r="N26" s="3">
        <v>2270</v>
      </c>
      <c r="O26" s="3">
        <v>45</v>
      </c>
      <c r="P26" s="3">
        <v>43</v>
      </c>
      <c r="Q26" s="3">
        <v>133</v>
      </c>
      <c r="T26" s="2"/>
      <c r="V26" s="13"/>
      <c r="W26" s="16"/>
    </row>
    <row r="27" spans="1:23" s="3" customFormat="1" x14ac:dyDescent="0.2">
      <c r="A27">
        <v>29</v>
      </c>
      <c r="E27" s="3">
        <v>37911</v>
      </c>
      <c r="G27" s="3">
        <v>48</v>
      </c>
      <c r="H27" s="3">
        <v>241</v>
      </c>
      <c r="L27" s="3">
        <v>1173</v>
      </c>
      <c r="M27" s="3">
        <v>36</v>
      </c>
      <c r="N27" s="3">
        <v>2291</v>
      </c>
      <c r="O27" s="3">
        <v>35</v>
      </c>
      <c r="P27" s="3">
        <v>35</v>
      </c>
      <c r="Q27" s="3">
        <v>143</v>
      </c>
      <c r="T27" s="2"/>
      <c r="V27" s="13"/>
      <c r="W27" s="16"/>
    </row>
    <row r="28" spans="1:23" s="3" customFormat="1" x14ac:dyDescent="0.2">
      <c r="A28">
        <v>30</v>
      </c>
      <c r="E28" s="3">
        <v>43608</v>
      </c>
      <c r="G28" s="3">
        <v>77</v>
      </c>
      <c r="H28" s="3">
        <v>197</v>
      </c>
      <c r="L28" s="3">
        <v>1507</v>
      </c>
      <c r="M28" s="3">
        <v>447</v>
      </c>
      <c r="N28" s="3">
        <v>2569</v>
      </c>
      <c r="O28" s="3">
        <v>16</v>
      </c>
      <c r="P28" s="3">
        <v>72</v>
      </c>
      <c r="Q28" s="3">
        <v>120</v>
      </c>
      <c r="R28" s="3" t="s">
        <v>66</v>
      </c>
      <c r="T28" s="2"/>
      <c r="V28" s="13"/>
      <c r="W28" s="16"/>
    </row>
    <row r="29" spans="1:23" s="3" customFormat="1" x14ac:dyDescent="0.2">
      <c r="A29">
        <v>31</v>
      </c>
      <c r="E29" s="3">
        <v>37561</v>
      </c>
      <c r="G29" s="3">
        <v>80</v>
      </c>
      <c r="H29" s="3">
        <v>250</v>
      </c>
      <c r="L29" s="3">
        <v>1425</v>
      </c>
      <c r="M29" s="3">
        <v>30</v>
      </c>
      <c r="N29" s="3">
        <v>2188</v>
      </c>
      <c r="O29" s="3">
        <v>11</v>
      </c>
      <c r="P29" s="3">
        <v>58</v>
      </c>
      <c r="Q29" s="3">
        <v>158</v>
      </c>
      <c r="T29" s="2"/>
      <c r="V29" s="13"/>
      <c r="W29" s="16"/>
    </row>
    <row r="30" spans="1:23" s="3" customFormat="1" x14ac:dyDescent="0.2">
      <c r="A30">
        <v>32</v>
      </c>
      <c r="E30" s="3">
        <v>114951</v>
      </c>
      <c r="G30" s="3">
        <v>62</v>
      </c>
      <c r="H30" s="3">
        <v>201</v>
      </c>
      <c r="L30" s="3">
        <v>2099</v>
      </c>
      <c r="M30" s="3">
        <v>151</v>
      </c>
      <c r="N30" s="3">
        <v>2912</v>
      </c>
      <c r="O30" s="3">
        <v>45</v>
      </c>
      <c r="P30" s="3">
        <v>49</v>
      </c>
      <c r="Q30" s="3">
        <v>112</v>
      </c>
      <c r="T30" s="2"/>
      <c r="V30" s="13"/>
      <c r="W30" s="16"/>
    </row>
    <row r="31" spans="1:23" s="3" customFormat="1" x14ac:dyDescent="0.2">
      <c r="A31">
        <v>33</v>
      </c>
      <c r="E31" s="3">
        <v>46876</v>
      </c>
      <c r="G31" s="3">
        <v>72</v>
      </c>
      <c r="H31" s="3">
        <v>303</v>
      </c>
      <c r="L31" s="3">
        <v>1257</v>
      </c>
      <c r="M31" s="3">
        <v>150</v>
      </c>
      <c r="N31" s="3">
        <v>2355</v>
      </c>
      <c r="O31" s="3">
        <v>1</v>
      </c>
      <c r="P31" s="3">
        <v>55</v>
      </c>
      <c r="Q31" s="3">
        <v>212</v>
      </c>
      <c r="T31" s="2"/>
      <c r="V31" s="13"/>
      <c r="W31" s="16"/>
    </row>
    <row r="32" spans="1:23" s="3" customFormat="1" x14ac:dyDescent="0.2">
      <c r="A32">
        <v>36</v>
      </c>
      <c r="E32" s="3" t="s">
        <v>40</v>
      </c>
      <c r="G32" s="3">
        <v>57</v>
      </c>
      <c r="H32" s="3">
        <v>211</v>
      </c>
      <c r="L32" s="3">
        <v>1692</v>
      </c>
      <c r="M32" s="3">
        <v>184</v>
      </c>
      <c r="N32" s="3">
        <v>2708</v>
      </c>
      <c r="O32" s="3">
        <v>26</v>
      </c>
      <c r="P32" s="3">
        <v>50</v>
      </c>
      <c r="Q32" s="3">
        <v>148</v>
      </c>
      <c r="T32" s="2"/>
      <c r="V32" s="13"/>
      <c r="W32" s="16"/>
    </row>
    <row r="33" spans="1:23" s="3" customFormat="1" x14ac:dyDescent="0.2">
      <c r="A33">
        <v>37</v>
      </c>
      <c r="E33" s="3" t="s">
        <v>40</v>
      </c>
      <c r="G33" s="3">
        <v>55</v>
      </c>
      <c r="H33" s="3">
        <v>261</v>
      </c>
      <c r="L33" s="3">
        <v>1264</v>
      </c>
      <c r="M33" s="3">
        <v>247</v>
      </c>
      <c r="N33" s="3">
        <v>2504</v>
      </c>
      <c r="O33" s="3">
        <v>34</v>
      </c>
      <c r="P33" s="3">
        <v>38</v>
      </c>
      <c r="Q33" s="3">
        <v>193</v>
      </c>
      <c r="T33" s="2"/>
      <c r="V33" s="13"/>
      <c r="W33" s="16"/>
    </row>
    <row r="34" spans="1:23" s="3" customFormat="1" x14ac:dyDescent="0.2">
      <c r="A34">
        <v>38</v>
      </c>
      <c r="E34" s="3" t="s">
        <v>40</v>
      </c>
      <c r="G34" s="3">
        <v>51</v>
      </c>
      <c r="H34" s="3">
        <v>271</v>
      </c>
      <c r="L34" s="3">
        <v>1285</v>
      </c>
      <c r="M34" s="3">
        <v>56</v>
      </c>
      <c r="N34" s="3">
        <v>2526</v>
      </c>
      <c r="O34" s="3">
        <v>38</v>
      </c>
      <c r="P34" s="3">
        <v>42</v>
      </c>
      <c r="Q34" s="3">
        <v>187</v>
      </c>
      <c r="T34" s="2"/>
      <c r="V34" s="13"/>
      <c r="W34" s="16"/>
    </row>
    <row r="35" spans="1:23" s="3" customFormat="1" x14ac:dyDescent="0.2">
      <c r="A35">
        <v>39</v>
      </c>
      <c r="E35" s="3">
        <v>41822</v>
      </c>
      <c r="G35" s="3">
        <v>62</v>
      </c>
      <c r="H35" s="3">
        <v>269</v>
      </c>
      <c r="L35" s="3">
        <v>1608</v>
      </c>
      <c r="M35" s="3">
        <v>47</v>
      </c>
      <c r="N35" s="3">
        <v>2280</v>
      </c>
      <c r="O35" s="3">
        <v>15</v>
      </c>
      <c r="P35" s="3">
        <v>39</v>
      </c>
      <c r="Q35" s="3">
        <v>182</v>
      </c>
      <c r="R35" s="3" t="s">
        <v>65</v>
      </c>
      <c r="T35" s="2"/>
      <c r="V35" s="13"/>
      <c r="W35" s="16"/>
    </row>
    <row r="36" spans="1:23" s="3" customFormat="1" x14ac:dyDescent="0.2">
      <c r="A36">
        <v>40</v>
      </c>
      <c r="E36" s="3">
        <v>55994</v>
      </c>
      <c r="G36" s="3">
        <v>64</v>
      </c>
      <c r="H36" s="3">
        <v>244</v>
      </c>
      <c r="L36" s="3">
        <v>1907</v>
      </c>
      <c r="M36" s="3">
        <v>250</v>
      </c>
      <c r="N36" s="3">
        <v>2758</v>
      </c>
      <c r="O36" s="3">
        <v>30</v>
      </c>
      <c r="P36" s="3">
        <v>64</v>
      </c>
      <c r="Q36" s="3">
        <v>192</v>
      </c>
      <c r="T36" s="2"/>
      <c r="V36" s="13"/>
      <c r="W36" s="16"/>
    </row>
    <row r="37" spans="1:23" s="3" customFormat="1" x14ac:dyDescent="0.2">
      <c r="A37">
        <v>41</v>
      </c>
      <c r="E37" s="3">
        <v>38090</v>
      </c>
      <c r="G37" s="3">
        <v>73</v>
      </c>
      <c r="H37" s="3">
        <v>215</v>
      </c>
      <c r="L37" s="3">
        <v>1174</v>
      </c>
      <c r="M37" s="3">
        <v>74</v>
      </c>
      <c r="N37" s="3">
        <v>2248</v>
      </c>
      <c r="O37" s="3">
        <v>11</v>
      </c>
      <c r="P37" s="3">
        <v>50</v>
      </c>
      <c r="Q37" s="3">
        <v>134</v>
      </c>
      <c r="T37" s="2"/>
      <c r="V37" s="13"/>
      <c r="W37" s="16"/>
    </row>
    <row r="38" spans="1:23" s="3" customFormat="1" x14ac:dyDescent="0.2">
      <c r="A38">
        <v>42</v>
      </c>
      <c r="E38" s="3">
        <v>38249</v>
      </c>
      <c r="G38" s="3">
        <v>64</v>
      </c>
      <c r="H38" s="3">
        <v>217</v>
      </c>
      <c r="L38" s="3">
        <v>1899</v>
      </c>
      <c r="M38" s="3">
        <v>85</v>
      </c>
      <c r="N38" s="3">
        <v>2267</v>
      </c>
      <c r="O38" s="3">
        <v>25</v>
      </c>
      <c r="P38" s="3">
        <v>38</v>
      </c>
      <c r="Q38" s="3">
        <v>147</v>
      </c>
      <c r="S38" s="3" t="s">
        <v>66</v>
      </c>
      <c r="T38" s="2"/>
      <c r="V38" s="13"/>
      <c r="W38" s="16"/>
    </row>
    <row r="39" spans="1:23" s="3" customFormat="1" x14ac:dyDescent="0.2">
      <c r="A39">
        <v>43</v>
      </c>
      <c r="E39" s="3">
        <v>38093</v>
      </c>
      <c r="G39" s="3">
        <v>50</v>
      </c>
      <c r="H39" s="3">
        <v>229</v>
      </c>
      <c r="L39" s="3">
        <v>1326</v>
      </c>
      <c r="M39" s="3">
        <v>48</v>
      </c>
      <c r="N39" s="3">
        <v>2294</v>
      </c>
      <c r="O39" s="3">
        <v>19</v>
      </c>
      <c r="P39" s="3">
        <v>46</v>
      </c>
      <c r="Q39" s="3">
        <v>137</v>
      </c>
      <c r="T39" s="2"/>
      <c r="V39" s="13"/>
      <c r="W39" s="16"/>
    </row>
    <row r="40" spans="1:23" s="3" customFormat="1" x14ac:dyDescent="0.2">
      <c r="A40">
        <v>44</v>
      </c>
      <c r="E40" s="3" t="s">
        <v>40</v>
      </c>
      <c r="G40" s="3">
        <v>81</v>
      </c>
      <c r="H40" s="3">
        <v>231</v>
      </c>
      <c r="L40" s="3">
        <v>5419</v>
      </c>
      <c r="M40" s="3">
        <v>1620</v>
      </c>
      <c r="N40" s="3">
        <v>8309</v>
      </c>
      <c r="O40" s="3">
        <v>11</v>
      </c>
      <c r="P40" s="3">
        <v>66</v>
      </c>
      <c r="Q40" s="3">
        <v>169</v>
      </c>
      <c r="R40" s="3" t="s">
        <v>66</v>
      </c>
      <c r="T40" s="2"/>
      <c r="V40" s="13"/>
      <c r="W40" s="16"/>
    </row>
    <row r="41" spans="1:23" s="3" customFormat="1" x14ac:dyDescent="0.2">
      <c r="A41">
        <v>45</v>
      </c>
      <c r="E41" s="3">
        <v>38804</v>
      </c>
      <c r="G41" s="3">
        <v>75</v>
      </c>
      <c r="H41" s="3">
        <v>209</v>
      </c>
      <c r="L41" s="3">
        <v>1867</v>
      </c>
      <c r="M41" s="3">
        <v>73</v>
      </c>
      <c r="N41" s="3">
        <v>2295</v>
      </c>
      <c r="O41" s="3">
        <v>43</v>
      </c>
      <c r="P41" s="3">
        <v>55</v>
      </c>
      <c r="Q41" s="3">
        <v>159</v>
      </c>
      <c r="T41" s="2"/>
      <c r="V41" s="13"/>
      <c r="W41" s="16"/>
    </row>
    <row r="42" spans="1:23" s="3" customFormat="1" x14ac:dyDescent="0.2">
      <c r="A42">
        <v>46</v>
      </c>
      <c r="E42" s="3">
        <v>40401</v>
      </c>
      <c r="G42" s="3">
        <v>54</v>
      </c>
      <c r="H42" s="3">
        <v>198</v>
      </c>
      <c r="L42" s="3">
        <v>1911</v>
      </c>
      <c r="M42" s="3">
        <v>115</v>
      </c>
      <c r="N42" s="3">
        <v>2363</v>
      </c>
      <c r="O42" s="3">
        <v>15</v>
      </c>
      <c r="P42" s="3">
        <v>53</v>
      </c>
      <c r="Q42" s="3">
        <v>118</v>
      </c>
      <c r="T42" s="2"/>
      <c r="V42" s="13"/>
      <c r="W42" s="16"/>
    </row>
    <row r="43" spans="1:23" s="3" customFormat="1" x14ac:dyDescent="0.2">
      <c r="A43">
        <v>47</v>
      </c>
      <c r="E43" s="3">
        <v>37843</v>
      </c>
      <c r="G43" s="3">
        <v>85</v>
      </c>
      <c r="H43" s="3">
        <v>189</v>
      </c>
      <c r="L43" s="3">
        <v>1920</v>
      </c>
      <c r="M43" s="3">
        <v>4</v>
      </c>
      <c r="N43" s="3">
        <v>2236</v>
      </c>
      <c r="O43" s="3">
        <v>27</v>
      </c>
      <c r="P43" s="3">
        <v>77</v>
      </c>
      <c r="Q43" s="3">
        <v>128</v>
      </c>
      <c r="T43" s="2"/>
      <c r="V43" s="13"/>
      <c r="W43" s="16"/>
    </row>
    <row r="44" spans="1:23" s="3" customFormat="1" x14ac:dyDescent="0.2">
      <c r="A44">
        <v>48</v>
      </c>
      <c r="E44" s="3">
        <v>81948</v>
      </c>
      <c r="G44" s="3">
        <v>71</v>
      </c>
      <c r="H44" s="3">
        <v>218</v>
      </c>
      <c r="L44" s="3">
        <v>2479</v>
      </c>
      <c r="M44" s="3">
        <v>20</v>
      </c>
      <c r="N44" s="3">
        <v>3157</v>
      </c>
      <c r="O44" s="3">
        <v>47</v>
      </c>
      <c r="P44" s="3">
        <v>50</v>
      </c>
      <c r="Q44" s="3">
        <v>161</v>
      </c>
      <c r="S44" s="3" t="s">
        <v>66</v>
      </c>
      <c r="T44" s="2"/>
      <c r="V44" s="13"/>
      <c r="W44" s="16"/>
    </row>
    <row r="45" spans="1:23" s="3" customFormat="1" x14ac:dyDescent="0.2">
      <c r="A45">
        <v>49</v>
      </c>
      <c r="E45" s="3">
        <v>83927</v>
      </c>
      <c r="G45" s="3">
        <v>61</v>
      </c>
      <c r="H45" s="3">
        <v>303</v>
      </c>
      <c r="L45" s="3">
        <v>1895</v>
      </c>
      <c r="M45" s="3">
        <v>0</v>
      </c>
      <c r="N45" s="3">
        <v>3157</v>
      </c>
      <c r="O45" s="3">
        <v>11</v>
      </c>
      <c r="P45" s="3">
        <v>58</v>
      </c>
      <c r="Q45" s="3">
        <v>209</v>
      </c>
      <c r="T45" s="2"/>
      <c r="V45" s="13"/>
      <c r="W45" s="16"/>
    </row>
    <row r="46" spans="1:23" s="3" customFormat="1" x14ac:dyDescent="0.2">
      <c r="A46">
        <v>50</v>
      </c>
      <c r="E46" s="3">
        <v>38151</v>
      </c>
      <c r="G46" s="3">
        <v>75</v>
      </c>
      <c r="H46" s="3">
        <v>199</v>
      </c>
      <c r="L46" s="3">
        <v>1236</v>
      </c>
      <c r="M46" s="3">
        <v>120</v>
      </c>
      <c r="N46" s="3">
        <v>2542</v>
      </c>
      <c r="O46" s="3">
        <v>16</v>
      </c>
      <c r="P46" s="3">
        <v>71</v>
      </c>
      <c r="Q46" s="3">
        <v>143</v>
      </c>
      <c r="T46" s="2"/>
      <c r="V46" s="13"/>
      <c r="W46" s="16"/>
    </row>
    <row r="47" spans="1:23" s="3" customFormat="1" x14ac:dyDescent="0.2">
      <c r="A47">
        <v>51</v>
      </c>
      <c r="E47" s="3">
        <v>45460</v>
      </c>
      <c r="G47" s="3">
        <v>72</v>
      </c>
      <c r="H47" s="3">
        <v>256</v>
      </c>
      <c r="L47" s="3">
        <v>1527</v>
      </c>
      <c r="M47" s="3">
        <v>325</v>
      </c>
      <c r="N47" s="3">
        <v>2570</v>
      </c>
      <c r="O47" s="3">
        <v>42</v>
      </c>
      <c r="P47" s="3">
        <v>66</v>
      </c>
      <c r="Q47" s="3">
        <v>201</v>
      </c>
      <c r="T47" s="2"/>
      <c r="V47" s="13"/>
      <c r="W47" s="16"/>
    </row>
    <row r="48" spans="1:23" s="3" customFormat="1" x14ac:dyDescent="0.2">
      <c r="A48">
        <v>52</v>
      </c>
      <c r="E48" s="3">
        <v>37944</v>
      </c>
      <c r="G48" s="3">
        <v>61</v>
      </c>
      <c r="H48" s="3">
        <v>235</v>
      </c>
      <c r="L48" s="3">
        <v>1399</v>
      </c>
      <c r="M48" s="3">
        <v>574</v>
      </c>
      <c r="N48" s="3">
        <v>2280</v>
      </c>
      <c r="O48" s="3">
        <v>46</v>
      </c>
      <c r="P48" s="3">
        <v>55</v>
      </c>
      <c r="Q48" s="3">
        <v>155</v>
      </c>
      <c r="T48" s="2"/>
      <c r="V48" s="13"/>
      <c r="W48" s="16"/>
    </row>
    <row r="49" spans="1:23" s="3" customFormat="1" x14ac:dyDescent="0.2">
      <c r="A49">
        <v>53</v>
      </c>
      <c r="E49" s="3">
        <v>37940</v>
      </c>
      <c r="G49" s="3">
        <v>79</v>
      </c>
      <c r="H49" s="3">
        <v>212</v>
      </c>
      <c r="L49" s="3">
        <v>1837</v>
      </c>
      <c r="M49" s="3">
        <v>19</v>
      </c>
      <c r="N49" s="3">
        <v>2180</v>
      </c>
      <c r="O49" s="3">
        <v>11</v>
      </c>
      <c r="P49" s="3">
        <v>75</v>
      </c>
      <c r="Q49" s="3">
        <v>121</v>
      </c>
      <c r="T49" s="2"/>
      <c r="V49" s="13"/>
      <c r="W49" s="16"/>
    </row>
    <row r="50" spans="1:23" s="3" customFormat="1" x14ac:dyDescent="0.2">
      <c r="A50">
        <v>54</v>
      </c>
      <c r="E50" s="3">
        <v>37731</v>
      </c>
      <c r="G50" s="3">
        <v>66</v>
      </c>
      <c r="H50" s="3">
        <v>226</v>
      </c>
      <c r="L50" s="3">
        <v>1269</v>
      </c>
      <c r="M50" s="3">
        <v>506</v>
      </c>
      <c r="N50" s="3">
        <v>2220</v>
      </c>
      <c r="O50" s="3">
        <v>6</v>
      </c>
      <c r="P50" s="3">
        <v>66</v>
      </c>
      <c r="Q50" s="3">
        <v>153</v>
      </c>
      <c r="R50" s="18" t="s">
        <v>63</v>
      </c>
      <c r="S50" s="18" t="s">
        <v>63</v>
      </c>
      <c r="T50" s="2"/>
      <c r="V50" s="13"/>
      <c r="W50" s="16"/>
    </row>
    <row r="51" spans="1:23" s="3" customFormat="1" x14ac:dyDescent="0.2">
      <c r="A51">
        <v>55</v>
      </c>
      <c r="E51" s="3">
        <v>37892</v>
      </c>
      <c r="G51" s="3">
        <v>50</v>
      </c>
      <c r="H51" s="3">
        <v>216</v>
      </c>
      <c r="L51" s="3">
        <v>1700</v>
      </c>
      <c r="M51" s="3">
        <v>240</v>
      </c>
      <c r="N51" s="3">
        <v>2313</v>
      </c>
      <c r="O51" s="3">
        <v>15</v>
      </c>
      <c r="P51" s="3">
        <v>48</v>
      </c>
      <c r="Q51" s="3">
        <v>131</v>
      </c>
      <c r="T51" s="2"/>
      <c r="V51" s="13"/>
      <c r="W51" s="16"/>
    </row>
    <row r="52" spans="1:23" s="3" customFormat="1" x14ac:dyDescent="0.2">
      <c r="A52">
        <v>56</v>
      </c>
      <c r="E52" s="3">
        <v>38376</v>
      </c>
      <c r="G52" s="3">
        <v>75</v>
      </c>
      <c r="H52" s="3">
        <v>248</v>
      </c>
      <c r="L52" s="3">
        <v>1793</v>
      </c>
      <c r="M52" s="3">
        <v>0</v>
      </c>
      <c r="N52" s="3">
        <v>2328</v>
      </c>
      <c r="O52" s="3">
        <v>36</v>
      </c>
      <c r="P52" s="3">
        <v>70</v>
      </c>
      <c r="Q52" s="3">
        <v>169</v>
      </c>
      <c r="T52" s="2"/>
      <c r="V52" s="13"/>
      <c r="W52" s="16"/>
    </row>
    <row r="53" spans="1:23" s="3" customFormat="1" x14ac:dyDescent="0.2">
      <c r="A53">
        <v>57</v>
      </c>
      <c r="E53" s="3" t="s">
        <v>40</v>
      </c>
      <c r="G53" s="3">
        <v>53</v>
      </c>
      <c r="H53" s="3">
        <v>262</v>
      </c>
      <c r="L53" s="3">
        <v>1400</v>
      </c>
      <c r="M53" s="3">
        <v>85</v>
      </c>
      <c r="N53" s="3">
        <v>2272</v>
      </c>
      <c r="O53" s="3">
        <v>22</v>
      </c>
      <c r="P53" s="3">
        <v>45</v>
      </c>
      <c r="Q53" s="3">
        <v>180</v>
      </c>
      <c r="T53" s="2"/>
      <c r="V53" s="13"/>
      <c r="W53" s="16"/>
    </row>
    <row r="54" spans="1:23" s="3" customFormat="1" x14ac:dyDescent="0.2">
      <c r="A54">
        <v>58</v>
      </c>
      <c r="E54" s="3" t="s">
        <v>40</v>
      </c>
      <c r="G54" s="3">
        <v>61</v>
      </c>
      <c r="H54" s="3">
        <v>225</v>
      </c>
      <c r="L54" s="3">
        <v>1691</v>
      </c>
      <c r="M54" s="3">
        <v>38</v>
      </c>
      <c r="N54" s="3">
        <v>2561</v>
      </c>
      <c r="O54" s="3">
        <v>32</v>
      </c>
      <c r="P54" s="3">
        <v>56</v>
      </c>
      <c r="Q54" s="3">
        <v>156</v>
      </c>
      <c r="T54" s="2"/>
      <c r="V54" s="13"/>
      <c r="W54" s="16"/>
    </row>
    <row r="55" spans="1:23" s="3" customFormat="1" x14ac:dyDescent="0.2">
      <c r="A55">
        <v>59</v>
      </c>
      <c r="E55" s="3">
        <v>37546</v>
      </c>
      <c r="G55" s="3">
        <v>60</v>
      </c>
      <c r="H55" s="3">
        <v>239</v>
      </c>
      <c r="L55" s="3">
        <v>1680</v>
      </c>
      <c r="M55" s="3">
        <v>332</v>
      </c>
      <c r="N55" s="3">
        <v>2241</v>
      </c>
      <c r="O55" s="3">
        <v>11</v>
      </c>
      <c r="P55" s="3">
        <v>55</v>
      </c>
      <c r="Q55" s="3">
        <v>171</v>
      </c>
      <c r="T55" s="2"/>
      <c r="V55" s="13"/>
      <c r="W55" s="16"/>
    </row>
    <row r="56" spans="1:23" s="3" customFormat="1" x14ac:dyDescent="0.2">
      <c r="A56">
        <v>60</v>
      </c>
      <c r="E56" s="3">
        <v>116988</v>
      </c>
      <c r="G56" s="3">
        <v>48</v>
      </c>
      <c r="H56" s="3">
        <v>225</v>
      </c>
      <c r="L56" s="3">
        <v>2166</v>
      </c>
      <c r="M56" s="3">
        <v>666</v>
      </c>
      <c r="N56" s="3">
        <v>3898</v>
      </c>
      <c r="O56" s="3">
        <v>29</v>
      </c>
      <c r="P56" s="3">
        <v>43</v>
      </c>
      <c r="Q56" s="3">
        <v>165</v>
      </c>
      <c r="T56" s="2"/>
      <c r="V56" s="13"/>
      <c r="W56" s="16"/>
    </row>
    <row r="57" spans="1:23" s="3" customFormat="1" x14ac:dyDescent="0.2">
      <c r="A57">
        <v>61</v>
      </c>
      <c r="E57" s="3">
        <v>38568</v>
      </c>
      <c r="G57" s="3">
        <v>73</v>
      </c>
      <c r="H57" s="3">
        <v>252</v>
      </c>
      <c r="L57" s="3">
        <v>1672</v>
      </c>
      <c r="M57" s="3">
        <v>206</v>
      </c>
      <c r="N57" s="3">
        <v>2295</v>
      </c>
      <c r="O57" s="3">
        <v>30</v>
      </c>
      <c r="P57" s="3">
        <v>68</v>
      </c>
      <c r="Q57" s="3">
        <v>198</v>
      </c>
      <c r="T57" s="2"/>
      <c r="V57" s="13"/>
      <c r="W57" s="16"/>
    </row>
    <row r="58" spans="1:23" s="3" customFormat="1" x14ac:dyDescent="0.2">
      <c r="A58">
        <v>62</v>
      </c>
      <c r="E58" s="3" t="s">
        <v>40</v>
      </c>
      <c r="H58" s="3">
        <v>226</v>
      </c>
      <c r="L58" s="3">
        <v>1955</v>
      </c>
      <c r="M58" s="3">
        <v>363</v>
      </c>
      <c r="N58" s="3">
        <v>3675</v>
      </c>
      <c r="O58" s="3">
        <v>6</v>
      </c>
      <c r="P58" s="3">
        <v>56</v>
      </c>
      <c r="Q58" s="3">
        <v>167</v>
      </c>
      <c r="T58" s="2"/>
      <c r="V58" s="13"/>
      <c r="W58" s="16"/>
    </row>
    <row r="59" spans="1:23" s="3" customFormat="1" x14ac:dyDescent="0.2">
      <c r="A59">
        <v>63</v>
      </c>
      <c r="E59" s="3" t="s">
        <v>40</v>
      </c>
      <c r="H59" s="3">
        <v>227</v>
      </c>
      <c r="L59" s="3">
        <v>2320</v>
      </c>
      <c r="M59" s="3">
        <v>1</v>
      </c>
      <c r="N59" s="3">
        <v>2730</v>
      </c>
      <c r="O59" s="3">
        <v>2</v>
      </c>
      <c r="P59" s="3">
        <v>65</v>
      </c>
      <c r="Q59" s="3">
        <v>172</v>
      </c>
      <c r="T59" s="2"/>
      <c r="V59" s="13"/>
      <c r="W59" s="16"/>
    </row>
    <row r="60" spans="1:23" s="3" customFormat="1" x14ac:dyDescent="0.2">
      <c r="A60">
        <v>64</v>
      </c>
      <c r="E60" s="3" t="s">
        <v>40</v>
      </c>
      <c r="H60" s="3">
        <v>260</v>
      </c>
      <c r="L60" s="3">
        <v>2637</v>
      </c>
      <c r="M60" s="3">
        <v>31</v>
      </c>
      <c r="N60" s="3">
        <v>3455</v>
      </c>
      <c r="O60" s="3">
        <v>50</v>
      </c>
      <c r="P60" s="3">
        <v>71</v>
      </c>
      <c r="Q60" s="3">
        <v>168</v>
      </c>
      <c r="R60" s="18" t="s">
        <v>63</v>
      </c>
      <c r="S60" s="18" t="s">
        <v>63</v>
      </c>
      <c r="T60" s="2"/>
      <c r="V60" s="13"/>
      <c r="W60" s="16"/>
    </row>
    <row r="61" spans="1:23" s="3" customFormat="1" x14ac:dyDescent="0.2">
      <c r="A61">
        <v>65</v>
      </c>
      <c r="E61" s="3" t="s">
        <v>40</v>
      </c>
      <c r="H61" s="3">
        <v>182</v>
      </c>
      <c r="L61" s="3">
        <v>1437</v>
      </c>
      <c r="M61" s="3">
        <v>145</v>
      </c>
      <c r="N61" s="3">
        <v>2197</v>
      </c>
      <c r="O61" s="3">
        <v>47</v>
      </c>
      <c r="P61" s="3">
        <v>58</v>
      </c>
      <c r="Q61" s="3">
        <v>126</v>
      </c>
      <c r="T61" s="2"/>
      <c r="V61" s="13"/>
      <c r="W61" s="16"/>
    </row>
    <row r="62" spans="1:23" s="3" customFormat="1" x14ac:dyDescent="0.2">
      <c r="A62">
        <v>66</v>
      </c>
      <c r="E62" s="3">
        <v>47249</v>
      </c>
      <c r="G62" s="3">
        <v>78</v>
      </c>
      <c r="H62" s="3">
        <v>262</v>
      </c>
      <c r="L62" s="3">
        <v>1647</v>
      </c>
      <c r="M62" s="3">
        <v>231</v>
      </c>
      <c r="N62" s="3">
        <v>2315</v>
      </c>
      <c r="O62" s="3">
        <v>26</v>
      </c>
      <c r="P62" s="3">
        <v>76</v>
      </c>
      <c r="Q62" s="3">
        <v>195</v>
      </c>
      <c r="T62" s="2"/>
      <c r="V62" s="13"/>
      <c r="W62" s="16"/>
    </row>
    <row r="63" spans="1:23" s="3" customFormat="1" x14ac:dyDescent="0.2">
      <c r="A63">
        <v>67</v>
      </c>
      <c r="E63" s="3">
        <v>127738</v>
      </c>
      <c r="G63" s="3">
        <v>75</v>
      </c>
      <c r="H63" s="3">
        <v>190</v>
      </c>
      <c r="L63" s="3">
        <v>2228</v>
      </c>
      <c r="M63" s="3">
        <v>84</v>
      </c>
      <c r="N63" s="3">
        <v>2800</v>
      </c>
      <c r="O63" s="3">
        <v>46</v>
      </c>
      <c r="P63" s="3">
        <v>74</v>
      </c>
      <c r="Q63" s="3">
        <v>118</v>
      </c>
      <c r="T63" s="2"/>
      <c r="V63" s="13"/>
      <c r="W63" s="16"/>
    </row>
    <row r="64" spans="1:23" s="3" customFormat="1" x14ac:dyDescent="0.2">
      <c r="A64">
        <v>68</v>
      </c>
      <c r="E64" s="3">
        <v>42131</v>
      </c>
      <c r="G64" s="3">
        <v>59</v>
      </c>
      <c r="H64" s="3">
        <v>183</v>
      </c>
      <c r="L64" s="3">
        <v>1559</v>
      </c>
      <c r="M64" s="3">
        <v>63</v>
      </c>
      <c r="N64" s="3">
        <v>2258</v>
      </c>
      <c r="O64" s="3">
        <v>3</v>
      </c>
      <c r="P64" s="3">
        <v>57</v>
      </c>
      <c r="Q64" s="3">
        <v>108</v>
      </c>
      <c r="T64" s="2"/>
      <c r="V64" s="13"/>
      <c r="W64" s="16"/>
    </row>
    <row r="65" spans="1:23" s="3" customFormat="1" x14ac:dyDescent="0.2">
      <c r="A65">
        <v>69</v>
      </c>
      <c r="E65" s="3">
        <v>74970</v>
      </c>
      <c r="G65" s="3">
        <v>49</v>
      </c>
      <c r="H65" s="3">
        <v>243</v>
      </c>
      <c r="L65" s="3" t="s">
        <v>40</v>
      </c>
      <c r="M65" s="3" t="s">
        <v>40</v>
      </c>
      <c r="N65" s="3" t="s">
        <v>40</v>
      </c>
      <c r="O65" s="3">
        <v>47</v>
      </c>
      <c r="Q65" s="3">
        <v>162</v>
      </c>
      <c r="T65" s="2"/>
      <c r="V65" s="13"/>
      <c r="W65" s="16"/>
    </row>
    <row r="66" spans="1:23" s="3" customFormat="1" x14ac:dyDescent="0.2">
      <c r="A66">
        <v>71</v>
      </c>
      <c r="E66" s="3">
        <v>37784</v>
      </c>
      <c r="G66" s="3">
        <v>59</v>
      </c>
      <c r="H66" s="3">
        <v>267</v>
      </c>
      <c r="L66" s="3">
        <v>1235</v>
      </c>
      <c r="M66" s="3">
        <v>84</v>
      </c>
      <c r="N66" s="3">
        <v>2249</v>
      </c>
      <c r="O66" s="3">
        <v>3</v>
      </c>
      <c r="P66" s="3">
        <v>50</v>
      </c>
      <c r="Q66" s="3">
        <v>183</v>
      </c>
      <c r="T66" s="2"/>
      <c r="V66" s="13"/>
      <c r="W66" s="16"/>
    </row>
    <row r="67" spans="1:23" s="3" customFormat="1" x14ac:dyDescent="0.2">
      <c r="A67">
        <v>72</v>
      </c>
      <c r="E67" s="3">
        <v>38043</v>
      </c>
      <c r="G67" s="3">
        <v>83</v>
      </c>
      <c r="H67" s="3">
        <v>261</v>
      </c>
      <c r="L67" s="3">
        <v>1812</v>
      </c>
      <c r="M67" s="3">
        <v>86</v>
      </c>
      <c r="N67" s="3">
        <v>2268</v>
      </c>
      <c r="O67" s="3">
        <v>39</v>
      </c>
      <c r="P67" s="3">
        <v>78</v>
      </c>
      <c r="Q67" s="3">
        <v>163</v>
      </c>
      <c r="S67" s="3" t="s">
        <v>66</v>
      </c>
      <c r="T67" s="2"/>
      <c r="V67" s="13"/>
      <c r="W67" s="16"/>
    </row>
    <row r="68" spans="1:23" s="3" customFormat="1" x14ac:dyDescent="0.2">
      <c r="A68">
        <v>73</v>
      </c>
      <c r="E68" s="3">
        <v>37921</v>
      </c>
      <c r="G68" s="3">
        <v>72</v>
      </c>
      <c r="H68" s="3">
        <v>223</v>
      </c>
      <c r="L68" s="3">
        <v>1791</v>
      </c>
      <c r="M68" s="3">
        <v>15</v>
      </c>
      <c r="N68" s="3">
        <v>2281</v>
      </c>
      <c r="O68" s="3">
        <v>3</v>
      </c>
      <c r="P68" s="3">
        <v>66</v>
      </c>
      <c r="Q68" s="3">
        <v>164</v>
      </c>
      <c r="T68" s="2"/>
      <c r="V68" s="13"/>
      <c r="W68" s="16"/>
    </row>
    <row r="69" spans="1:23" s="3" customFormat="1" x14ac:dyDescent="0.2">
      <c r="A69">
        <v>74</v>
      </c>
      <c r="E69" s="3">
        <v>38580</v>
      </c>
      <c r="G69" s="3">
        <v>46</v>
      </c>
      <c r="H69" s="3">
        <v>239</v>
      </c>
      <c r="L69" s="3">
        <v>1259</v>
      </c>
      <c r="M69" s="3">
        <v>128</v>
      </c>
      <c r="N69" s="3">
        <v>2297</v>
      </c>
      <c r="O69" s="3">
        <v>26</v>
      </c>
      <c r="P69" s="3">
        <v>45</v>
      </c>
      <c r="Q69" s="3">
        <v>171</v>
      </c>
      <c r="T69" s="2"/>
      <c r="V69" s="13"/>
      <c r="W69" s="16"/>
    </row>
    <row r="70" spans="1:23" s="3" customFormat="1" x14ac:dyDescent="0.2">
      <c r="A70">
        <v>75</v>
      </c>
      <c r="E70" s="3" t="s">
        <v>40</v>
      </c>
      <c r="H70" s="3">
        <v>267</v>
      </c>
      <c r="L70" s="3">
        <v>3321</v>
      </c>
      <c r="M70" s="3">
        <v>47</v>
      </c>
      <c r="N70" s="3">
        <v>5318</v>
      </c>
      <c r="O70" s="3">
        <v>25</v>
      </c>
      <c r="P70" s="3">
        <v>44</v>
      </c>
      <c r="Q70" s="3">
        <v>215</v>
      </c>
      <c r="T70" s="2"/>
      <c r="V70" s="13"/>
      <c r="W70" s="16"/>
    </row>
    <row r="71" spans="1:23" s="3" customFormat="1" x14ac:dyDescent="0.2">
      <c r="A71">
        <v>77</v>
      </c>
      <c r="E71" s="3">
        <v>38856</v>
      </c>
      <c r="G71" s="3">
        <v>58</v>
      </c>
      <c r="H71" s="3">
        <v>228</v>
      </c>
      <c r="L71" s="3">
        <v>1943</v>
      </c>
      <c r="M71" s="3">
        <v>98</v>
      </c>
      <c r="N71" s="3">
        <v>2357</v>
      </c>
      <c r="O71" s="3">
        <v>18</v>
      </c>
      <c r="P71" s="3">
        <v>52</v>
      </c>
      <c r="Q71" s="3">
        <v>155</v>
      </c>
      <c r="R71" s="3" t="s">
        <v>66</v>
      </c>
      <c r="T71" s="2"/>
      <c r="V71" s="13"/>
      <c r="W71" s="16"/>
    </row>
    <row r="72" spans="1:23" s="3" customFormat="1" x14ac:dyDescent="0.2">
      <c r="A72">
        <v>79</v>
      </c>
      <c r="E72" s="3">
        <v>56326</v>
      </c>
      <c r="G72" s="3">
        <v>54</v>
      </c>
      <c r="H72" s="3">
        <v>257</v>
      </c>
      <c r="L72" s="3">
        <v>1090</v>
      </c>
      <c r="M72" s="3">
        <v>557</v>
      </c>
      <c r="N72" s="3">
        <v>2653</v>
      </c>
      <c r="O72" s="3">
        <v>50</v>
      </c>
      <c r="P72" s="3">
        <v>52</v>
      </c>
      <c r="Q72" s="3">
        <v>198</v>
      </c>
      <c r="T72" s="2"/>
      <c r="V72" s="13"/>
      <c r="W72" s="16"/>
    </row>
    <row r="73" spans="1:23" s="3" customFormat="1" x14ac:dyDescent="0.2">
      <c r="A73">
        <v>80</v>
      </c>
      <c r="E73" s="3">
        <v>38386</v>
      </c>
      <c r="G73" s="3">
        <v>72</v>
      </c>
      <c r="H73" s="3">
        <v>214</v>
      </c>
      <c r="L73" s="3">
        <v>1950</v>
      </c>
      <c r="M73" s="3">
        <v>63</v>
      </c>
      <c r="N73" s="3">
        <v>2253</v>
      </c>
      <c r="O73" s="3">
        <v>3</v>
      </c>
      <c r="P73" s="3">
        <v>70</v>
      </c>
      <c r="Q73" s="3">
        <v>146</v>
      </c>
      <c r="T73" s="2"/>
      <c r="V73" s="13"/>
      <c r="W73" s="16"/>
    </row>
    <row r="74" spans="1:23" s="3" customFormat="1" x14ac:dyDescent="0.2">
      <c r="A74">
        <v>81</v>
      </c>
      <c r="E74" s="3">
        <v>136935</v>
      </c>
      <c r="G74" s="3">
        <v>64</v>
      </c>
      <c r="H74" s="3">
        <v>220</v>
      </c>
      <c r="L74" s="3">
        <v>2044</v>
      </c>
      <c r="M74" s="3">
        <v>542</v>
      </c>
      <c r="N74" s="3">
        <v>3231</v>
      </c>
      <c r="O74" s="3">
        <v>5</v>
      </c>
      <c r="P74" s="3">
        <v>64</v>
      </c>
      <c r="Q74" s="3">
        <v>127</v>
      </c>
      <c r="T74" s="2"/>
      <c r="V74" s="13"/>
      <c r="W74" s="16"/>
    </row>
    <row r="75" spans="1:23" s="3" customFormat="1" x14ac:dyDescent="0.2">
      <c r="A75">
        <v>82</v>
      </c>
      <c r="E75" s="3">
        <v>37769</v>
      </c>
      <c r="G75" s="3">
        <v>53</v>
      </c>
      <c r="H75" s="3">
        <v>252</v>
      </c>
      <c r="L75" s="3">
        <v>1112</v>
      </c>
      <c r="M75" s="3">
        <v>558</v>
      </c>
      <c r="N75" s="3">
        <v>2192</v>
      </c>
      <c r="O75" s="3">
        <v>11</v>
      </c>
      <c r="P75" s="3">
        <v>44</v>
      </c>
      <c r="Q75" s="3">
        <v>183</v>
      </c>
      <c r="T75" s="2"/>
      <c r="V75" s="13"/>
      <c r="W75" s="16"/>
    </row>
    <row r="76" spans="1:23" s="3" customFormat="1" x14ac:dyDescent="0.2">
      <c r="A76">
        <v>83</v>
      </c>
      <c r="E76" s="3">
        <v>37604</v>
      </c>
      <c r="G76" s="3">
        <v>54</v>
      </c>
      <c r="H76" s="3">
        <v>217</v>
      </c>
      <c r="L76" s="3">
        <v>1418</v>
      </c>
      <c r="M76" s="3">
        <v>9</v>
      </c>
      <c r="N76" s="3">
        <v>2259</v>
      </c>
      <c r="O76" s="3">
        <v>32</v>
      </c>
      <c r="P76" s="3">
        <v>50</v>
      </c>
      <c r="Q76" s="3">
        <v>138</v>
      </c>
      <c r="R76" s="3" t="s">
        <v>66</v>
      </c>
      <c r="T76" s="2"/>
      <c r="V76" s="13"/>
      <c r="W76" s="16"/>
    </row>
    <row r="77" spans="1:23" s="3" customFormat="1" x14ac:dyDescent="0.2">
      <c r="A77">
        <v>85</v>
      </c>
      <c r="E77" s="3">
        <v>40036</v>
      </c>
      <c r="G77" s="3">
        <v>50</v>
      </c>
      <c r="H77" s="3">
        <v>296</v>
      </c>
      <c r="L77" s="3">
        <v>1121</v>
      </c>
      <c r="M77" s="3">
        <v>466</v>
      </c>
      <c r="N77" s="3">
        <v>2467</v>
      </c>
      <c r="O77" s="3">
        <v>34</v>
      </c>
      <c r="P77" s="3">
        <v>49</v>
      </c>
      <c r="Q77" s="3">
        <v>216</v>
      </c>
      <c r="T77" s="2"/>
      <c r="V77" s="13"/>
      <c r="W77" s="16"/>
    </row>
    <row r="78" spans="1:23" s="3" customFormat="1" x14ac:dyDescent="0.2">
      <c r="A78">
        <v>86</v>
      </c>
      <c r="E78" s="3">
        <v>37593</v>
      </c>
      <c r="G78" s="3">
        <v>69</v>
      </c>
      <c r="H78" s="3">
        <v>163</v>
      </c>
      <c r="L78" s="3">
        <v>1426</v>
      </c>
      <c r="M78" s="3">
        <v>425</v>
      </c>
      <c r="N78" s="3">
        <v>2253</v>
      </c>
      <c r="O78" s="3">
        <v>21</v>
      </c>
      <c r="P78" s="3">
        <v>67</v>
      </c>
      <c r="Q78" s="3">
        <v>100</v>
      </c>
      <c r="T78" s="2"/>
      <c r="V78" s="13"/>
      <c r="W78" s="16"/>
    </row>
    <row r="79" spans="1:23" s="3" customFormat="1" x14ac:dyDescent="0.2">
      <c r="A79">
        <v>87</v>
      </c>
      <c r="E79" s="3" t="s">
        <v>40</v>
      </c>
      <c r="G79" s="3">
        <v>68</v>
      </c>
      <c r="H79" s="3">
        <v>210</v>
      </c>
      <c r="L79" s="3">
        <v>1539</v>
      </c>
      <c r="M79" s="3">
        <v>303</v>
      </c>
      <c r="N79" s="3">
        <v>2533</v>
      </c>
      <c r="O79" s="3">
        <v>37</v>
      </c>
      <c r="P79" s="3">
        <v>66</v>
      </c>
      <c r="Q79" s="3">
        <v>129</v>
      </c>
      <c r="T79" s="2"/>
      <c r="V79" s="13"/>
      <c r="W79" s="16"/>
    </row>
    <row r="80" spans="1:23" s="3" customFormat="1" x14ac:dyDescent="0.2">
      <c r="A80">
        <v>88</v>
      </c>
      <c r="E80" s="3">
        <v>52569</v>
      </c>
      <c r="G80" s="3">
        <v>79</v>
      </c>
      <c r="H80" s="3">
        <v>189</v>
      </c>
      <c r="L80" s="3">
        <v>2207</v>
      </c>
      <c r="M80" s="3">
        <v>39</v>
      </c>
      <c r="N80" s="3">
        <v>2635</v>
      </c>
      <c r="O80" s="3">
        <v>43</v>
      </c>
      <c r="P80" s="3">
        <v>74</v>
      </c>
      <c r="Q80" s="3">
        <v>120</v>
      </c>
      <c r="T80" s="2"/>
      <c r="V80" s="13"/>
      <c r="W80" s="16"/>
    </row>
    <row r="81" spans="1:23" s="3" customFormat="1" x14ac:dyDescent="0.2">
      <c r="A81">
        <v>89</v>
      </c>
      <c r="E81" s="3">
        <v>39072</v>
      </c>
      <c r="G81" s="3">
        <v>51</v>
      </c>
      <c r="H81" s="3">
        <v>276</v>
      </c>
      <c r="L81" s="3">
        <v>1161</v>
      </c>
      <c r="M81" s="3">
        <v>137</v>
      </c>
      <c r="N81" s="3">
        <v>2287</v>
      </c>
      <c r="O81" s="3">
        <v>28</v>
      </c>
      <c r="P81" s="3">
        <v>42</v>
      </c>
      <c r="Q81" s="3">
        <v>208</v>
      </c>
      <c r="T81" s="2"/>
      <c r="V81" s="13"/>
      <c r="W81" s="16"/>
    </row>
    <row r="82" spans="1:23" s="3" customFormat="1" x14ac:dyDescent="0.2">
      <c r="A82">
        <v>90</v>
      </c>
      <c r="E82" s="3">
        <v>193108</v>
      </c>
      <c r="G82" s="3">
        <v>66</v>
      </c>
      <c r="H82" s="3">
        <v>210</v>
      </c>
      <c r="L82" s="3">
        <v>3666</v>
      </c>
      <c r="M82" s="3">
        <v>316</v>
      </c>
      <c r="N82" s="3">
        <v>5016</v>
      </c>
      <c r="O82" s="3">
        <v>46</v>
      </c>
      <c r="P82" s="3">
        <v>59</v>
      </c>
      <c r="Q82" s="3">
        <v>148</v>
      </c>
      <c r="R82" s="3" t="s">
        <v>65</v>
      </c>
      <c r="T82" s="2"/>
      <c r="V82" s="13"/>
      <c r="W82" s="16"/>
    </row>
    <row r="83" spans="1:23" s="3" customFormat="1" x14ac:dyDescent="0.2">
      <c r="A83">
        <v>91</v>
      </c>
      <c r="E83" s="3">
        <v>38846</v>
      </c>
      <c r="G83" s="3">
        <v>58</v>
      </c>
      <c r="H83" s="3">
        <v>196</v>
      </c>
      <c r="L83" s="3">
        <v>1630</v>
      </c>
      <c r="M83" s="3">
        <v>29</v>
      </c>
      <c r="N83" s="3">
        <v>2292</v>
      </c>
      <c r="O83" s="3">
        <v>27</v>
      </c>
      <c r="P83" s="3">
        <v>57</v>
      </c>
      <c r="Q83" s="3">
        <v>118</v>
      </c>
      <c r="T83" s="2"/>
      <c r="V83" s="13"/>
      <c r="W83" s="16"/>
    </row>
    <row r="84" spans="1:23" s="3" customFormat="1" x14ac:dyDescent="0.2">
      <c r="A84">
        <v>92</v>
      </c>
      <c r="E84" s="3">
        <v>40549</v>
      </c>
      <c r="G84" s="3">
        <v>76</v>
      </c>
      <c r="H84" s="3">
        <v>246</v>
      </c>
      <c r="L84" s="3">
        <v>983</v>
      </c>
      <c r="M84" s="3">
        <v>481</v>
      </c>
      <c r="N84" s="3">
        <v>2370</v>
      </c>
      <c r="O84" s="3">
        <v>31</v>
      </c>
      <c r="P84" s="3">
        <v>76</v>
      </c>
      <c r="Q84" s="3">
        <v>181</v>
      </c>
      <c r="T84" s="2"/>
      <c r="V84" s="13"/>
      <c r="W84" s="16"/>
    </row>
    <row r="85" spans="1:23" s="3" customFormat="1" x14ac:dyDescent="0.2">
      <c r="A85">
        <v>93</v>
      </c>
      <c r="E85" s="3">
        <v>40318</v>
      </c>
      <c r="G85" s="3">
        <v>67</v>
      </c>
      <c r="H85" s="3">
        <v>192</v>
      </c>
      <c r="L85" s="3">
        <v>1359</v>
      </c>
      <c r="M85" s="3">
        <v>104</v>
      </c>
      <c r="N85" s="3">
        <v>2295</v>
      </c>
      <c r="O85" s="3">
        <v>15</v>
      </c>
      <c r="P85" s="3">
        <v>61</v>
      </c>
      <c r="Q85" s="3">
        <v>132</v>
      </c>
      <c r="T85" s="2"/>
      <c r="V85" s="13"/>
      <c r="W85" s="16"/>
    </row>
    <row r="86" spans="1:23" s="3" customFormat="1" x14ac:dyDescent="0.2">
      <c r="A86">
        <v>94</v>
      </c>
      <c r="E86" s="3">
        <v>48678</v>
      </c>
      <c r="G86" s="3">
        <v>72</v>
      </c>
      <c r="H86" s="3">
        <v>169</v>
      </c>
      <c r="L86" s="3">
        <v>1250</v>
      </c>
      <c r="M86" s="3">
        <v>391</v>
      </c>
      <c r="N86" s="3">
        <v>2374</v>
      </c>
      <c r="O86" s="3">
        <v>7</v>
      </c>
      <c r="P86" s="3">
        <v>66</v>
      </c>
      <c r="Q86" s="3">
        <v>106</v>
      </c>
      <c r="T86" s="2"/>
      <c r="V86" s="13"/>
      <c r="W86" s="16"/>
    </row>
    <row r="87" spans="1:23" s="3" customFormat="1" x14ac:dyDescent="0.2">
      <c r="A87">
        <v>95</v>
      </c>
      <c r="E87" s="3" t="s">
        <v>40</v>
      </c>
      <c r="G87" s="3">
        <v>56</v>
      </c>
      <c r="H87" s="3">
        <v>158</v>
      </c>
      <c r="L87" s="3">
        <v>1204</v>
      </c>
      <c r="M87" s="3">
        <v>200</v>
      </c>
      <c r="N87" s="3">
        <v>2349</v>
      </c>
      <c r="O87" s="3">
        <v>27</v>
      </c>
      <c r="P87" s="3">
        <v>53</v>
      </c>
      <c r="Q87" s="3">
        <v>104</v>
      </c>
      <c r="T87" s="2"/>
      <c r="V87" s="13"/>
      <c r="W87" s="16"/>
    </row>
    <row r="88" spans="1:23" s="3" customFormat="1" x14ac:dyDescent="0.2">
      <c r="A88">
        <v>96</v>
      </c>
      <c r="E88" s="3" t="s">
        <v>40</v>
      </c>
      <c r="G88" s="3">
        <v>44</v>
      </c>
      <c r="H88" s="3">
        <v>258</v>
      </c>
      <c r="L88" s="3">
        <v>1682</v>
      </c>
      <c r="M88" s="3">
        <v>0</v>
      </c>
      <c r="N88" s="3">
        <v>2473</v>
      </c>
      <c r="O88" s="3">
        <v>23</v>
      </c>
      <c r="P88" s="3">
        <v>42</v>
      </c>
      <c r="Q88" s="3">
        <v>180</v>
      </c>
      <c r="T88" s="2"/>
      <c r="V88" s="13"/>
      <c r="W88" s="16"/>
    </row>
    <row r="89" spans="1:23" s="3" customFormat="1" x14ac:dyDescent="0.2">
      <c r="A89">
        <v>97</v>
      </c>
      <c r="E89" s="3">
        <v>38172</v>
      </c>
      <c r="G89" s="3">
        <v>54</v>
      </c>
      <c r="H89" s="3">
        <v>233</v>
      </c>
      <c r="L89" s="3">
        <v>1223</v>
      </c>
      <c r="M89" s="3">
        <v>268</v>
      </c>
      <c r="N89" s="3">
        <v>2209</v>
      </c>
      <c r="O89" s="3">
        <v>29</v>
      </c>
      <c r="P89" s="3">
        <v>48</v>
      </c>
      <c r="Q89" s="3">
        <v>166</v>
      </c>
      <c r="T89" s="2"/>
      <c r="V89" s="13"/>
      <c r="W89" s="16"/>
    </row>
    <row r="90" spans="1:23" s="3" customFormat="1" x14ac:dyDescent="0.2">
      <c r="A90">
        <v>98</v>
      </c>
      <c r="E90" s="3">
        <v>38000</v>
      </c>
      <c r="G90" s="3">
        <v>79</v>
      </c>
      <c r="H90" s="3">
        <v>305</v>
      </c>
      <c r="L90" s="3">
        <v>1835</v>
      </c>
      <c r="M90" s="3">
        <v>41</v>
      </c>
      <c r="N90" s="3">
        <v>2278</v>
      </c>
      <c r="O90" s="3">
        <v>47</v>
      </c>
      <c r="P90" s="3">
        <v>73</v>
      </c>
      <c r="Q90" s="3">
        <v>216</v>
      </c>
      <c r="T90" s="2"/>
      <c r="V90" s="13"/>
      <c r="W90" s="16"/>
    </row>
    <row r="91" spans="1:23" s="3" customFormat="1" x14ac:dyDescent="0.2">
      <c r="A91">
        <v>99</v>
      </c>
      <c r="E91" s="3">
        <v>37751</v>
      </c>
      <c r="G91" s="3">
        <v>50</v>
      </c>
      <c r="H91" s="3">
        <v>214</v>
      </c>
      <c r="L91" s="3">
        <v>1153</v>
      </c>
      <c r="M91" s="3">
        <v>363</v>
      </c>
      <c r="N91" s="3">
        <v>2253</v>
      </c>
      <c r="O91" s="3">
        <v>27</v>
      </c>
      <c r="P91" s="3">
        <v>41</v>
      </c>
      <c r="Q91" s="3">
        <v>115</v>
      </c>
      <c r="T91" s="2"/>
      <c r="V91" s="13"/>
      <c r="W91" s="16"/>
    </row>
    <row r="92" spans="1:23" s="3" customFormat="1" x14ac:dyDescent="0.2">
      <c r="A92">
        <v>100</v>
      </c>
      <c r="E92" s="3">
        <v>38203</v>
      </c>
      <c r="G92" s="3">
        <v>72</v>
      </c>
      <c r="H92" s="3">
        <v>256</v>
      </c>
      <c r="L92" s="3">
        <v>1682</v>
      </c>
      <c r="M92" s="3">
        <v>309</v>
      </c>
      <c r="N92" s="3">
        <v>2242</v>
      </c>
      <c r="O92" s="3">
        <v>49</v>
      </c>
      <c r="P92" s="3">
        <v>65</v>
      </c>
      <c r="Q92" s="3">
        <v>173</v>
      </c>
      <c r="T92" s="2"/>
      <c r="V92" s="13"/>
      <c r="W92" s="16"/>
    </row>
    <row r="93" spans="1:23" s="3" customFormat="1" x14ac:dyDescent="0.2">
      <c r="A93">
        <v>101</v>
      </c>
      <c r="E93" s="3">
        <v>38351</v>
      </c>
      <c r="G93" s="3">
        <v>56</v>
      </c>
      <c r="H93" s="3">
        <v>206</v>
      </c>
      <c r="L93" s="3">
        <v>1773</v>
      </c>
      <c r="M93" s="3">
        <v>4</v>
      </c>
      <c r="N93" s="3">
        <v>2277</v>
      </c>
      <c r="O93" s="3">
        <v>43</v>
      </c>
      <c r="P93" s="3">
        <v>47</v>
      </c>
      <c r="Q93" s="3">
        <v>128</v>
      </c>
      <c r="T93" s="2"/>
      <c r="V93" s="13"/>
      <c r="W93" s="16"/>
    </row>
    <row r="94" spans="1:23" s="3" customFormat="1" x14ac:dyDescent="0.2">
      <c r="A94">
        <v>102</v>
      </c>
      <c r="E94" s="3">
        <v>38083</v>
      </c>
      <c r="G94" s="3">
        <v>54</v>
      </c>
      <c r="H94" s="3">
        <v>220</v>
      </c>
      <c r="L94" s="3">
        <v>1237</v>
      </c>
      <c r="M94" s="3">
        <v>133</v>
      </c>
      <c r="N94" s="3">
        <v>2228</v>
      </c>
      <c r="O94" s="3">
        <v>8</v>
      </c>
      <c r="P94" s="3">
        <v>47</v>
      </c>
      <c r="Q94" s="3">
        <v>160</v>
      </c>
      <c r="R94" s="3" t="s">
        <v>65</v>
      </c>
      <c r="T94" s="2"/>
      <c r="V94" s="13"/>
      <c r="W94" s="16"/>
    </row>
    <row r="95" spans="1:23" s="3" customFormat="1" x14ac:dyDescent="0.2">
      <c r="A95">
        <v>103</v>
      </c>
      <c r="E95" s="3">
        <v>38022</v>
      </c>
      <c r="G95" s="3">
        <v>54</v>
      </c>
      <c r="H95" s="3">
        <v>300</v>
      </c>
      <c r="L95" s="3">
        <v>1112</v>
      </c>
      <c r="M95" s="3">
        <v>39</v>
      </c>
      <c r="N95" s="3">
        <v>2176</v>
      </c>
      <c r="O95" s="3">
        <v>28</v>
      </c>
      <c r="P95" s="3">
        <v>52</v>
      </c>
      <c r="Q95" s="3">
        <v>215</v>
      </c>
      <c r="T95" s="2"/>
      <c r="V95" s="13"/>
      <c r="W95" s="16"/>
    </row>
    <row r="96" spans="1:23" s="3" customFormat="1" x14ac:dyDescent="0.2">
      <c r="A96">
        <v>104</v>
      </c>
      <c r="E96" s="3">
        <v>37866</v>
      </c>
      <c r="G96" s="3">
        <v>79</v>
      </c>
      <c r="H96" s="3">
        <v>300</v>
      </c>
      <c r="L96" s="3">
        <v>1604</v>
      </c>
      <c r="M96" s="3">
        <v>383</v>
      </c>
      <c r="N96" s="3">
        <v>2270</v>
      </c>
      <c r="O96" s="3">
        <v>15</v>
      </c>
      <c r="P96" s="3">
        <v>76</v>
      </c>
      <c r="Q96" s="3">
        <v>216</v>
      </c>
      <c r="T96" s="2"/>
      <c r="V96" s="13"/>
      <c r="W96" s="16"/>
    </row>
    <row r="97" spans="1:23" s="3" customFormat="1" x14ac:dyDescent="0.2">
      <c r="A97">
        <v>105</v>
      </c>
      <c r="E97" s="3">
        <v>38699</v>
      </c>
      <c r="G97" s="3">
        <v>66</v>
      </c>
      <c r="H97" s="3">
        <v>199</v>
      </c>
      <c r="L97" s="3">
        <v>1886</v>
      </c>
      <c r="M97" s="3">
        <v>37</v>
      </c>
      <c r="N97" s="3">
        <v>2365</v>
      </c>
      <c r="O97" s="3">
        <v>49</v>
      </c>
      <c r="P97" s="3">
        <v>66</v>
      </c>
      <c r="Q97" s="3">
        <v>148</v>
      </c>
      <c r="T97" s="2"/>
      <c r="V97" s="13"/>
      <c r="W97" s="16"/>
    </row>
    <row r="98" spans="1:23" s="3" customFormat="1" x14ac:dyDescent="0.2">
      <c r="A98">
        <v>106</v>
      </c>
      <c r="E98" s="3" t="s">
        <v>40</v>
      </c>
      <c r="G98" s="3">
        <v>81</v>
      </c>
      <c r="H98" s="3">
        <v>198</v>
      </c>
      <c r="L98" s="3">
        <v>3745</v>
      </c>
      <c r="M98" s="3">
        <v>568</v>
      </c>
      <c r="N98" s="3">
        <v>4775</v>
      </c>
      <c r="O98" s="3">
        <v>50</v>
      </c>
      <c r="P98" s="3">
        <v>75</v>
      </c>
      <c r="Q98" s="3">
        <v>111</v>
      </c>
      <c r="T98" s="2"/>
      <c r="V98" s="13"/>
      <c r="W98" s="16"/>
    </row>
    <row r="99" spans="1:23" s="3" customFormat="1" x14ac:dyDescent="0.2">
      <c r="A99">
        <v>107</v>
      </c>
      <c r="E99" s="3" t="s">
        <v>40</v>
      </c>
      <c r="G99" s="3">
        <v>76</v>
      </c>
      <c r="H99" s="3">
        <v>260</v>
      </c>
      <c r="L99" s="3">
        <v>1226</v>
      </c>
      <c r="M99" s="3">
        <v>264</v>
      </c>
      <c r="N99" s="3">
        <v>2453</v>
      </c>
      <c r="O99" s="3">
        <v>23</v>
      </c>
      <c r="P99" s="3">
        <v>70</v>
      </c>
      <c r="Q99" s="3">
        <v>206</v>
      </c>
      <c r="T99" s="2"/>
      <c r="V99" s="13"/>
      <c r="W99" s="16"/>
    </row>
    <row r="100" spans="1:23" s="3" customFormat="1" x14ac:dyDescent="0.2">
      <c r="A100">
        <v>108</v>
      </c>
      <c r="E100" s="3">
        <v>38450</v>
      </c>
      <c r="G100" s="3">
        <v>62</v>
      </c>
      <c r="H100" s="3">
        <v>202</v>
      </c>
      <c r="L100" s="3">
        <v>1216</v>
      </c>
      <c r="M100" s="3">
        <v>130</v>
      </c>
      <c r="N100" s="3">
        <v>2262</v>
      </c>
      <c r="O100" s="3">
        <v>15</v>
      </c>
      <c r="P100" s="3">
        <v>61</v>
      </c>
      <c r="Q100" s="3">
        <v>137</v>
      </c>
      <c r="T100" s="2"/>
      <c r="V100" s="13"/>
      <c r="W100" s="16"/>
    </row>
    <row r="101" spans="1:23" s="3" customFormat="1" x14ac:dyDescent="0.2">
      <c r="A101">
        <v>109</v>
      </c>
      <c r="E101" s="3">
        <v>37961</v>
      </c>
      <c r="G101" s="3">
        <v>52</v>
      </c>
      <c r="H101" s="3">
        <v>193</v>
      </c>
      <c r="L101" s="3">
        <v>1721</v>
      </c>
      <c r="M101" s="3">
        <v>62</v>
      </c>
      <c r="N101" s="3">
        <v>2326</v>
      </c>
      <c r="O101" s="3">
        <v>34</v>
      </c>
      <c r="P101" s="3">
        <v>52</v>
      </c>
      <c r="Q101" s="3">
        <v>128</v>
      </c>
      <c r="T101" s="2"/>
      <c r="V101" s="13"/>
      <c r="W101" s="16"/>
    </row>
    <row r="102" spans="1:23" s="3" customFormat="1" x14ac:dyDescent="0.2">
      <c r="A102">
        <v>110</v>
      </c>
      <c r="E102" s="3">
        <v>38280</v>
      </c>
      <c r="G102" s="3">
        <v>53</v>
      </c>
      <c r="H102" s="3">
        <v>219</v>
      </c>
      <c r="L102" s="3">
        <v>1194</v>
      </c>
      <c r="M102" s="3">
        <v>15</v>
      </c>
      <c r="N102" s="3">
        <v>2266</v>
      </c>
      <c r="O102" s="3">
        <v>23</v>
      </c>
      <c r="P102" s="3">
        <v>47</v>
      </c>
      <c r="Q102" s="3">
        <v>165</v>
      </c>
      <c r="T102" s="2"/>
      <c r="V102" s="13"/>
      <c r="W102" s="16"/>
    </row>
    <row r="103" spans="1:23" s="3" customFormat="1" x14ac:dyDescent="0.2">
      <c r="A103">
        <v>111</v>
      </c>
      <c r="E103" s="3">
        <v>39217</v>
      </c>
      <c r="G103" s="3">
        <v>58</v>
      </c>
      <c r="H103" s="3">
        <v>284</v>
      </c>
      <c r="L103" s="3">
        <v>1747</v>
      </c>
      <c r="M103" s="3">
        <v>0</v>
      </c>
      <c r="N103" s="3">
        <v>2239</v>
      </c>
      <c r="O103" s="3">
        <v>47</v>
      </c>
      <c r="P103" s="3">
        <v>56</v>
      </c>
      <c r="Q103" s="3">
        <v>216</v>
      </c>
      <c r="T103" s="2"/>
      <c r="V103" s="13"/>
      <c r="W103" s="16"/>
    </row>
    <row r="104" spans="1:23" s="3" customFormat="1" x14ac:dyDescent="0.2">
      <c r="A104">
        <v>112</v>
      </c>
      <c r="E104" s="3">
        <v>37699</v>
      </c>
      <c r="G104" s="3">
        <v>68</v>
      </c>
      <c r="H104" s="3">
        <v>245</v>
      </c>
      <c r="L104" s="3">
        <v>1016</v>
      </c>
      <c r="M104" s="3">
        <v>241</v>
      </c>
      <c r="N104" s="3">
        <v>2194</v>
      </c>
      <c r="O104" s="3">
        <v>35</v>
      </c>
      <c r="P104" s="3">
        <v>66</v>
      </c>
      <c r="Q104" s="3">
        <v>159</v>
      </c>
      <c r="T104" s="2"/>
      <c r="V104" s="13"/>
      <c r="W104" s="16"/>
    </row>
    <row r="105" spans="1:23" s="3" customFormat="1" x14ac:dyDescent="0.2">
      <c r="A105">
        <v>113</v>
      </c>
      <c r="E105" s="3">
        <v>44842</v>
      </c>
      <c r="G105" s="3">
        <v>88</v>
      </c>
      <c r="H105" s="3">
        <v>290</v>
      </c>
      <c r="L105" s="3">
        <v>1233</v>
      </c>
      <c r="M105" s="3">
        <v>157</v>
      </c>
      <c r="N105" s="3">
        <v>2246</v>
      </c>
      <c r="O105" s="3">
        <v>39</v>
      </c>
      <c r="P105" s="3">
        <v>79</v>
      </c>
      <c r="Q105" s="3">
        <v>216</v>
      </c>
      <c r="T105" s="2"/>
      <c r="V105" s="13"/>
      <c r="W105" s="16"/>
    </row>
    <row r="106" spans="1:23" s="3" customFormat="1" x14ac:dyDescent="0.2">
      <c r="A106">
        <v>114</v>
      </c>
      <c r="E106" s="3" t="s">
        <v>40</v>
      </c>
      <c r="G106" s="3">
        <v>82</v>
      </c>
      <c r="H106" s="3">
        <v>198</v>
      </c>
      <c r="L106" s="3">
        <v>1394</v>
      </c>
      <c r="M106" s="3">
        <v>12</v>
      </c>
      <c r="N106" s="3">
        <v>2457</v>
      </c>
      <c r="O106" s="3">
        <v>30</v>
      </c>
      <c r="P106" s="3">
        <v>73</v>
      </c>
      <c r="Q106" s="3">
        <v>133</v>
      </c>
      <c r="T106" s="2"/>
      <c r="V106" s="13"/>
      <c r="W106" s="16"/>
    </row>
    <row r="107" spans="1:23" s="3" customFormat="1" x14ac:dyDescent="0.2">
      <c r="A107">
        <v>115</v>
      </c>
      <c r="E107" s="3">
        <v>38015</v>
      </c>
      <c r="G107" s="3">
        <v>72</v>
      </c>
      <c r="H107" s="3">
        <v>228</v>
      </c>
      <c r="L107" s="3">
        <v>1757</v>
      </c>
      <c r="M107" s="3">
        <v>115</v>
      </c>
      <c r="N107" s="3">
        <v>2257</v>
      </c>
      <c r="O107" s="3">
        <v>36</v>
      </c>
      <c r="P107" s="3">
        <v>70</v>
      </c>
      <c r="Q107" s="3">
        <v>149</v>
      </c>
      <c r="T107" s="2"/>
      <c r="V107" s="13"/>
      <c r="W107" s="16"/>
    </row>
    <row r="108" spans="1:23" s="3" customFormat="1" x14ac:dyDescent="0.2">
      <c r="A108">
        <v>116</v>
      </c>
      <c r="E108" s="3">
        <v>124277</v>
      </c>
      <c r="G108" s="3">
        <v>76</v>
      </c>
      <c r="H108" s="3">
        <v>224</v>
      </c>
      <c r="L108" s="3">
        <v>2124</v>
      </c>
      <c r="M108" s="3">
        <v>385</v>
      </c>
      <c r="N108" s="3">
        <v>3703</v>
      </c>
      <c r="O108" s="3">
        <v>11</v>
      </c>
      <c r="P108" s="3">
        <v>69</v>
      </c>
      <c r="Q108" s="3">
        <v>166</v>
      </c>
      <c r="T108" s="2"/>
      <c r="V108" s="13"/>
      <c r="W108" s="16"/>
    </row>
    <row r="109" spans="1:23" s="3" customFormat="1" x14ac:dyDescent="0.2">
      <c r="A109">
        <v>117</v>
      </c>
      <c r="E109" s="3">
        <v>37757</v>
      </c>
      <c r="G109" s="3">
        <v>65</v>
      </c>
      <c r="H109" s="3">
        <v>246</v>
      </c>
      <c r="L109" s="3">
        <v>1547</v>
      </c>
      <c r="M109" s="3">
        <v>68</v>
      </c>
      <c r="N109" s="3">
        <v>2278</v>
      </c>
      <c r="O109" s="3">
        <v>23</v>
      </c>
      <c r="P109" s="3">
        <v>62</v>
      </c>
      <c r="Q109" s="3">
        <v>166</v>
      </c>
      <c r="T109" s="2"/>
      <c r="V109" s="13"/>
      <c r="W109" s="16"/>
    </row>
    <row r="110" spans="1:23" s="3" customFormat="1" x14ac:dyDescent="0.2">
      <c r="A110">
        <v>118</v>
      </c>
      <c r="E110" s="3">
        <v>38120</v>
      </c>
      <c r="G110" s="3">
        <v>79</v>
      </c>
      <c r="H110" s="3">
        <v>214</v>
      </c>
      <c r="L110" s="3">
        <v>1777</v>
      </c>
      <c r="M110" s="3">
        <v>3</v>
      </c>
      <c r="N110" s="3">
        <v>2280</v>
      </c>
      <c r="O110" s="3">
        <v>13</v>
      </c>
      <c r="P110" s="3">
        <v>71</v>
      </c>
      <c r="Q110" s="3">
        <v>156</v>
      </c>
      <c r="T110" s="2"/>
      <c r="V110" s="13"/>
      <c r="W110" s="16"/>
    </row>
    <row r="111" spans="1:23" s="3" customFormat="1" x14ac:dyDescent="0.2">
      <c r="A111">
        <v>119</v>
      </c>
      <c r="E111" s="3">
        <v>38146</v>
      </c>
      <c r="G111" s="3">
        <v>73</v>
      </c>
      <c r="H111" s="3">
        <v>194</v>
      </c>
      <c r="L111" s="3">
        <v>1655</v>
      </c>
      <c r="M111" s="3">
        <v>194</v>
      </c>
      <c r="N111" s="3">
        <v>2315</v>
      </c>
      <c r="O111" s="3">
        <v>24</v>
      </c>
      <c r="P111" s="3">
        <v>73</v>
      </c>
      <c r="Q111" s="3">
        <v>115</v>
      </c>
      <c r="T111" s="2"/>
      <c r="V111" s="13"/>
      <c r="W111" s="16"/>
    </row>
    <row r="112" spans="1:23" s="3" customFormat="1" x14ac:dyDescent="0.2">
      <c r="A112">
        <v>120</v>
      </c>
      <c r="E112" s="3">
        <v>38028</v>
      </c>
      <c r="G112" s="3">
        <v>46</v>
      </c>
      <c r="H112" s="3">
        <v>269</v>
      </c>
      <c r="L112" s="3">
        <v>1494</v>
      </c>
      <c r="M112" s="3">
        <v>8</v>
      </c>
      <c r="N112" s="3">
        <v>2205</v>
      </c>
      <c r="O112" s="3">
        <v>25</v>
      </c>
      <c r="P112" s="3">
        <v>43</v>
      </c>
      <c r="Q112" s="3">
        <v>219</v>
      </c>
      <c r="T112" s="2"/>
      <c r="V112" s="13"/>
      <c r="W112" s="16"/>
    </row>
    <row r="113" spans="1:23" s="3" customFormat="1" x14ac:dyDescent="0.2">
      <c r="A113">
        <v>121</v>
      </c>
      <c r="E113" s="3">
        <v>38035</v>
      </c>
      <c r="G113" s="3">
        <v>50</v>
      </c>
      <c r="H113" s="3">
        <v>157</v>
      </c>
      <c r="L113" s="3">
        <v>1246</v>
      </c>
      <c r="M113" s="3">
        <v>188</v>
      </c>
      <c r="N113" s="3">
        <v>2229</v>
      </c>
      <c r="O113" s="3">
        <v>42</v>
      </c>
      <c r="P113" s="3">
        <v>43</v>
      </c>
      <c r="Q113" s="3">
        <v>103</v>
      </c>
      <c r="T113" s="2"/>
      <c r="V113" s="13"/>
      <c r="W113" s="16"/>
    </row>
    <row r="114" spans="1:23" s="3" customFormat="1" x14ac:dyDescent="0.2">
      <c r="A114">
        <v>122</v>
      </c>
      <c r="E114" s="3">
        <v>38327</v>
      </c>
      <c r="G114" s="3">
        <v>55</v>
      </c>
      <c r="H114" s="3">
        <v>249</v>
      </c>
      <c r="L114" s="3">
        <v>1060</v>
      </c>
      <c r="M114" s="3">
        <v>309</v>
      </c>
      <c r="N114" s="3">
        <v>2347</v>
      </c>
      <c r="O114" s="3">
        <v>9</v>
      </c>
      <c r="P114" s="3">
        <v>50</v>
      </c>
      <c r="Q114" s="3">
        <v>191</v>
      </c>
      <c r="T114" s="2"/>
      <c r="V114" s="13"/>
      <c r="W114" s="16"/>
    </row>
    <row r="115" spans="1:23" s="3" customFormat="1" x14ac:dyDescent="0.2">
      <c r="A115">
        <v>123</v>
      </c>
      <c r="E115" s="3">
        <v>38427</v>
      </c>
      <c r="G115" s="3">
        <v>66</v>
      </c>
      <c r="H115" s="3">
        <v>195</v>
      </c>
      <c r="L115" s="3">
        <v>1787</v>
      </c>
      <c r="M115" s="3">
        <v>144</v>
      </c>
      <c r="N115" s="3">
        <v>2297</v>
      </c>
      <c r="O115" s="3">
        <v>12</v>
      </c>
      <c r="P115" s="3">
        <v>65</v>
      </c>
      <c r="Q115" s="3">
        <v>120</v>
      </c>
      <c r="T115" s="2"/>
      <c r="V115" s="13"/>
      <c r="W115" s="16"/>
    </row>
    <row r="116" spans="1:23" s="3" customFormat="1" x14ac:dyDescent="0.2">
      <c r="A116">
        <v>124</v>
      </c>
      <c r="E116" s="3">
        <v>38647</v>
      </c>
      <c r="G116" s="3">
        <v>65</v>
      </c>
      <c r="H116" s="3">
        <v>261</v>
      </c>
      <c r="L116" s="3">
        <v>1940</v>
      </c>
      <c r="M116" s="3">
        <v>38</v>
      </c>
      <c r="N116" s="3">
        <v>2293</v>
      </c>
      <c r="O116" s="3">
        <v>5</v>
      </c>
      <c r="P116" s="3">
        <v>59</v>
      </c>
      <c r="Q116" s="3">
        <v>183</v>
      </c>
      <c r="T116" s="2"/>
      <c r="V116" s="13"/>
      <c r="W116" s="16"/>
    </row>
    <row r="117" spans="1:23" s="3" customFormat="1" x14ac:dyDescent="0.2">
      <c r="A117">
        <v>125</v>
      </c>
      <c r="E117" s="3">
        <v>38327</v>
      </c>
      <c r="G117" s="3">
        <v>48</v>
      </c>
      <c r="H117" s="3">
        <v>301</v>
      </c>
      <c r="L117" s="3">
        <v>1783</v>
      </c>
      <c r="M117" s="3">
        <v>146</v>
      </c>
      <c r="N117" s="3">
        <v>2294</v>
      </c>
      <c r="O117" s="3">
        <v>44</v>
      </c>
      <c r="P117" s="3">
        <v>47</v>
      </c>
      <c r="Q117" s="3">
        <v>209</v>
      </c>
      <c r="T117" s="2"/>
      <c r="V117" s="13"/>
      <c r="W117" s="16"/>
    </row>
    <row r="118" spans="1:23" s="3" customFormat="1" x14ac:dyDescent="0.2">
      <c r="A118">
        <v>126</v>
      </c>
      <c r="E118" s="3">
        <v>38428</v>
      </c>
      <c r="G118" s="3">
        <v>52</v>
      </c>
      <c r="H118" s="3">
        <v>247</v>
      </c>
      <c r="L118" s="3">
        <v>1685</v>
      </c>
      <c r="M118" s="3">
        <v>252</v>
      </c>
      <c r="N118" s="3">
        <v>2257</v>
      </c>
      <c r="O118" s="3">
        <v>8</v>
      </c>
      <c r="P118" s="3">
        <v>52</v>
      </c>
      <c r="Q118" s="3">
        <v>152</v>
      </c>
      <c r="T118" s="2"/>
      <c r="V118" s="13"/>
      <c r="W118" s="16"/>
    </row>
    <row r="119" spans="1:23" s="3" customFormat="1" x14ac:dyDescent="0.2">
      <c r="A119">
        <v>127</v>
      </c>
      <c r="E119" s="3">
        <v>37602</v>
      </c>
      <c r="G119" s="3">
        <v>75</v>
      </c>
      <c r="H119" s="3">
        <v>186</v>
      </c>
      <c r="L119" s="3">
        <v>953</v>
      </c>
      <c r="M119" s="3">
        <v>422</v>
      </c>
      <c r="N119" s="3">
        <v>2289</v>
      </c>
      <c r="O119" s="3">
        <v>48</v>
      </c>
      <c r="P119" s="3">
        <v>71</v>
      </c>
      <c r="Q119" s="3">
        <v>107</v>
      </c>
      <c r="T119" s="2"/>
      <c r="V119" s="13"/>
      <c r="W119" s="16"/>
    </row>
    <row r="120" spans="1:23" s="3" customFormat="1" x14ac:dyDescent="0.2">
      <c r="A120">
        <v>128</v>
      </c>
      <c r="E120" s="3">
        <v>37384</v>
      </c>
      <c r="G120" s="3">
        <v>68</v>
      </c>
      <c r="H120" s="3">
        <v>231</v>
      </c>
      <c r="L120" s="3">
        <v>1110</v>
      </c>
      <c r="M120" s="3">
        <v>173</v>
      </c>
      <c r="N120" s="3">
        <v>2228</v>
      </c>
      <c r="O120" s="3">
        <v>5</v>
      </c>
      <c r="P120" s="3">
        <v>64</v>
      </c>
      <c r="Q120" s="3">
        <v>136</v>
      </c>
      <c r="T120" s="2"/>
      <c r="V120" s="13"/>
      <c r="W120" s="16"/>
    </row>
    <row r="121" spans="1:23" s="3" customFormat="1" x14ac:dyDescent="0.2">
      <c r="A121">
        <v>129</v>
      </c>
      <c r="E121" s="3">
        <v>37989</v>
      </c>
      <c r="G121" s="3">
        <v>47</v>
      </c>
      <c r="H121" s="3">
        <v>222</v>
      </c>
      <c r="L121" s="3">
        <v>199</v>
      </c>
      <c r="M121" s="3">
        <v>2000</v>
      </c>
      <c r="N121" s="3">
        <v>2245</v>
      </c>
      <c r="O121" s="3">
        <v>36</v>
      </c>
      <c r="P121" s="3">
        <v>40</v>
      </c>
      <c r="Q121" s="3">
        <v>151</v>
      </c>
      <c r="T121" s="2"/>
      <c r="V121" s="13"/>
      <c r="W121" s="16"/>
    </row>
    <row r="122" spans="1:23" s="3" customFormat="1" x14ac:dyDescent="0.2">
      <c r="A122">
        <v>130</v>
      </c>
      <c r="E122" s="3">
        <v>38057</v>
      </c>
      <c r="G122" s="3">
        <v>52</v>
      </c>
      <c r="H122" s="3">
        <v>241</v>
      </c>
      <c r="L122" s="3">
        <v>744</v>
      </c>
      <c r="M122" s="3">
        <v>960</v>
      </c>
      <c r="N122" s="3">
        <v>2287</v>
      </c>
      <c r="O122" s="3">
        <v>3</v>
      </c>
      <c r="P122" s="3">
        <v>49</v>
      </c>
      <c r="Q122" s="3">
        <v>161</v>
      </c>
      <c r="T122" s="2"/>
      <c r="V122" s="13"/>
      <c r="W122" s="16"/>
    </row>
    <row r="123" spans="1:23" s="3" customFormat="1" x14ac:dyDescent="0.2">
      <c r="A123">
        <v>131</v>
      </c>
      <c r="E123" s="3">
        <v>38466</v>
      </c>
      <c r="G123" s="3">
        <v>75</v>
      </c>
      <c r="H123" s="3">
        <v>256</v>
      </c>
      <c r="L123" s="3">
        <v>1337</v>
      </c>
      <c r="M123" s="3">
        <v>336</v>
      </c>
      <c r="N123" s="3">
        <v>2246</v>
      </c>
      <c r="O123" s="3">
        <v>25</v>
      </c>
      <c r="P123" s="3">
        <v>67</v>
      </c>
      <c r="Q123" s="3">
        <v>188</v>
      </c>
      <c r="T123" s="2"/>
      <c r="V123" s="13"/>
      <c r="W123" s="16"/>
    </row>
    <row r="124" spans="1:23" s="3" customFormat="1" x14ac:dyDescent="0.2">
      <c r="A124">
        <v>132</v>
      </c>
      <c r="E124" s="3" t="s">
        <v>40</v>
      </c>
      <c r="G124" s="3">
        <v>61</v>
      </c>
      <c r="H124" s="3">
        <v>157</v>
      </c>
      <c r="L124" s="3">
        <v>1608</v>
      </c>
      <c r="M124" s="3">
        <v>717</v>
      </c>
      <c r="N124" s="3">
        <v>2832</v>
      </c>
      <c r="O124" s="3">
        <v>9</v>
      </c>
      <c r="P124" s="3">
        <v>59</v>
      </c>
      <c r="Q124" s="3">
        <v>103</v>
      </c>
      <c r="T124" s="2"/>
      <c r="V124" s="13"/>
      <c r="W124" s="16"/>
    </row>
    <row r="125" spans="1:23" s="3" customFormat="1" x14ac:dyDescent="0.2">
      <c r="A125">
        <v>133</v>
      </c>
      <c r="E125" s="3" t="s">
        <v>40</v>
      </c>
      <c r="G125" s="3">
        <v>58</v>
      </c>
      <c r="H125" s="3">
        <v>200</v>
      </c>
      <c r="L125" s="3">
        <v>962</v>
      </c>
      <c r="M125" s="3">
        <v>1138</v>
      </c>
      <c r="N125" s="3">
        <v>2689</v>
      </c>
      <c r="O125" s="3">
        <v>18</v>
      </c>
      <c r="P125" s="3">
        <v>58</v>
      </c>
      <c r="Q125" s="3">
        <v>124</v>
      </c>
      <c r="T125" s="2"/>
      <c r="V125" s="13"/>
      <c r="W125" s="16"/>
    </row>
    <row r="126" spans="1:23" s="3" customFormat="1" x14ac:dyDescent="0.2">
      <c r="A126">
        <v>134</v>
      </c>
      <c r="E126" s="3">
        <v>37631</v>
      </c>
      <c r="G126" s="3">
        <v>71</v>
      </c>
      <c r="H126" s="3">
        <v>194</v>
      </c>
      <c r="L126" s="3">
        <v>1130</v>
      </c>
      <c r="M126" s="3">
        <v>342</v>
      </c>
      <c r="N126" s="3">
        <v>2224</v>
      </c>
      <c r="O126" s="3">
        <v>28</v>
      </c>
      <c r="P126" s="3">
        <v>68</v>
      </c>
      <c r="Q126" s="3">
        <v>127</v>
      </c>
      <c r="T126" s="2"/>
      <c r="V126" s="13"/>
      <c r="W126" s="16"/>
    </row>
    <row r="127" spans="1:23" s="3" customFormat="1" x14ac:dyDescent="0.2">
      <c r="A127">
        <v>135</v>
      </c>
      <c r="E127" s="3" t="s">
        <v>40</v>
      </c>
      <c r="G127" s="3">
        <v>50</v>
      </c>
      <c r="H127" s="3">
        <v>210</v>
      </c>
      <c r="L127" s="3">
        <v>1617</v>
      </c>
      <c r="M127" s="3">
        <v>614</v>
      </c>
      <c r="N127" s="3">
        <v>3026</v>
      </c>
      <c r="O127" s="3">
        <v>25</v>
      </c>
      <c r="P127" s="3">
        <v>45</v>
      </c>
      <c r="Q127" s="3">
        <v>146</v>
      </c>
      <c r="T127" s="2"/>
      <c r="V127" s="13"/>
      <c r="W127" s="16"/>
    </row>
    <row r="128" spans="1:23" s="3" customFormat="1" x14ac:dyDescent="0.2">
      <c r="A128">
        <v>136</v>
      </c>
      <c r="E128" s="3">
        <v>129723.00000000001</v>
      </c>
      <c r="G128" s="3">
        <v>72</v>
      </c>
      <c r="H128" s="3">
        <v>233</v>
      </c>
      <c r="L128" s="3">
        <v>1357</v>
      </c>
      <c r="M128" s="3">
        <v>386</v>
      </c>
      <c r="N128" s="3">
        <v>2685</v>
      </c>
      <c r="O128" s="3">
        <v>11</v>
      </c>
      <c r="P128" s="3">
        <v>63</v>
      </c>
      <c r="Q128" s="3">
        <v>147</v>
      </c>
      <c r="T128" s="2"/>
      <c r="V128" s="13"/>
      <c r="W128" s="16"/>
    </row>
    <row r="129" spans="1:23" s="3" customFormat="1" x14ac:dyDescent="0.2">
      <c r="A129">
        <v>137</v>
      </c>
      <c r="E129" s="3">
        <v>39923</v>
      </c>
      <c r="G129" s="3">
        <v>55</v>
      </c>
      <c r="H129" s="3">
        <v>257</v>
      </c>
      <c r="L129" s="3">
        <v>1560</v>
      </c>
      <c r="M129" s="3">
        <v>156</v>
      </c>
      <c r="N129" s="3">
        <v>2483</v>
      </c>
      <c r="O129" s="3">
        <v>10</v>
      </c>
      <c r="P129" s="3">
        <v>53</v>
      </c>
      <c r="Q129" s="3">
        <v>192</v>
      </c>
      <c r="T129" s="2"/>
      <c r="V129" s="13"/>
      <c r="W129" s="16"/>
    </row>
    <row r="130" spans="1:23" s="3" customFormat="1" x14ac:dyDescent="0.2">
      <c r="A130">
        <v>138</v>
      </c>
      <c r="E130" s="3">
        <v>44792</v>
      </c>
      <c r="G130" s="3">
        <v>53</v>
      </c>
      <c r="H130" s="3">
        <v>250</v>
      </c>
      <c r="L130" s="3">
        <v>551</v>
      </c>
      <c r="M130" s="3">
        <v>1218</v>
      </c>
      <c r="N130" s="3">
        <v>2256</v>
      </c>
      <c r="O130" s="3">
        <v>15</v>
      </c>
      <c r="P130" s="3">
        <v>52</v>
      </c>
      <c r="Q130" s="3">
        <v>155</v>
      </c>
      <c r="T130" s="2"/>
      <c r="V130" s="13"/>
      <c r="W130" s="16"/>
    </row>
    <row r="131" spans="1:23" s="3" customFormat="1" x14ac:dyDescent="0.2">
      <c r="A131">
        <v>139</v>
      </c>
      <c r="E131" s="3">
        <v>38820</v>
      </c>
      <c r="G131" s="3">
        <v>68</v>
      </c>
      <c r="H131" s="3">
        <v>286</v>
      </c>
      <c r="L131" s="3">
        <v>1232</v>
      </c>
      <c r="M131" s="3">
        <v>845</v>
      </c>
      <c r="N131" s="3">
        <v>2261</v>
      </c>
      <c r="O131" s="3">
        <v>40</v>
      </c>
      <c r="P131" s="3">
        <v>60</v>
      </c>
      <c r="Q131" s="3">
        <v>200</v>
      </c>
      <c r="T131" s="2"/>
      <c r="V131" s="13"/>
      <c r="W131" s="16"/>
    </row>
    <row r="132" spans="1:23" s="3" customFormat="1" x14ac:dyDescent="0.2">
      <c r="A132">
        <v>140</v>
      </c>
      <c r="E132" s="3">
        <v>37660</v>
      </c>
      <c r="G132" s="3">
        <v>47</v>
      </c>
      <c r="H132" s="3">
        <v>232</v>
      </c>
      <c r="L132" s="3">
        <v>434</v>
      </c>
      <c r="M132" s="3">
        <v>1684</v>
      </c>
      <c r="N132" s="3">
        <v>2255</v>
      </c>
      <c r="O132" s="3">
        <v>43</v>
      </c>
      <c r="P132" s="3">
        <v>44</v>
      </c>
      <c r="Q132" s="3">
        <v>169</v>
      </c>
      <c r="T132" s="2"/>
      <c r="V132" s="13"/>
      <c r="W132" s="16"/>
    </row>
    <row r="133" spans="1:23" s="3" customFormat="1" x14ac:dyDescent="0.2">
      <c r="A133">
        <v>141</v>
      </c>
      <c r="E133" s="3">
        <v>37976</v>
      </c>
      <c r="G133" s="3">
        <v>50</v>
      </c>
      <c r="H133" s="3">
        <v>207</v>
      </c>
      <c r="L133" s="3">
        <v>1780</v>
      </c>
      <c r="M133" s="3">
        <v>177</v>
      </c>
      <c r="N133" s="3">
        <v>2271</v>
      </c>
      <c r="O133" s="3">
        <v>33</v>
      </c>
      <c r="P133" s="3">
        <v>50</v>
      </c>
      <c r="Q133" s="3">
        <v>127</v>
      </c>
      <c r="T133" s="2"/>
      <c r="V133" s="13"/>
      <c r="W133" s="16"/>
    </row>
    <row r="134" spans="1:23" s="3" customFormat="1" x14ac:dyDescent="0.2">
      <c r="A134">
        <v>142</v>
      </c>
      <c r="E134" s="3" t="s">
        <v>40</v>
      </c>
      <c r="G134" s="3">
        <v>61</v>
      </c>
      <c r="H134" s="3">
        <v>235</v>
      </c>
      <c r="L134" s="3">
        <v>2064</v>
      </c>
      <c r="M134" s="3">
        <v>435</v>
      </c>
      <c r="N134" s="3">
        <v>2863</v>
      </c>
      <c r="O134" s="3">
        <v>45</v>
      </c>
      <c r="P134" s="3">
        <v>58</v>
      </c>
      <c r="Q134" s="3">
        <v>147</v>
      </c>
      <c r="T134" s="2"/>
      <c r="V134" s="13"/>
      <c r="W134" s="16"/>
    </row>
    <row r="135" spans="1:23" s="3" customFormat="1" x14ac:dyDescent="0.2">
      <c r="A135">
        <v>143</v>
      </c>
      <c r="E135" s="3">
        <v>38588</v>
      </c>
      <c r="G135" s="3">
        <v>82</v>
      </c>
      <c r="H135" s="3">
        <v>294</v>
      </c>
      <c r="L135" s="3">
        <v>1962</v>
      </c>
      <c r="M135" s="3">
        <v>97</v>
      </c>
      <c r="N135" s="3">
        <v>2405</v>
      </c>
      <c r="O135" s="3">
        <v>4</v>
      </c>
      <c r="P135" s="3">
        <v>74</v>
      </c>
      <c r="Q135" s="3">
        <v>206</v>
      </c>
      <c r="T135" s="2"/>
      <c r="V135" s="13"/>
      <c r="W135" s="16"/>
    </row>
    <row r="136" spans="1:23" s="3" customFormat="1" x14ac:dyDescent="0.2">
      <c r="A136">
        <v>144</v>
      </c>
      <c r="E136" s="3">
        <v>83189</v>
      </c>
      <c r="G136" s="3">
        <v>78</v>
      </c>
      <c r="H136" s="3">
        <v>173</v>
      </c>
      <c r="L136" s="3">
        <v>1078</v>
      </c>
      <c r="M136" s="3">
        <v>1473</v>
      </c>
      <c r="N136" s="3">
        <v>3300</v>
      </c>
      <c r="O136" s="3">
        <v>10</v>
      </c>
      <c r="P136" s="3">
        <v>74</v>
      </c>
      <c r="Q136" s="3">
        <v>106</v>
      </c>
      <c r="T136" s="2"/>
      <c r="V136" s="13"/>
      <c r="W136" s="16"/>
    </row>
    <row r="137" spans="1:23" s="3" customFormat="1" x14ac:dyDescent="0.2">
      <c r="A137">
        <v>145</v>
      </c>
      <c r="E137" s="3">
        <v>42146</v>
      </c>
      <c r="G137" s="3">
        <v>83</v>
      </c>
      <c r="H137" s="3">
        <v>237</v>
      </c>
      <c r="L137" s="3">
        <v>788</v>
      </c>
      <c r="M137" s="3">
        <v>1116</v>
      </c>
      <c r="N137" s="3">
        <v>2291</v>
      </c>
      <c r="O137" s="3">
        <v>39</v>
      </c>
      <c r="P137" s="3">
        <v>77</v>
      </c>
      <c r="Q137" s="3">
        <v>162</v>
      </c>
      <c r="T137" s="2"/>
      <c r="V137" s="13"/>
      <c r="W137" s="16"/>
    </row>
    <row r="138" spans="1:23" s="3" customFormat="1" x14ac:dyDescent="0.2">
      <c r="A138">
        <v>146</v>
      </c>
      <c r="E138" s="3">
        <v>40689</v>
      </c>
      <c r="G138" s="3">
        <v>61</v>
      </c>
      <c r="H138" s="3">
        <v>151</v>
      </c>
      <c r="L138" s="3">
        <v>1589</v>
      </c>
      <c r="M138" s="3">
        <v>589</v>
      </c>
      <c r="N138" s="3">
        <v>2458</v>
      </c>
      <c r="O138" s="3">
        <v>21</v>
      </c>
      <c r="P138" s="3">
        <v>52</v>
      </c>
      <c r="Q138" s="3">
        <v>100</v>
      </c>
      <c r="T138" s="2"/>
      <c r="V138" s="13"/>
      <c r="W138" s="16"/>
    </row>
    <row r="139" spans="1:23" s="3" customFormat="1" x14ac:dyDescent="0.2">
      <c r="A139">
        <v>147</v>
      </c>
      <c r="E139" s="3">
        <v>58661</v>
      </c>
      <c r="G139" s="3">
        <v>73</v>
      </c>
      <c r="H139" s="3">
        <v>205</v>
      </c>
      <c r="L139" s="3">
        <v>1607</v>
      </c>
      <c r="M139" s="3">
        <v>63</v>
      </c>
      <c r="N139" s="3">
        <v>2425</v>
      </c>
      <c r="O139" s="3">
        <v>44</v>
      </c>
      <c r="P139" s="3">
        <v>66</v>
      </c>
      <c r="Q139" s="3">
        <v>110</v>
      </c>
      <c r="T139" s="2"/>
      <c r="V139" s="13"/>
      <c r="W139" s="16"/>
    </row>
    <row r="140" spans="1:23" s="3" customFormat="1" x14ac:dyDescent="0.2">
      <c r="A140">
        <v>148</v>
      </c>
      <c r="E140" s="3">
        <v>39508</v>
      </c>
      <c r="G140" s="3">
        <v>59</v>
      </c>
      <c r="H140" s="3">
        <v>201</v>
      </c>
      <c r="L140" s="3">
        <v>740</v>
      </c>
      <c r="M140" s="3">
        <v>1375</v>
      </c>
      <c r="N140" s="3">
        <v>2416</v>
      </c>
      <c r="O140" s="3">
        <v>35</v>
      </c>
      <c r="P140" s="3">
        <v>57</v>
      </c>
      <c r="Q140" s="3">
        <v>143</v>
      </c>
      <c r="T140" s="2"/>
      <c r="V140" s="13"/>
      <c r="W140" s="16"/>
    </row>
    <row r="141" spans="1:23" s="3" customFormat="1" x14ac:dyDescent="0.2">
      <c r="A141">
        <v>149</v>
      </c>
      <c r="E141" s="3">
        <v>73912</v>
      </c>
      <c r="G141" s="3">
        <v>71</v>
      </c>
      <c r="H141" s="3">
        <v>226</v>
      </c>
      <c r="L141" s="3">
        <v>2252</v>
      </c>
      <c r="M141" s="3">
        <v>0</v>
      </c>
      <c r="N141" s="3">
        <v>3950</v>
      </c>
      <c r="O141" s="3">
        <v>19</v>
      </c>
      <c r="P141" s="3">
        <v>66</v>
      </c>
      <c r="Q141" s="3">
        <v>134</v>
      </c>
      <c r="T141" s="2"/>
      <c r="V141" s="13"/>
      <c r="W141" s="16"/>
    </row>
    <row r="142" spans="1:23" s="3" customFormat="1" x14ac:dyDescent="0.2">
      <c r="A142">
        <v>151</v>
      </c>
      <c r="E142" s="3">
        <v>37771</v>
      </c>
      <c r="G142" s="3">
        <v>84</v>
      </c>
      <c r="H142" s="3">
        <v>227</v>
      </c>
      <c r="L142" s="3">
        <v>765</v>
      </c>
      <c r="M142" s="3">
        <v>932</v>
      </c>
      <c r="N142" s="3">
        <v>2298</v>
      </c>
      <c r="O142" s="3">
        <v>49</v>
      </c>
      <c r="P142" s="3">
        <v>79</v>
      </c>
      <c r="Q142" s="3">
        <v>166</v>
      </c>
      <c r="T142" s="2"/>
      <c r="V142" s="13"/>
      <c r="W142" s="16"/>
    </row>
    <row r="143" spans="1:23" s="3" customFormat="1" x14ac:dyDescent="0.2">
      <c r="A143">
        <v>152</v>
      </c>
      <c r="E143" s="3">
        <v>41092</v>
      </c>
      <c r="G143" s="3">
        <v>64</v>
      </c>
      <c r="H143" s="3">
        <v>302</v>
      </c>
      <c r="L143" s="3">
        <v>1309</v>
      </c>
      <c r="M143" s="3">
        <v>646</v>
      </c>
      <c r="N143" s="3">
        <v>2262</v>
      </c>
      <c r="O143" s="3">
        <v>22</v>
      </c>
      <c r="P143" s="3">
        <v>60</v>
      </c>
      <c r="Q143" s="3">
        <v>203</v>
      </c>
      <c r="T143" s="2"/>
      <c r="V143" s="13"/>
      <c r="W143" s="16"/>
    </row>
    <row r="144" spans="1:23" s="3" customFormat="1" x14ac:dyDescent="0.2">
      <c r="A144">
        <v>153</v>
      </c>
      <c r="E144" s="3">
        <v>38660</v>
      </c>
      <c r="G144" s="3">
        <v>56</v>
      </c>
      <c r="H144" s="3">
        <v>198</v>
      </c>
      <c r="L144" s="3">
        <v>1284</v>
      </c>
      <c r="M144" s="3">
        <v>486</v>
      </c>
      <c r="N144" s="3">
        <v>2319</v>
      </c>
      <c r="O144" s="3">
        <v>50</v>
      </c>
      <c r="P144" s="3">
        <v>48</v>
      </c>
      <c r="Q144" s="3">
        <v>116</v>
      </c>
      <c r="T144" s="2"/>
      <c r="V144" s="13"/>
      <c r="W144" s="16"/>
    </row>
    <row r="145" spans="1:23" s="3" customFormat="1" x14ac:dyDescent="0.2">
      <c r="A145">
        <v>155</v>
      </c>
      <c r="E145" s="3">
        <v>37520</v>
      </c>
      <c r="G145" s="3">
        <v>60</v>
      </c>
      <c r="H145" s="3">
        <v>261</v>
      </c>
      <c r="L145" s="3">
        <v>1019</v>
      </c>
      <c r="M145" s="3">
        <v>1030</v>
      </c>
      <c r="N145" s="3">
        <v>2201</v>
      </c>
      <c r="O145" s="3">
        <v>36</v>
      </c>
      <c r="P145" s="3">
        <v>53</v>
      </c>
      <c r="Q145" s="3">
        <v>162</v>
      </c>
      <c r="T145" s="2"/>
      <c r="V145" s="13"/>
      <c r="W145" s="16"/>
    </row>
    <row r="146" spans="1:23" s="3" customFormat="1" x14ac:dyDescent="0.2">
      <c r="A146">
        <v>157</v>
      </c>
      <c r="E146" s="3">
        <v>48201</v>
      </c>
      <c r="G146" s="3">
        <v>61</v>
      </c>
      <c r="H146" s="3">
        <v>246</v>
      </c>
      <c r="L146" s="3">
        <v>1221</v>
      </c>
      <c r="M146" s="3">
        <v>144</v>
      </c>
      <c r="N146" s="3">
        <v>2492</v>
      </c>
      <c r="O146" s="3">
        <v>49</v>
      </c>
      <c r="P146" s="3">
        <v>60</v>
      </c>
      <c r="Q146" s="3">
        <v>151</v>
      </c>
      <c r="T146" s="2"/>
      <c r="V146" s="13"/>
      <c r="W146" s="16"/>
    </row>
    <row r="147" spans="1:23" s="3" customFormat="1" x14ac:dyDescent="0.2">
      <c r="A147">
        <v>160</v>
      </c>
      <c r="E147" s="3">
        <v>37619</v>
      </c>
      <c r="G147" s="3">
        <v>61</v>
      </c>
      <c r="H147" s="3">
        <v>210</v>
      </c>
      <c r="L147" s="3">
        <v>651</v>
      </c>
      <c r="M147" s="3">
        <v>1231</v>
      </c>
      <c r="N147" s="3">
        <v>2280</v>
      </c>
      <c r="O147" s="3">
        <v>9</v>
      </c>
      <c r="P147" s="3">
        <v>58</v>
      </c>
      <c r="Q147" s="3">
        <v>113</v>
      </c>
      <c r="T147" s="2"/>
      <c r="V147" s="13"/>
      <c r="W147" s="16"/>
    </row>
    <row r="148" spans="1:23" s="3" customFormat="1" x14ac:dyDescent="0.2">
      <c r="A148">
        <v>161</v>
      </c>
      <c r="E148" s="3">
        <v>45880</v>
      </c>
      <c r="G148" s="3">
        <v>67</v>
      </c>
      <c r="H148" s="3">
        <v>271</v>
      </c>
      <c r="L148" s="3" t="s">
        <v>40</v>
      </c>
      <c r="M148" s="3" t="s">
        <v>40</v>
      </c>
      <c r="N148" s="3" t="s">
        <v>40</v>
      </c>
      <c r="O148" s="3">
        <v>6</v>
      </c>
      <c r="P148" s="3">
        <v>65</v>
      </c>
      <c r="Q148" s="3">
        <v>186</v>
      </c>
      <c r="T148" s="2"/>
      <c r="V148" s="13"/>
      <c r="W148" s="16"/>
    </row>
    <row r="149" spans="1:23" s="3" customFormat="1" x14ac:dyDescent="0.2">
      <c r="A149">
        <v>162</v>
      </c>
      <c r="E149" s="3">
        <v>67858</v>
      </c>
      <c r="G149" s="3">
        <v>79</v>
      </c>
      <c r="H149" s="3">
        <v>155</v>
      </c>
      <c r="L149" s="3">
        <v>1726</v>
      </c>
      <c r="M149" s="3">
        <v>298</v>
      </c>
      <c r="N149" s="3">
        <v>2874</v>
      </c>
      <c r="O149" s="3">
        <v>8</v>
      </c>
      <c r="P149" s="3">
        <v>72</v>
      </c>
      <c r="Q149" s="3">
        <v>101</v>
      </c>
      <c r="T149" s="2"/>
      <c r="V149" s="13"/>
      <c r="W149" s="16"/>
    </row>
    <row r="150" spans="1:23" s="3" customFormat="1" x14ac:dyDescent="0.2">
      <c r="A150">
        <v>163</v>
      </c>
      <c r="E150" s="3">
        <v>37394</v>
      </c>
      <c r="G150" s="3">
        <v>82</v>
      </c>
      <c r="H150" s="3">
        <v>195</v>
      </c>
      <c r="L150" s="3">
        <v>1666</v>
      </c>
      <c r="M150" s="3">
        <v>274</v>
      </c>
      <c r="N150" s="3">
        <v>2211</v>
      </c>
      <c r="O150" s="3">
        <v>14</v>
      </c>
      <c r="P150" s="3">
        <v>76</v>
      </c>
      <c r="Q150" s="3">
        <v>136</v>
      </c>
      <c r="T150" s="2"/>
      <c r="V150" s="13"/>
      <c r="W150" s="16"/>
    </row>
    <row r="151" spans="1:23" s="3" customFormat="1" x14ac:dyDescent="0.2">
      <c r="A151">
        <v>164</v>
      </c>
      <c r="E151" s="3" t="s">
        <v>40</v>
      </c>
      <c r="G151" s="3">
        <v>71</v>
      </c>
      <c r="H151" s="3">
        <v>213</v>
      </c>
      <c r="L151" s="3">
        <v>1238</v>
      </c>
      <c r="M151" s="3">
        <v>716</v>
      </c>
      <c r="N151" s="3">
        <v>2591</v>
      </c>
      <c r="O151" s="3">
        <v>20</v>
      </c>
      <c r="P151" s="3">
        <v>63</v>
      </c>
      <c r="Q151" s="3">
        <v>138</v>
      </c>
      <c r="T151" s="2"/>
      <c r="V151" s="13"/>
      <c r="W151" s="16"/>
    </row>
    <row r="152" spans="1:23" s="3" customFormat="1" x14ac:dyDescent="0.2">
      <c r="A152">
        <v>165</v>
      </c>
      <c r="E152" s="3">
        <v>45114</v>
      </c>
      <c r="G152" s="3">
        <v>72</v>
      </c>
      <c r="H152" s="3">
        <v>315</v>
      </c>
      <c r="L152" s="3">
        <v>812</v>
      </c>
      <c r="M152" s="3">
        <v>1355</v>
      </c>
      <c r="N152" s="3">
        <v>2515</v>
      </c>
      <c r="O152" s="3">
        <v>46</v>
      </c>
      <c r="P152" s="3">
        <v>65</v>
      </c>
      <c r="Q152" s="3">
        <v>216</v>
      </c>
      <c r="T152" s="2"/>
      <c r="V152" s="13"/>
      <c r="W152" s="16"/>
    </row>
    <row r="153" spans="1:23" s="3" customFormat="1" x14ac:dyDescent="0.2">
      <c r="A153">
        <v>166</v>
      </c>
      <c r="E153" s="3">
        <v>38100</v>
      </c>
      <c r="G153" s="3">
        <v>67</v>
      </c>
      <c r="H153" s="3">
        <v>264</v>
      </c>
      <c r="L153" s="3">
        <v>2001</v>
      </c>
      <c r="M153" s="3">
        <v>37</v>
      </c>
      <c r="N153" s="3">
        <v>2285</v>
      </c>
      <c r="O153" s="3">
        <v>11</v>
      </c>
      <c r="P153" s="3">
        <v>65</v>
      </c>
      <c r="Q153" s="3">
        <v>201</v>
      </c>
      <c r="T153" s="2"/>
      <c r="V153" s="13"/>
      <c r="W153" s="16"/>
    </row>
    <row r="154" spans="1:23" s="3" customFormat="1" x14ac:dyDescent="0.2">
      <c r="A154">
        <v>167</v>
      </c>
      <c r="E154" s="3">
        <v>38073</v>
      </c>
      <c r="G154" s="3">
        <v>48</v>
      </c>
      <c r="H154" s="3">
        <v>222</v>
      </c>
      <c r="L154" s="3">
        <v>1412</v>
      </c>
      <c r="M154" s="3">
        <v>655</v>
      </c>
      <c r="N154" s="3">
        <v>2241</v>
      </c>
      <c r="O154" s="3">
        <v>10</v>
      </c>
      <c r="P154" s="3">
        <v>45</v>
      </c>
      <c r="Q154" s="3">
        <v>169</v>
      </c>
      <c r="T154" s="2"/>
      <c r="V154" s="13"/>
      <c r="W154" s="16"/>
    </row>
    <row r="155" spans="1:23" s="3" customFormat="1" x14ac:dyDescent="0.2">
      <c r="A155">
        <v>168</v>
      </c>
      <c r="E155" s="3">
        <v>37495</v>
      </c>
      <c r="G155" s="3">
        <v>49</v>
      </c>
      <c r="H155" s="3">
        <v>262</v>
      </c>
      <c r="L155" s="3">
        <v>1497</v>
      </c>
      <c r="M155" s="3">
        <v>7</v>
      </c>
      <c r="N155" s="3">
        <v>2274</v>
      </c>
      <c r="O155" s="3">
        <v>50</v>
      </c>
      <c r="P155" s="3">
        <v>44</v>
      </c>
      <c r="Q155" s="3">
        <v>179</v>
      </c>
      <c r="T155" s="2"/>
      <c r="V155" s="13"/>
      <c r="W155" s="16"/>
    </row>
    <row r="156" spans="1:23" s="3" customFormat="1" x14ac:dyDescent="0.2">
      <c r="A156">
        <v>169</v>
      </c>
      <c r="E156" s="3" t="s">
        <v>40</v>
      </c>
      <c r="G156" s="3">
        <v>50</v>
      </c>
      <c r="H156" s="3">
        <v>213</v>
      </c>
      <c r="L156" s="3">
        <v>1547</v>
      </c>
      <c r="M156" s="3">
        <v>76</v>
      </c>
      <c r="N156" s="3">
        <v>2254</v>
      </c>
      <c r="O156" s="3">
        <v>10</v>
      </c>
      <c r="P156" s="3">
        <v>43</v>
      </c>
      <c r="Q156" s="3">
        <v>121</v>
      </c>
      <c r="T156" s="2"/>
      <c r="V156" s="13"/>
      <c r="W156" s="16"/>
    </row>
    <row r="157" spans="1:23" s="3" customFormat="1" x14ac:dyDescent="0.2">
      <c r="A157">
        <v>170</v>
      </c>
      <c r="E157" s="3" t="s">
        <v>40</v>
      </c>
      <c r="G157" s="3">
        <v>45</v>
      </c>
      <c r="H157" s="3">
        <v>209</v>
      </c>
      <c r="L157" s="3">
        <v>1109</v>
      </c>
      <c r="M157" s="3">
        <v>884</v>
      </c>
      <c r="N157" s="3">
        <v>2423</v>
      </c>
      <c r="O157" s="3">
        <v>20</v>
      </c>
      <c r="P157" s="3">
        <v>40</v>
      </c>
      <c r="Q157" s="3">
        <v>155</v>
      </c>
      <c r="T157" s="2"/>
      <c r="V157" s="13"/>
      <c r="W157" s="16"/>
    </row>
    <row r="158" spans="1:23" s="3" customFormat="1" x14ac:dyDescent="0.2">
      <c r="A158">
        <v>171</v>
      </c>
      <c r="E158" s="3" t="s">
        <v>40</v>
      </c>
      <c r="G158" s="3">
        <v>56</v>
      </c>
      <c r="H158" s="3">
        <v>230</v>
      </c>
      <c r="L158" s="3">
        <v>1428</v>
      </c>
      <c r="M158" s="3">
        <v>126</v>
      </c>
      <c r="N158" s="3">
        <v>2588</v>
      </c>
      <c r="O158" s="3">
        <v>47</v>
      </c>
      <c r="P158" s="3">
        <v>56</v>
      </c>
      <c r="Q158" s="3">
        <v>147</v>
      </c>
      <c r="T158" s="2"/>
      <c r="V158" s="13"/>
      <c r="W158" s="16"/>
    </row>
    <row r="159" spans="1:23" s="3" customFormat="1" x14ac:dyDescent="0.2">
      <c r="A159">
        <v>172</v>
      </c>
      <c r="E159" s="3">
        <v>37959</v>
      </c>
      <c r="G159" s="3">
        <v>49</v>
      </c>
      <c r="H159" s="3">
        <v>202</v>
      </c>
      <c r="L159" s="3">
        <v>949</v>
      </c>
      <c r="M159" s="3">
        <v>879</v>
      </c>
      <c r="N159" s="3">
        <v>2338</v>
      </c>
      <c r="O159" s="3">
        <v>48</v>
      </c>
      <c r="P159" s="3">
        <v>43</v>
      </c>
      <c r="Q159" s="3">
        <v>121</v>
      </c>
      <c r="T159" s="2"/>
      <c r="V159" s="13"/>
      <c r="W159" s="16"/>
    </row>
    <row r="160" spans="1:23" s="3" customFormat="1" x14ac:dyDescent="0.2">
      <c r="A160">
        <v>173</v>
      </c>
      <c r="E160" s="3" t="s">
        <v>40</v>
      </c>
      <c r="G160" s="3">
        <v>78</v>
      </c>
      <c r="H160" s="3">
        <v>250</v>
      </c>
      <c r="L160" s="3">
        <v>2239</v>
      </c>
      <c r="M160" s="3">
        <v>67</v>
      </c>
      <c r="N160" s="3">
        <v>2701</v>
      </c>
      <c r="O160" s="3">
        <v>24</v>
      </c>
      <c r="P160" s="3">
        <v>74</v>
      </c>
      <c r="Q160" s="3">
        <v>174</v>
      </c>
      <c r="T160" s="2"/>
      <c r="V160" s="13"/>
      <c r="W160" s="16"/>
    </row>
    <row r="161" spans="1:23" s="3" customFormat="1" x14ac:dyDescent="0.2">
      <c r="A161">
        <v>174</v>
      </c>
      <c r="E161" s="3">
        <v>37800</v>
      </c>
      <c r="G161" s="3">
        <v>79</v>
      </c>
      <c r="H161" s="3">
        <v>247</v>
      </c>
      <c r="L161" s="3">
        <v>1309</v>
      </c>
      <c r="M161" s="3">
        <v>70</v>
      </c>
      <c r="N161" s="3">
        <v>2215</v>
      </c>
      <c r="O161" s="3">
        <v>10</v>
      </c>
      <c r="P161" s="3">
        <v>71</v>
      </c>
      <c r="Q161" s="3">
        <v>190</v>
      </c>
      <c r="T161" s="2"/>
      <c r="V161" s="13"/>
      <c r="W161" s="16"/>
    </row>
    <row r="162" spans="1:23" s="3" customFormat="1" x14ac:dyDescent="0.2">
      <c r="A162">
        <v>175</v>
      </c>
      <c r="E162" s="3">
        <v>42338</v>
      </c>
      <c r="G162" s="3">
        <v>68</v>
      </c>
      <c r="H162" s="3">
        <v>291</v>
      </c>
      <c r="L162" s="3">
        <v>1399</v>
      </c>
      <c r="M162" s="3">
        <v>379</v>
      </c>
      <c r="N162" s="3">
        <v>2498</v>
      </c>
      <c r="O162" s="3">
        <v>21</v>
      </c>
      <c r="P162" s="3">
        <v>63</v>
      </c>
      <c r="Q162" s="3">
        <v>194</v>
      </c>
      <c r="T162" s="2"/>
      <c r="V162" s="13"/>
      <c r="W162" s="16"/>
    </row>
    <row r="163" spans="1:23" s="3" customFormat="1" x14ac:dyDescent="0.2">
      <c r="A163">
        <v>176</v>
      </c>
      <c r="E163" s="3">
        <v>40011</v>
      </c>
      <c r="G163" s="3">
        <v>48</v>
      </c>
      <c r="H163" s="3">
        <v>189</v>
      </c>
      <c r="L163" s="3">
        <v>2126</v>
      </c>
      <c r="M163" s="3">
        <v>256</v>
      </c>
      <c r="N163" s="3">
        <v>2618</v>
      </c>
      <c r="O163" s="3">
        <v>22</v>
      </c>
      <c r="P163" s="3">
        <v>46</v>
      </c>
      <c r="Q163" s="3">
        <v>113</v>
      </c>
      <c r="T163" s="2"/>
      <c r="V163" s="13"/>
      <c r="W163" s="16"/>
    </row>
    <row r="164" spans="1:23" s="3" customFormat="1" x14ac:dyDescent="0.2">
      <c r="A164">
        <v>177</v>
      </c>
      <c r="E164" s="3">
        <v>41013</v>
      </c>
      <c r="G164" s="3">
        <v>47</v>
      </c>
      <c r="H164" s="3">
        <v>242</v>
      </c>
      <c r="L164" s="3">
        <v>1339</v>
      </c>
      <c r="M164" s="3">
        <v>0</v>
      </c>
      <c r="N164" s="3">
        <v>2525</v>
      </c>
      <c r="O164" s="3">
        <v>25</v>
      </c>
      <c r="P164" s="3">
        <v>40</v>
      </c>
      <c r="Q164" s="3">
        <v>179</v>
      </c>
      <c r="T164" s="2"/>
      <c r="V164" s="13"/>
      <c r="W164" s="16"/>
    </row>
    <row r="165" spans="1:23" s="3" customFormat="1" x14ac:dyDescent="0.2">
      <c r="A165">
        <v>181</v>
      </c>
      <c r="E165" s="3" t="s">
        <v>40</v>
      </c>
      <c r="G165" s="3">
        <v>48</v>
      </c>
      <c r="H165" s="3">
        <v>271</v>
      </c>
      <c r="L165" s="3">
        <v>1296</v>
      </c>
      <c r="M165" s="3">
        <v>35</v>
      </c>
      <c r="N165" s="3">
        <v>2391</v>
      </c>
      <c r="O165" s="3">
        <v>20</v>
      </c>
      <c r="P165" s="3">
        <v>48</v>
      </c>
      <c r="Q165" s="3">
        <v>188</v>
      </c>
      <c r="T165" s="2"/>
      <c r="V165" s="13"/>
      <c r="W165" s="16"/>
    </row>
    <row r="166" spans="1:23" s="3" customFormat="1" x14ac:dyDescent="0.2">
      <c r="A166">
        <v>186</v>
      </c>
      <c r="E166" s="3">
        <v>59831</v>
      </c>
      <c r="G166" s="3">
        <v>46</v>
      </c>
      <c r="H166" s="3">
        <v>233</v>
      </c>
      <c r="L166" s="3">
        <v>1837</v>
      </c>
      <c r="M166" s="3">
        <v>335</v>
      </c>
      <c r="N166" s="3">
        <v>2399</v>
      </c>
      <c r="O166" s="3">
        <v>47</v>
      </c>
      <c r="P166" s="3">
        <v>45</v>
      </c>
      <c r="Q166" s="3">
        <v>146</v>
      </c>
      <c r="T166" s="2"/>
      <c r="V166" s="13"/>
      <c r="W166" s="16"/>
    </row>
    <row r="167" spans="1:23" s="3" customFormat="1" x14ac:dyDescent="0.2">
      <c r="A167">
        <v>187</v>
      </c>
      <c r="E167" s="3" t="s">
        <v>40</v>
      </c>
      <c r="G167" s="3">
        <v>56</v>
      </c>
      <c r="H167" s="3">
        <v>266</v>
      </c>
      <c r="L167" s="3">
        <v>1332</v>
      </c>
      <c r="M167" s="3">
        <v>576</v>
      </c>
      <c r="N167" s="3">
        <v>2400</v>
      </c>
      <c r="O167" s="3">
        <v>21</v>
      </c>
      <c r="P167" s="3">
        <v>52</v>
      </c>
      <c r="Q167" s="3">
        <v>174</v>
      </c>
      <c r="T167" s="2"/>
      <c r="V167" s="13"/>
      <c r="W167" s="16"/>
    </row>
    <row r="168" spans="1:23" s="3" customFormat="1" x14ac:dyDescent="0.2">
      <c r="A168">
        <v>188</v>
      </c>
      <c r="E168" s="3">
        <v>38244</v>
      </c>
      <c r="G168" s="3">
        <v>49</v>
      </c>
      <c r="H168" s="3">
        <v>196</v>
      </c>
      <c r="L168" s="3">
        <v>1128</v>
      </c>
      <c r="M168" s="3">
        <v>37</v>
      </c>
      <c r="N168" s="3">
        <v>2247</v>
      </c>
      <c r="O168" s="3">
        <v>26</v>
      </c>
      <c r="P168" s="3">
        <v>47</v>
      </c>
      <c r="Q168" s="3">
        <v>115</v>
      </c>
      <c r="T168" s="2"/>
      <c r="V168" s="13"/>
      <c r="W168" s="16"/>
    </row>
    <row r="169" spans="1:23" s="3" customFormat="1" x14ac:dyDescent="0.2">
      <c r="A169">
        <v>189</v>
      </c>
      <c r="E169" s="3" t="s">
        <v>40</v>
      </c>
      <c r="G169" s="3">
        <v>69</v>
      </c>
      <c r="H169" s="3">
        <v>216</v>
      </c>
      <c r="L169" s="3">
        <v>964</v>
      </c>
      <c r="M169" s="3">
        <v>764</v>
      </c>
      <c r="N169" s="3">
        <v>2654</v>
      </c>
      <c r="O169" s="3">
        <v>43</v>
      </c>
      <c r="P169" s="3">
        <v>67</v>
      </c>
      <c r="Q169" s="3">
        <v>142</v>
      </c>
      <c r="T169" s="2"/>
      <c r="V169" s="13"/>
      <c r="W169" s="16"/>
    </row>
    <row r="170" spans="1:23" s="3" customFormat="1" x14ac:dyDescent="0.2">
      <c r="A170">
        <v>192</v>
      </c>
      <c r="E170" s="3">
        <v>37936</v>
      </c>
      <c r="G170" s="3">
        <v>58</v>
      </c>
      <c r="H170" s="3">
        <v>258</v>
      </c>
      <c r="L170" s="3">
        <v>1807</v>
      </c>
      <c r="M170" s="3">
        <v>159</v>
      </c>
      <c r="N170" s="3">
        <v>2236</v>
      </c>
      <c r="O170" s="3">
        <v>6</v>
      </c>
      <c r="P170" s="3">
        <v>51</v>
      </c>
      <c r="Q170" s="3">
        <v>176</v>
      </c>
      <c r="T170" s="2"/>
      <c r="V170" s="13"/>
      <c r="W170" s="16"/>
    </row>
    <row r="171" spans="1:23" s="3" customFormat="1" x14ac:dyDescent="0.2">
      <c r="A171">
        <v>193</v>
      </c>
      <c r="E171" s="3">
        <v>39661</v>
      </c>
      <c r="G171" s="3">
        <v>71</v>
      </c>
      <c r="H171" s="3">
        <v>172</v>
      </c>
      <c r="L171" s="3">
        <v>1563</v>
      </c>
      <c r="M171" s="3">
        <v>47</v>
      </c>
      <c r="N171" s="3">
        <v>2311</v>
      </c>
      <c r="O171" s="3">
        <v>29</v>
      </c>
      <c r="P171" s="3">
        <v>71</v>
      </c>
      <c r="Q171" s="3">
        <v>105</v>
      </c>
      <c r="T171" s="2"/>
      <c r="V171" s="13"/>
      <c r="W171" s="16"/>
    </row>
    <row r="172" spans="1:23" s="3" customFormat="1" x14ac:dyDescent="0.2">
      <c r="A172">
        <v>194</v>
      </c>
      <c r="E172" s="3">
        <v>38910</v>
      </c>
      <c r="G172" s="3">
        <v>46</v>
      </c>
      <c r="H172" s="3">
        <v>234</v>
      </c>
      <c r="L172" s="3">
        <v>507</v>
      </c>
      <c r="M172" s="3">
        <v>1567</v>
      </c>
      <c r="N172" s="3">
        <v>2291</v>
      </c>
      <c r="O172" s="3">
        <v>14</v>
      </c>
      <c r="P172" s="3">
        <v>44</v>
      </c>
      <c r="Q172" s="3">
        <v>179</v>
      </c>
      <c r="T172" s="2"/>
      <c r="V172" s="13"/>
      <c r="W172" s="16"/>
    </row>
    <row r="173" spans="1:23" s="3" customFormat="1" x14ac:dyDescent="0.2">
      <c r="A173">
        <v>195</v>
      </c>
      <c r="E173" s="3">
        <v>40384</v>
      </c>
      <c r="G173" s="3">
        <v>67</v>
      </c>
      <c r="H173" s="3">
        <v>241</v>
      </c>
      <c r="L173" s="3">
        <v>1313</v>
      </c>
      <c r="M173" s="3">
        <v>429</v>
      </c>
      <c r="N173" s="3">
        <v>2388</v>
      </c>
      <c r="O173" s="3">
        <v>49</v>
      </c>
      <c r="P173" s="3">
        <v>63</v>
      </c>
      <c r="Q173" s="3">
        <v>176</v>
      </c>
      <c r="T173" s="2"/>
      <c r="V173" s="13"/>
      <c r="W173" s="16"/>
    </row>
    <row r="174" spans="1:23" s="3" customFormat="1" x14ac:dyDescent="0.2">
      <c r="A174">
        <v>196</v>
      </c>
      <c r="E174" s="3" t="s">
        <v>40</v>
      </c>
      <c r="G174" s="3">
        <v>71</v>
      </c>
      <c r="H174" s="3">
        <v>269</v>
      </c>
      <c r="L174" s="3">
        <v>1122</v>
      </c>
      <c r="M174" s="3">
        <v>815</v>
      </c>
      <c r="N174" s="3">
        <v>2684</v>
      </c>
      <c r="O174" s="3">
        <v>38</v>
      </c>
      <c r="P174" s="3">
        <v>64</v>
      </c>
      <c r="Q174" s="3">
        <v>173</v>
      </c>
      <c r="T174" s="2"/>
      <c r="V174" s="13"/>
      <c r="W174" s="16"/>
    </row>
    <row r="175" spans="1:23" s="3" customFormat="1" x14ac:dyDescent="0.2">
      <c r="A175">
        <v>197</v>
      </c>
      <c r="E175" s="3" t="s">
        <v>40</v>
      </c>
      <c r="G175" s="3">
        <v>60</v>
      </c>
      <c r="H175" s="3">
        <v>213</v>
      </c>
      <c r="L175" s="3" t="s">
        <v>40</v>
      </c>
      <c r="M175" s="3" t="s">
        <v>40</v>
      </c>
      <c r="N175" s="3" t="s">
        <v>40</v>
      </c>
      <c r="O175" s="3">
        <v>21</v>
      </c>
      <c r="P175" s="3">
        <v>59</v>
      </c>
      <c r="Q175" s="3">
        <v>138</v>
      </c>
      <c r="T175" s="2"/>
      <c r="V175" s="13"/>
      <c r="W175" s="16"/>
    </row>
    <row r="176" spans="1:23" s="3" customFormat="1" x14ac:dyDescent="0.2">
      <c r="A176">
        <v>198</v>
      </c>
      <c r="E176" s="3" t="s">
        <v>40</v>
      </c>
      <c r="G176" s="3">
        <v>76</v>
      </c>
      <c r="H176" s="3">
        <v>166</v>
      </c>
      <c r="L176" s="3">
        <v>752</v>
      </c>
      <c r="M176" s="3">
        <v>1468</v>
      </c>
      <c r="N176" s="3">
        <v>2786</v>
      </c>
      <c r="O176" s="3">
        <v>29</v>
      </c>
      <c r="P176" s="3">
        <v>76</v>
      </c>
      <c r="Q176" s="3">
        <v>111</v>
      </c>
      <c r="T176" s="2"/>
      <c r="V176" s="13"/>
      <c r="W176" s="16"/>
    </row>
    <row r="177" spans="1:23" s="3" customFormat="1" x14ac:dyDescent="0.2">
      <c r="A177">
        <v>200</v>
      </c>
      <c r="E177" s="3">
        <v>38297</v>
      </c>
      <c r="G177" s="3">
        <v>72</v>
      </c>
      <c r="H177" s="3">
        <v>273</v>
      </c>
      <c r="L177" s="3">
        <v>1602</v>
      </c>
      <c r="M177" s="3">
        <v>190</v>
      </c>
      <c r="N177" s="3">
        <v>2243</v>
      </c>
      <c r="O177" s="3">
        <v>14</v>
      </c>
      <c r="P177" s="3">
        <v>68</v>
      </c>
      <c r="Q177" s="3">
        <v>217</v>
      </c>
      <c r="T177" s="2"/>
      <c r="V177" s="13"/>
      <c r="W177" s="16"/>
    </row>
    <row r="178" spans="1:23" s="3" customFormat="1" x14ac:dyDescent="0.2">
      <c r="A178">
        <v>201</v>
      </c>
      <c r="E178" s="3">
        <v>38639</v>
      </c>
      <c r="G178" s="3">
        <v>65</v>
      </c>
      <c r="H178" s="3">
        <v>216</v>
      </c>
      <c r="L178" s="3">
        <v>1281</v>
      </c>
      <c r="M178" s="3">
        <v>44</v>
      </c>
      <c r="N178" s="3">
        <v>2460</v>
      </c>
      <c r="O178" s="3">
        <v>23</v>
      </c>
      <c r="P178" s="3">
        <v>56</v>
      </c>
      <c r="Q178" s="3">
        <v>140</v>
      </c>
      <c r="T178" s="2"/>
      <c r="V178" s="13"/>
      <c r="W178" s="16"/>
    </row>
    <row r="179" spans="1:23" s="3" customFormat="1" x14ac:dyDescent="0.2">
      <c r="A179">
        <v>203</v>
      </c>
      <c r="E179" s="3">
        <v>38029</v>
      </c>
      <c r="G179" s="3">
        <v>54</v>
      </c>
      <c r="H179" s="3">
        <v>247</v>
      </c>
      <c r="L179" s="3">
        <v>1156</v>
      </c>
      <c r="M179" s="3">
        <v>585</v>
      </c>
      <c r="N179" s="3">
        <v>2390</v>
      </c>
      <c r="O179" s="3">
        <v>14</v>
      </c>
      <c r="P179" s="3">
        <v>48</v>
      </c>
      <c r="Q179" s="3">
        <v>172</v>
      </c>
      <c r="T179" s="2"/>
      <c r="V179" s="13"/>
      <c r="W179" s="16"/>
    </row>
    <row r="180" spans="1:23" s="3" customFormat="1" x14ac:dyDescent="0.2">
      <c r="A180">
        <v>204</v>
      </c>
      <c r="E180" s="3" t="s">
        <v>40</v>
      </c>
      <c r="G180" s="3">
        <v>64</v>
      </c>
      <c r="H180" s="3">
        <v>220</v>
      </c>
      <c r="L180" s="3">
        <v>4398</v>
      </c>
      <c r="M180" s="3">
        <v>1339</v>
      </c>
      <c r="N180" s="3">
        <v>7125</v>
      </c>
      <c r="O180" s="3">
        <v>2</v>
      </c>
      <c r="P180" s="3">
        <v>64</v>
      </c>
      <c r="Q180" s="3">
        <v>149</v>
      </c>
      <c r="T180" s="2"/>
      <c r="V180" s="13"/>
      <c r="W180" s="16"/>
    </row>
    <row r="181" spans="1:23" s="3" customFormat="1" x14ac:dyDescent="0.2">
      <c r="A181">
        <v>205</v>
      </c>
      <c r="E181" s="3">
        <v>46805</v>
      </c>
      <c r="G181" s="3">
        <v>75</v>
      </c>
      <c r="H181" s="3">
        <v>209</v>
      </c>
      <c r="L181" s="3">
        <v>1341</v>
      </c>
      <c r="M181" s="3">
        <v>0</v>
      </c>
      <c r="N181" s="3">
        <v>2437</v>
      </c>
      <c r="O181" s="3">
        <v>43</v>
      </c>
      <c r="P181" s="3">
        <v>71</v>
      </c>
      <c r="Q181" s="3">
        <v>147</v>
      </c>
      <c r="T181" s="2"/>
      <c r="V181" s="13"/>
      <c r="W181" s="16"/>
    </row>
    <row r="182" spans="1:23" s="3" customFormat="1" x14ac:dyDescent="0.2">
      <c r="A182">
        <v>207</v>
      </c>
      <c r="E182" s="3">
        <v>37812</v>
      </c>
      <c r="G182" s="3">
        <v>72</v>
      </c>
      <c r="H182" s="3">
        <v>260</v>
      </c>
      <c r="L182" s="3">
        <v>546</v>
      </c>
      <c r="M182" s="3">
        <v>1638</v>
      </c>
      <c r="N182" s="3">
        <v>2428</v>
      </c>
      <c r="O182" s="3">
        <v>50</v>
      </c>
      <c r="P182" s="3">
        <v>72</v>
      </c>
      <c r="Q182" s="3">
        <v>210</v>
      </c>
      <c r="T182" s="2"/>
      <c r="V182" s="13"/>
      <c r="W182" s="16"/>
    </row>
    <row r="183" spans="1:23" s="3" customFormat="1" x14ac:dyDescent="0.2">
      <c r="A183">
        <v>208</v>
      </c>
      <c r="E183" s="3" t="s">
        <v>40</v>
      </c>
      <c r="G183" s="3">
        <v>70</v>
      </c>
      <c r="L183" s="3">
        <v>1359</v>
      </c>
      <c r="M183" s="3">
        <v>20</v>
      </c>
      <c r="N183" s="3">
        <v>2322</v>
      </c>
      <c r="O183" s="3">
        <v>30</v>
      </c>
      <c r="P183" s="3">
        <v>64</v>
      </c>
      <c r="Q183" s="3">
        <v>126</v>
      </c>
      <c r="T183" s="2"/>
      <c r="V183" s="13"/>
      <c r="W183" s="16"/>
    </row>
    <row r="184" spans="1:23" s="3" customFormat="1" x14ac:dyDescent="0.2">
      <c r="A184">
        <v>209</v>
      </c>
      <c r="E184" s="3" t="s">
        <v>40</v>
      </c>
      <c r="G184" s="3">
        <v>66</v>
      </c>
      <c r="H184" s="3">
        <v>257</v>
      </c>
      <c r="L184" s="3">
        <v>2354</v>
      </c>
      <c r="M184" s="3">
        <v>71</v>
      </c>
      <c r="N184" s="3">
        <v>3386</v>
      </c>
      <c r="O184" s="3">
        <v>29</v>
      </c>
      <c r="P184" s="3">
        <v>59</v>
      </c>
      <c r="Q184" s="3">
        <v>167</v>
      </c>
      <c r="T184" s="2"/>
      <c r="V184" s="13"/>
      <c r="W184" s="16"/>
    </row>
    <row r="185" spans="1:23" s="3" customFormat="1" x14ac:dyDescent="0.2">
      <c r="A185">
        <v>210</v>
      </c>
      <c r="E185" s="3" t="s">
        <v>40</v>
      </c>
      <c r="G185" s="3">
        <v>57</v>
      </c>
      <c r="H185" s="3">
        <v>182</v>
      </c>
      <c r="L185" s="3">
        <v>1380</v>
      </c>
      <c r="M185" s="3">
        <v>125</v>
      </c>
      <c r="N185" s="3">
        <v>2315</v>
      </c>
      <c r="O185" s="3">
        <v>5</v>
      </c>
      <c r="P185" s="3">
        <v>50</v>
      </c>
      <c r="Q185" s="3">
        <v>128</v>
      </c>
      <c r="T185" s="2"/>
      <c r="V185" s="13"/>
      <c r="W185" s="16"/>
    </row>
    <row r="186" spans="1:23" s="3" customFormat="1" x14ac:dyDescent="0.2">
      <c r="A186">
        <v>211</v>
      </c>
      <c r="E186" s="3">
        <v>125992</v>
      </c>
      <c r="G186" s="3">
        <v>85</v>
      </c>
      <c r="H186" s="3">
        <v>257</v>
      </c>
      <c r="L186" s="3">
        <v>2645</v>
      </c>
      <c r="M186" s="3">
        <v>31</v>
      </c>
      <c r="N186" s="3">
        <v>3465</v>
      </c>
      <c r="O186" s="3">
        <v>4</v>
      </c>
      <c r="P186" s="3">
        <v>79</v>
      </c>
      <c r="Q186" s="3">
        <v>180</v>
      </c>
      <c r="T186" s="2"/>
      <c r="V186" s="13"/>
      <c r="W186" s="16"/>
    </row>
    <row r="187" spans="1:23" s="3" customFormat="1" x14ac:dyDescent="0.2">
      <c r="A187">
        <v>212</v>
      </c>
      <c r="E187" s="3" t="s">
        <v>40</v>
      </c>
      <c r="G187" s="3">
        <v>57</v>
      </c>
      <c r="H187" s="3">
        <v>252</v>
      </c>
      <c r="L187" s="3">
        <v>1276</v>
      </c>
      <c r="M187" s="3">
        <v>88</v>
      </c>
      <c r="N187" s="3">
        <v>2540</v>
      </c>
      <c r="O187" s="3">
        <v>5</v>
      </c>
      <c r="P187" s="3">
        <v>54</v>
      </c>
      <c r="Q187" s="3">
        <v>170</v>
      </c>
      <c r="T187" s="2"/>
      <c r="V187" s="13"/>
      <c r="W187" s="16"/>
    </row>
    <row r="188" spans="1:23" s="3" customFormat="1" x14ac:dyDescent="0.2">
      <c r="A188">
        <v>213</v>
      </c>
      <c r="E188" s="3">
        <v>261790.00000000003</v>
      </c>
      <c r="G188" s="3">
        <v>47</v>
      </c>
      <c r="H188" s="3">
        <v>267</v>
      </c>
      <c r="L188" s="3">
        <v>3610</v>
      </c>
      <c r="M188" s="3">
        <v>205</v>
      </c>
      <c r="N188" s="3">
        <v>4893</v>
      </c>
      <c r="O188" s="3">
        <v>24</v>
      </c>
      <c r="P188" s="3">
        <v>46</v>
      </c>
      <c r="Q188" s="3">
        <v>176</v>
      </c>
      <c r="T188" s="2"/>
      <c r="V188" s="13"/>
      <c r="W188" s="16"/>
    </row>
    <row r="189" spans="1:23" s="3" customFormat="1" x14ac:dyDescent="0.2">
      <c r="A189">
        <v>214</v>
      </c>
      <c r="E189" s="3">
        <v>38309</v>
      </c>
      <c r="G189" s="3">
        <v>86</v>
      </c>
      <c r="H189" s="3">
        <v>226</v>
      </c>
      <c r="L189" s="3">
        <v>29011</v>
      </c>
      <c r="M189" s="3">
        <v>1497</v>
      </c>
      <c r="N189" s="3">
        <v>47545</v>
      </c>
      <c r="O189" s="3">
        <v>15</v>
      </c>
      <c r="P189" s="3">
        <v>77</v>
      </c>
      <c r="Q189" s="3">
        <v>151</v>
      </c>
      <c r="T189" s="2"/>
      <c r="V189" s="13"/>
      <c r="W189" s="16"/>
    </row>
    <row r="190" spans="1:23" s="3" customFormat="1" x14ac:dyDescent="0.2">
      <c r="A190">
        <v>215</v>
      </c>
      <c r="E190" s="3" t="s">
        <v>40</v>
      </c>
      <c r="G190" s="3">
        <v>65</v>
      </c>
      <c r="H190" s="3">
        <v>248</v>
      </c>
      <c r="L190" s="3" t="s">
        <v>40</v>
      </c>
      <c r="M190" s="3" t="s">
        <v>40</v>
      </c>
      <c r="N190" s="3" t="s">
        <v>40</v>
      </c>
      <c r="O190" s="3">
        <v>15</v>
      </c>
      <c r="P190" s="3">
        <v>61</v>
      </c>
      <c r="T190" s="2"/>
      <c r="V190" s="13"/>
      <c r="W190" s="16"/>
    </row>
    <row r="191" spans="1:23" s="3" customFormat="1" x14ac:dyDescent="0.2">
      <c r="A191">
        <v>216</v>
      </c>
      <c r="E191" s="3" t="s">
        <v>40</v>
      </c>
      <c r="G191" s="3">
        <v>54</v>
      </c>
      <c r="H191" s="3">
        <v>213</v>
      </c>
      <c r="L191" s="3">
        <v>1087</v>
      </c>
      <c r="M191" s="3">
        <v>118</v>
      </c>
      <c r="N191" s="3">
        <v>2249</v>
      </c>
      <c r="O191" s="3">
        <v>23</v>
      </c>
      <c r="P191" s="3">
        <v>49</v>
      </c>
      <c r="Q191" s="3">
        <v>116</v>
      </c>
      <c r="T191" s="2"/>
      <c r="V191" s="13"/>
      <c r="W191" s="16"/>
    </row>
    <row r="192" spans="1:23" s="3" customFormat="1" x14ac:dyDescent="0.2">
      <c r="A192">
        <v>218</v>
      </c>
      <c r="E192" s="3" t="s">
        <v>40</v>
      </c>
      <c r="G192" s="3">
        <v>51</v>
      </c>
      <c r="H192" s="3">
        <v>267</v>
      </c>
      <c r="L192" s="3" t="s">
        <v>40</v>
      </c>
      <c r="M192" s="3" t="s">
        <v>40</v>
      </c>
      <c r="N192" s="3" t="s">
        <v>40</v>
      </c>
      <c r="O192" s="3">
        <v>50</v>
      </c>
      <c r="P192" s="3">
        <v>42</v>
      </c>
      <c r="T192" s="2"/>
      <c r="V192" s="13"/>
      <c r="W192" s="16"/>
    </row>
    <row r="193" spans="1:23" s="3" customFormat="1" x14ac:dyDescent="0.2">
      <c r="A193">
        <v>219</v>
      </c>
      <c r="E193" s="3" t="s">
        <v>40</v>
      </c>
      <c r="G193" s="3">
        <v>83</v>
      </c>
      <c r="H193" s="3">
        <v>239</v>
      </c>
      <c r="L193" s="3">
        <v>1287</v>
      </c>
      <c r="M193" s="3">
        <v>115</v>
      </c>
      <c r="N193" s="3">
        <v>2259</v>
      </c>
      <c r="O193" s="3">
        <v>42</v>
      </c>
      <c r="P193" s="3">
        <v>74</v>
      </c>
      <c r="Q193" s="3">
        <v>147</v>
      </c>
      <c r="T193" s="2"/>
      <c r="V193" s="13"/>
      <c r="W193" s="16"/>
    </row>
    <row r="194" spans="1:23" s="3" customFormat="1" x14ac:dyDescent="0.2">
      <c r="A194">
        <v>220</v>
      </c>
      <c r="E194" s="3" t="s">
        <v>40</v>
      </c>
      <c r="G194" s="3">
        <v>70</v>
      </c>
      <c r="H194" s="3">
        <v>152</v>
      </c>
      <c r="L194" s="3">
        <v>2976</v>
      </c>
      <c r="M194" s="3">
        <v>173</v>
      </c>
      <c r="N194" s="3">
        <v>4822</v>
      </c>
      <c r="O194" s="3">
        <v>23</v>
      </c>
      <c r="P194" s="3">
        <v>61</v>
      </c>
      <c r="Q194" s="3">
        <v>102</v>
      </c>
      <c r="T194" s="2"/>
      <c r="V194" s="13"/>
      <c r="W194" s="16"/>
    </row>
    <row r="195" spans="1:23" s="3" customFormat="1" x14ac:dyDescent="0.2">
      <c r="A195">
        <v>221</v>
      </c>
      <c r="E195" s="3">
        <v>38098</v>
      </c>
      <c r="G195" s="3">
        <v>47</v>
      </c>
      <c r="H195" s="3">
        <v>257</v>
      </c>
      <c r="L195" s="3">
        <v>1843</v>
      </c>
      <c r="M195" s="3">
        <v>70</v>
      </c>
      <c r="N195" s="3">
        <v>2345</v>
      </c>
      <c r="O195" s="3">
        <v>25</v>
      </c>
      <c r="P195" s="3">
        <v>44</v>
      </c>
      <c r="Q195" s="3">
        <v>175</v>
      </c>
      <c r="T195" s="2"/>
      <c r="V195" s="13"/>
      <c r="W195" s="16"/>
    </row>
    <row r="196" spans="1:23" s="3" customFormat="1" x14ac:dyDescent="0.2">
      <c r="A196">
        <v>224</v>
      </c>
      <c r="E196" s="3" t="s">
        <v>40</v>
      </c>
      <c r="G196" s="3">
        <v>80</v>
      </c>
      <c r="H196" s="3">
        <v>213</v>
      </c>
      <c r="L196" s="3">
        <v>1919</v>
      </c>
      <c r="M196" s="3">
        <v>136</v>
      </c>
      <c r="N196" s="3">
        <v>2596</v>
      </c>
      <c r="O196" s="3">
        <v>7</v>
      </c>
      <c r="P196" s="3">
        <v>71</v>
      </c>
      <c r="Q196" s="3">
        <v>128</v>
      </c>
      <c r="T196" s="2"/>
      <c r="V196" s="13"/>
      <c r="W196" s="16"/>
    </row>
    <row r="197" spans="1:23" s="3" customFormat="1" x14ac:dyDescent="0.2">
      <c r="A197">
        <v>225</v>
      </c>
      <c r="E197" s="3">
        <v>41623</v>
      </c>
      <c r="G197" s="3">
        <v>58</v>
      </c>
      <c r="H197" s="3">
        <v>245</v>
      </c>
      <c r="L197" s="3">
        <v>2285</v>
      </c>
      <c r="M197" s="3">
        <v>19</v>
      </c>
      <c r="N197" s="3">
        <v>2586</v>
      </c>
      <c r="O197" s="3">
        <v>19</v>
      </c>
      <c r="P197" s="3">
        <v>51</v>
      </c>
      <c r="Q197" s="3">
        <v>147</v>
      </c>
      <c r="T197" s="2"/>
      <c r="V197" s="13"/>
      <c r="W197" s="16"/>
    </row>
    <row r="198" spans="1:23" s="3" customFormat="1" x14ac:dyDescent="0.2">
      <c r="A198">
        <v>226</v>
      </c>
      <c r="E198" s="3">
        <v>37393</v>
      </c>
      <c r="G198" s="3">
        <v>71</v>
      </c>
      <c r="H198" s="3">
        <v>180</v>
      </c>
      <c r="L198" s="3">
        <v>1215</v>
      </c>
      <c r="M198" s="3">
        <v>122</v>
      </c>
      <c r="N198" s="3">
        <v>2331</v>
      </c>
      <c r="O198" s="3">
        <v>12</v>
      </c>
      <c r="P198" s="3">
        <v>67</v>
      </c>
      <c r="Q198" s="3">
        <v>117</v>
      </c>
      <c r="T198" s="2"/>
      <c r="V198" s="13"/>
      <c r="W198" s="16"/>
    </row>
    <row r="199" spans="1:23" s="3" customFormat="1" x14ac:dyDescent="0.2">
      <c r="A199">
        <v>227</v>
      </c>
      <c r="E199" s="3">
        <v>38089</v>
      </c>
      <c r="G199" s="3">
        <v>76</v>
      </c>
      <c r="H199" s="3">
        <v>248</v>
      </c>
      <c r="L199" s="3">
        <v>1855</v>
      </c>
      <c r="M199" s="3">
        <v>52</v>
      </c>
      <c r="N199" s="3">
        <v>2208</v>
      </c>
      <c r="O199" s="3">
        <v>17</v>
      </c>
      <c r="P199" s="3">
        <v>69</v>
      </c>
      <c r="Q199" s="3">
        <v>198</v>
      </c>
      <c r="T199" s="2"/>
      <c r="V199" s="13"/>
      <c r="W199" s="16"/>
    </row>
    <row r="200" spans="1:23" s="3" customFormat="1" x14ac:dyDescent="0.2">
      <c r="A200">
        <v>228</v>
      </c>
      <c r="E200" s="3" t="s">
        <v>40</v>
      </c>
      <c r="G200" s="3">
        <v>48</v>
      </c>
      <c r="H200" s="3">
        <v>190</v>
      </c>
      <c r="L200" s="3">
        <v>1567</v>
      </c>
      <c r="M200" s="3">
        <v>103</v>
      </c>
      <c r="N200" s="3">
        <v>2341</v>
      </c>
      <c r="O200" s="3">
        <v>14</v>
      </c>
      <c r="P200" s="3">
        <v>40</v>
      </c>
      <c r="Q200" s="3">
        <v>107</v>
      </c>
      <c r="T200" s="2"/>
      <c r="V200" s="13"/>
      <c r="W200" s="16"/>
    </row>
    <row r="201" spans="1:23" s="3" customFormat="1" x14ac:dyDescent="0.2">
      <c r="A201">
        <v>229</v>
      </c>
      <c r="E201" s="3" t="s">
        <v>40</v>
      </c>
      <c r="G201" s="3">
        <v>54</v>
      </c>
      <c r="H201" s="3">
        <v>240</v>
      </c>
      <c r="L201" s="3">
        <v>1451</v>
      </c>
      <c r="M201" s="3">
        <v>35</v>
      </c>
      <c r="N201" s="3">
        <v>2374</v>
      </c>
      <c r="O201" s="3">
        <v>16</v>
      </c>
      <c r="P201" s="3">
        <v>47</v>
      </c>
      <c r="Q201" s="3">
        <v>184</v>
      </c>
      <c r="T201" s="2"/>
      <c r="V201" s="13"/>
      <c r="W201" s="16"/>
    </row>
    <row r="202" spans="1:23" s="3" customFormat="1" x14ac:dyDescent="0.2">
      <c r="A202">
        <v>230</v>
      </c>
      <c r="E202" s="3" t="s">
        <v>40</v>
      </c>
      <c r="G202" s="3">
        <v>80</v>
      </c>
      <c r="H202" s="3">
        <v>213</v>
      </c>
      <c r="L202" s="3">
        <v>1258</v>
      </c>
      <c r="M202" s="3">
        <v>61</v>
      </c>
      <c r="N202" s="3">
        <v>2192</v>
      </c>
      <c r="O202" s="3">
        <v>37</v>
      </c>
      <c r="P202" s="3">
        <v>73</v>
      </c>
      <c r="Q202" s="3">
        <v>120</v>
      </c>
      <c r="T202" s="2"/>
      <c r="V202" s="13"/>
      <c r="W202" s="16"/>
    </row>
    <row r="203" spans="1:23" s="3" customFormat="1" x14ac:dyDescent="0.2">
      <c r="A203">
        <v>231</v>
      </c>
      <c r="E203" s="3">
        <v>38082</v>
      </c>
      <c r="G203" s="3">
        <v>76</v>
      </c>
      <c r="H203" s="3">
        <v>181</v>
      </c>
      <c r="L203" s="3">
        <v>1635</v>
      </c>
      <c r="M203" s="3">
        <v>10</v>
      </c>
      <c r="N203" s="3">
        <v>2280</v>
      </c>
      <c r="O203" s="3">
        <v>16</v>
      </c>
      <c r="P203" s="3">
        <v>70</v>
      </c>
      <c r="Q203" s="3">
        <v>102</v>
      </c>
      <c r="T203" s="2"/>
      <c r="V203" s="13"/>
      <c r="W203" s="16"/>
    </row>
    <row r="204" spans="1:23" s="3" customFormat="1" x14ac:dyDescent="0.2">
      <c r="A204">
        <v>233</v>
      </c>
      <c r="E204" s="3">
        <v>80015</v>
      </c>
      <c r="G204" s="3">
        <v>46</v>
      </c>
      <c r="H204" s="3">
        <v>270</v>
      </c>
      <c r="L204" s="3">
        <v>1524</v>
      </c>
      <c r="M204" s="3">
        <v>43</v>
      </c>
      <c r="N204" s="3">
        <v>2423</v>
      </c>
      <c r="O204" s="3">
        <v>46</v>
      </c>
      <c r="P204" s="3">
        <v>43</v>
      </c>
      <c r="Q204" s="3">
        <v>213</v>
      </c>
      <c r="T204" s="2"/>
      <c r="V204" s="13"/>
      <c r="W204" s="16"/>
    </row>
    <row r="205" spans="1:23" s="3" customFormat="1" x14ac:dyDescent="0.2">
      <c r="A205">
        <v>234</v>
      </c>
      <c r="E205" s="3">
        <v>38080</v>
      </c>
      <c r="G205" s="3">
        <v>50</v>
      </c>
      <c r="H205" s="3">
        <v>248</v>
      </c>
      <c r="L205" s="3">
        <v>1687</v>
      </c>
      <c r="M205" s="3">
        <v>20</v>
      </c>
      <c r="N205" s="3">
        <v>2299</v>
      </c>
      <c r="O205" s="3">
        <v>29</v>
      </c>
      <c r="P205" s="3">
        <v>43</v>
      </c>
      <c r="Q205" s="3">
        <v>156</v>
      </c>
      <c r="T205" s="2"/>
      <c r="V205" s="13"/>
      <c r="W205" s="16"/>
    </row>
    <row r="206" spans="1:23" s="3" customFormat="1" x14ac:dyDescent="0.2">
      <c r="A206">
        <v>235</v>
      </c>
      <c r="E206" s="3">
        <v>93242</v>
      </c>
      <c r="G206" s="3">
        <v>86</v>
      </c>
      <c r="H206" s="3">
        <v>218</v>
      </c>
      <c r="L206" s="3">
        <v>1941</v>
      </c>
      <c r="M206" s="3">
        <v>34</v>
      </c>
      <c r="N206" s="3">
        <v>2490</v>
      </c>
      <c r="O206" s="3">
        <v>49</v>
      </c>
      <c r="P206" s="3">
        <v>77</v>
      </c>
      <c r="Q206" s="3">
        <v>125</v>
      </c>
      <c r="T206" s="2"/>
      <c r="V206" s="13"/>
      <c r="W206" s="16"/>
    </row>
    <row r="207" spans="1:23" s="3" customFormat="1" x14ac:dyDescent="0.2">
      <c r="A207">
        <v>236</v>
      </c>
      <c r="E207" s="3">
        <v>37505</v>
      </c>
      <c r="G207" s="3">
        <v>50</v>
      </c>
      <c r="H207" s="3">
        <v>223</v>
      </c>
      <c r="L207" s="3">
        <v>1423</v>
      </c>
      <c r="M207" s="3">
        <v>103</v>
      </c>
      <c r="N207" s="3">
        <v>2291</v>
      </c>
      <c r="O207" s="3">
        <v>12</v>
      </c>
      <c r="P207" s="3">
        <v>43</v>
      </c>
      <c r="Q207" s="3">
        <v>141</v>
      </c>
      <c r="T207" s="2"/>
      <c r="V207" s="13"/>
      <c r="W207" s="16"/>
    </row>
    <row r="208" spans="1:23" s="3" customFormat="1" x14ac:dyDescent="0.2">
      <c r="A208">
        <v>237</v>
      </c>
      <c r="E208" s="3">
        <v>38412</v>
      </c>
      <c r="G208" s="3">
        <v>64</v>
      </c>
      <c r="H208" s="3">
        <v>205</v>
      </c>
      <c r="L208" s="3">
        <v>1276</v>
      </c>
      <c r="M208" s="3">
        <v>10</v>
      </c>
      <c r="N208" s="3">
        <v>2248</v>
      </c>
      <c r="O208" s="3">
        <v>33</v>
      </c>
      <c r="P208" s="3">
        <v>59</v>
      </c>
      <c r="Q208" s="3">
        <v>124</v>
      </c>
      <c r="T208" s="2"/>
      <c r="V208" s="13"/>
      <c r="W208" s="16"/>
    </row>
    <row r="209" spans="1:23" s="3" customFormat="1" x14ac:dyDescent="0.2">
      <c r="A209">
        <v>238</v>
      </c>
      <c r="E209" s="3">
        <v>54256</v>
      </c>
      <c r="G209" s="3">
        <v>78</v>
      </c>
      <c r="H209" s="3">
        <v>240</v>
      </c>
      <c r="L209" s="3">
        <v>2156</v>
      </c>
      <c r="M209" s="3">
        <v>41</v>
      </c>
      <c r="N209" s="3">
        <v>2769</v>
      </c>
      <c r="O209" s="3">
        <v>3</v>
      </c>
      <c r="P209" s="3">
        <v>70</v>
      </c>
      <c r="Q209" s="3">
        <v>160</v>
      </c>
      <c r="T209" s="2"/>
      <c r="V209" s="13"/>
      <c r="W209" s="16"/>
    </row>
    <row r="210" spans="1:23" s="3" customFormat="1" x14ac:dyDescent="0.2">
      <c r="A210">
        <v>239</v>
      </c>
      <c r="E210" s="3">
        <v>57154</v>
      </c>
      <c r="G210" s="3">
        <v>69</v>
      </c>
      <c r="H210" s="3">
        <v>223</v>
      </c>
      <c r="L210" s="3">
        <v>1988</v>
      </c>
      <c r="M210" s="3">
        <v>74</v>
      </c>
      <c r="N210" s="3">
        <v>2655</v>
      </c>
      <c r="O210" s="3">
        <v>6</v>
      </c>
      <c r="P210" s="3">
        <v>62</v>
      </c>
      <c r="Q210" s="3">
        <v>166</v>
      </c>
      <c r="T210" s="2"/>
      <c r="V210" s="13"/>
      <c r="W210" s="16"/>
    </row>
    <row r="211" spans="1:23" s="3" customFormat="1" x14ac:dyDescent="0.2">
      <c r="A211">
        <v>240</v>
      </c>
      <c r="E211" s="3">
        <v>71650</v>
      </c>
      <c r="G211" s="3">
        <v>58</v>
      </c>
      <c r="H211" s="3">
        <v>235</v>
      </c>
      <c r="L211" s="3">
        <v>1949</v>
      </c>
      <c r="M211" s="3">
        <v>115</v>
      </c>
      <c r="N211" s="3">
        <v>2860</v>
      </c>
      <c r="O211" s="3">
        <v>9</v>
      </c>
      <c r="P211" s="3">
        <v>52</v>
      </c>
      <c r="Q211" s="3">
        <v>150</v>
      </c>
      <c r="T211" s="2"/>
      <c r="V211" s="13"/>
      <c r="W211" s="16"/>
    </row>
    <row r="212" spans="1:23" s="3" customFormat="1" x14ac:dyDescent="0.2">
      <c r="A212">
        <v>241</v>
      </c>
      <c r="E212" s="3">
        <v>94569</v>
      </c>
      <c r="G212" s="3">
        <v>63</v>
      </c>
      <c r="H212" s="3">
        <v>234</v>
      </c>
      <c r="L212" s="3">
        <v>2126</v>
      </c>
      <c r="M212" s="3">
        <v>143</v>
      </c>
      <c r="N212" s="3">
        <v>3180</v>
      </c>
      <c r="O212" s="3">
        <v>41</v>
      </c>
      <c r="P212" s="3">
        <v>57</v>
      </c>
      <c r="Q212" s="3">
        <v>181</v>
      </c>
      <c r="T212" s="2"/>
      <c r="V212" s="13"/>
      <c r="W212" s="16"/>
    </row>
    <row r="213" spans="1:23" s="3" customFormat="1" x14ac:dyDescent="0.2">
      <c r="A213">
        <v>242</v>
      </c>
      <c r="E213" s="3">
        <v>56426</v>
      </c>
      <c r="G213" s="3">
        <v>60</v>
      </c>
      <c r="H213" s="3">
        <v>245</v>
      </c>
      <c r="L213" s="3">
        <v>2749</v>
      </c>
      <c r="M213" s="3">
        <v>46</v>
      </c>
      <c r="N213" s="3">
        <v>3100</v>
      </c>
      <c r="O213" s="3">
        <v>32</v>
      </c>
      <c r="P213" s="3">
        <v>59</v>
      </c>
      <c r="Q213" s="3">
        <v>176</v>
      </c>
      <c r="T213" s="2"/>
      <c r="V213" s="13"/>
      <c r="W213" s="16"/>
    </row>
    <row r="214" spans="1:23" s="3" customFormat="1" x14ac:dyDescent="0.2">
      <c r="A214">
        <v>243</v>
      </c>
      <c r="E214" s="3">
        <v>37817</v>
      </c>
      <c r="G214" s="3">
        <v>55</v>
      </c>
      <c r="H214" s="3">
        <v>265</v>
      </c>
      <c r="L214" s="3">
        <v>1184</v>
      </c>
      <c r="M214" s="3">
        <v>36</v>
      </c>
      <c r="N214" s="3">
        <v>2269</v>
      </c>
      <c r="O214" s="3">
        <v>29</v>
      </c>
      <c r="P214" s="3">
        <v>47</v>
      </c>
      <c r="Q214" s="3">
        <v>187</v>
      </c>
      <c r="T214" s="2"/>
      <c r="V214" s="13"/>
      <c r="W214" s="16"/>
    </row>
    <row r="215" spans="1:23" s="3" customFormat="1" x14ac:dyDescent="0.2">
      <c r="A215">
        <v>246</v>
      </c>
      <c r="E215" s="3" t="s">
        <v>40</v>
      </c>
      <c r="G215" s="3">
        <v>63</v>
      </c>
      <c r="H215" s="3">
        <v>282</v>
      </c>
      <c r="L215" s="3">
        <v>3945</v>
      </c>
      <c r="M215" s="3">
        <v>252</v>
      </c>
      <c r="N215" s="3">
        <v>5730</v>
      </c>
      <c r="O215" s="3">
        <v>42</v>
      </c>
      <c r="P215" s="3">
        <v>56</v>
      </c>
      <c r="Q215" s="3">
        <v>200</v>
      </c>
      <c r="T215" s="2"/>
      <c r="V215" s="13"/>
      <c r="W215" s="16"/>
    </row>
    <row r="216" spans="1:23" s="3" customFormat="1" x14ac:dyDescent="0.2">
      <c r="A216">
        <v>247</v>
      </c>
      <c r="E216" s="3" t="s">
        <v>40</v>
      </c>
      <c r="G216" s="3">
        <v>71</v>
      </c>
      <c r="L216" s="3">
        <v>4892</v>
      </c>
      <c r="M216" s="3">
        <v>229</v>
      </c>
      <c r="N216" s="3">
        <v>5664</v>
      </c>
      <c r="O216" s="3">
        <v>35</v>
      </c>
      <c r="P216" s="3">
        <v>68</v>
      </c>
      <c r="Q216" s="3">
        <v>173</v>
      </c>
      <c r="T216" s="2"/>
      <c r="V216" s="13"/>
      <c r="W216" s="16"/>
    </row>
    <row r="217" spans="1:23" s="3" customFormat="1" x14ac:dyDescent="0.2">
      <c r="A217">
        <v>248</v>
      </c>
      <c r="E217" s="3">
        <v>48178</v>
      </c>
      <c r="G217" s="3">
        <v>69</v>
      </c>
      <c r="H217" s="3">
        <v>218</v>
      </c>
      <c r="L217" s="3">
        <v>1594</v>
      </c>
      <c r="M217" s="3">
        <v>61</v>
      </c>
      <c r="N217" s="3">
        <v>2370</v>
      </c>
      <c r="O217" s="3">
        <v>29</v>
      </c>
      <c r="P217" s="3">
        <v>69</v>
      </c>
      <c r="Q217" s="3">
        <v>127</v>
      </c>
      <c r="T217" s="2"/>
      <c r="V217" s="13"/>
      <c r="W217" s="16"/>
    </row>
    <row r="218" spans="1:23" s="3" customFormat="1" x14ac:dyDescent="0.2">
      <c r="A218">
        <v>249</v>
      </c>
      <c r="E218" s="3" t="s">
        <v>40</v>
      </c>
      <c r="G218" s="3">
        <v>65</v>
      </c>
      <c r="H218" s="3">
        <v>179</v>
      </c>
      <c r="L218" s="3">
        <v>1804</v>
      </c>
      <c r="M218" s="3">
        <v>211</v>
      </c>
      <c r="N218" s="3">
        <v>2648</v>
      </c>
      <c r="O218" s="3">
        <v>11</v>
      </c>
      <c r="P218" s="3">
        <v>59</v>
      </c>
      <c r="Q218" s="3">
        <v>120</v>
      </c>
      <c r="T218" s="2"/>
      <c r="V218" s="13"/>
      <c r="W218" s="16"/>
    </row>
    <row r="219" spans="1:23" s="3" customFormat="1" x14ac:dyDescent="0.2">
      <c r="A219">
        <v>250</v>
      </c>
      <c r="E219" s="3">
        <v>37810</v>
      </c>
      <c r="G219" s="3">
        <v>48</v>
      </c>
      <c r="H219" s="3">
        <v>291</v>
      </c>
      <c r="L219" s="3">
        <v>1565</v>
      </c>
      <c r="M219" s="3">
        <v>22</v>
      </c>
      <c r="N219" s="3">
        <v>2290</v>
      </c>
      <c r="O219" s="3">
        <v>46</v>
      </c>
      <c r="P219" s="3">
        <v>47</v>
      </c>
      <c r="Q219" s="3">
        <v>192</v>
      </c>
      <c r="T219" s="2"/>
      <c r="V219" s="13"/>
      <c r="W219" s="16"/>
    </row>
    <row r="220" spans="1:23" s="3" customFormat="1" x14ac:dyDescent="0.2">
      <c r="A220">
        <v>251</v>
      </c>
      <c r="E220" s="3">
        <v>37780</v>
      </c>
      <c r="G220" s="3">
        <v>50</v>
      </c>
      <c r="H220" s="3">
        <v>226</v>
      </c>
      <c r="L220" s="3">
        <v>1884</v>
      </c>
      <c r="M220" s="3">
        <v>23</v>
      </c>
      <c r="N220" s="3">
        <v>2213</v>
      </c>
      <c r="O220" s="3">
        <v>3</v>
      </c>
      <c r="P220" s="3">
        <v>48</v>
      </c>
      <c r="Q220" s="3">
        <v>154</v>
      </c>
      <c r="T220" s="2"/>
      <c r="V220" s="13"/>
      <c r="W220" s="16"/>
    </row>
    <row r="221" spans="1:23" s="3" customFormat="1" x14ac:dyDescent="0.2">
      <c r="A221">
        <v>252</v>
      </c>
      <c r="E221" s="3">
        <v>39290</v>
      </c>
      <c r="G221" s="3">
        <v>40</v>
      </c>
      <c r="H221" s="3">
        <v>194</v>
      </c>
      <c r="L221" s="3">
        <v>1773</v>
      </c>
      <c r="M221" s="3">
        <v>150</v>
      </c>
      <c r="N221" s="3">
        <v>2260</v>
      </c>
      <c r="O221" s="3">
        <v>11</v>
      </c>
      <c r="P221" s="3">
        <v>40</v>
      </c>
      <c r="Q221" s="3">
        <v>109</v>
      </c>
      <c r="T221" s="2"/>
      <c r="V221" s="13"/>
      <c r="W221" s="16"/>
    </row>
    <row r="222" spans="1:23" s="3" customFormat="1" x14ac:dyDescent="0.2">
      <c r="A222">
        <v>253</v>
      </c>
      <c r="E222" s="3">
        <v>38234</v>
      </c>
      <c r="G222" s="3">
        <v>53</v>
      </c>
      <c r="H222" s="3">
        <v>230</v>
      </c>
      <c r="L222" s="3">
        <v>1540</v>
      </c>
      <c r="M222" s="3">
        <v>170</v>
      </c>
      <c r="N222" s="3">
        <v>2279</v>
      </c>
      <c r="O222" s="3">
        <v>28</v>
      </c>
      <c r="P222" s="3">
        <v>51</v>
      </c>
      <c r="Q222" s="3">
        <v>141</v>
      </c>
      <c r="T222" s="2"/>
      <c r="V222" s="13"/>
      <c r="W222" s="16"/>
    </row>
    <row r="223" spans="1:23" s="3" customFormat="1" x14ac:dyDescent="0.2">
      <c r="A223">
        <v>254</v>
      </c>
      <c r="E223" s="3">
        <v>37869</v>
      </c>
      <c r="G223" s="3">
        <v>77</v>
      </c>
      <c r="H223" s="3">
        <v>228</v>
      </c>
      <c r="L223" s="3">
        <v>1685</v>
      </c>
      <c r="M223" s="3">
        <v>53</v>
      </c>
      <c r="N223" s="3">
        <v>2241</v>
      </c>
      <c r="O223" s="3">
        <v>34</v>
      </c>
      <c r="P223" s="3">
        <v>71</v>
      </c>
      <c r="Q223" s="3">
        <v>177</v>
      </c>
      <c r="T223" s="2"/>
      <c r="V223" s="13"/>
      <c r="W223" s="16"/>
    </row>
    <row r="224" spans="1:23" s="3" customFormat="1" x14ac:dyDescent="0.2">
      <c r="A224">
        <v>256</v>
      </c>
      <c r="E224" s="3">
        <v>37592</v>
      </c>
      <c r="G224" s="3">
        <v>57</v>
      </c>
      <c r="H224" s="3">
        <v>295</v>
      </c>
      <c r="L224" s="3">
        <v>1853</v>
      </c>
      <c r="M224" s="3">
        <v>93</v>
      </c>
      <c r="N224" s="3">
        <v>2222</v>
      </c>
      <c r="O224" s="3">
        <v>31</v>
      </c>
      <c r="P224" s="3">
        <v>51</v>
      </c>
      <c r="Q224" s="3">
        <v>205</v>
      </c>
      <c r="T224" s="2"/>
      <c r="V224" s="13"/>
      <c r="W224" s="16"/>
    </row>
    <row r="225" spans="1:23" s="3" customFormat="1" x14ac:dyDescent="0.2">
      <c r="A225">
        <v>257</v>
      </c>
      <c r="E225" s="3">
        <v>37693</v>
      </c>
      <c r="G225" s="3">
        <v>64</v>
      </c>
      <c r="H225" s="3">
        <v>299</v>
      </c>
      <c r="L225" s="3">
        <v>1075</v>
      </c>
      <c r="M225" s="3">
        <v>99</v>
      </c>
      <c r="N225" s="3">
        <v>2206</v>
      </c>
      <c r="O225" s="3">
        <v>15</v>
      </c>
      <c r="P225" s="3">
        <v>56</v>
      </c>
      <c r="Q225" s="3">
        <v>216</v>
      </c>
      <c r="T225" s="2"/>
      <c r="V225" s="13"/>
      <c r="W225" s="16"/>
    </row>
    <row r="226" spans="1:23" s="3" customFormat="1" x14ac:dyDescent="0.2">
      <c r="A226">
        <v>258</v>
      </c>
      <c r="E226" s="3">
        <v>62877</v>
      </c>
      <c r="G226" s="3">
        <v>70</v>
      </c>
      <c r="H226" s="3">
        <v>232</v>
      </c>
      <c r="L226" s="3">
        <v>2266</v>
      </c>
      <c r="M226" s="3">
        <v>39</v>
      </c>
      <c r="N226" s="3">
        <v>2614</v>
      </c>
      <c r="O226" s="3">
        <v>3</v>
      </c>
      <c r="P226" s="3">
        <v>69</v>
      </c>
      <c r="Q226" s="3">
        <v>142</v>
      </c>
      <c r="T226" s="2"/>
      <c r="V226" s="13"/>
      <c r="W226" s="16"/>
    </row>
    <row r="227" spans="1:23" s="3" customFormat="1" x14ac:dyDescent="0.2">
      <c r="A227">
        <v>259</v>
      </c>
      <c r="E227" s="3" t="s">
        <v>40</v>
      </c>
      <c r="G227" s="3">
        <v>81</v>
      </c>
      <c r="H227" s="3">
        <v>176</v>
      </c>
      <c r="L227" s="3">
        <v>1203</v>
      </c>
      <c r="M227" s="3">
        <v>158</v>
      </c>
      <c r="N227" s="3">
        <v>2344</v>
      </c>
      <c r="O227" s="3">
        <v>19</v>
      </c>
      <c r="P227" s="3">
        <v>72</v>
      </c>
      <c r="Q227" s="3">
        <v>103</v>
      </c>
      <c r="T227" s="2"/>
      <c r="V227" s="13"/>
      <c r="W227" s="16"/>
    </row>
    <row r="228" spans="1:23" s="3" customFormat="1" x14ac:dyDescent="0.2">
      <c r="A228">
        <v>260</v>
      </c>
      <c r="E228" s="3">
        <v>38732</v>
      </c>
      <c r="G228" s="3">
        <v>78</v>
      </c>
      <c r="H228" s="3">
        <v>196</v>
      </c>
      <c r="L228" s="3">
        <v>1251</v>
      </c>
      <c r="M228" s="3">
        <v>181</v>
      </c>
      <c r="N228" s="3">
        <v>2265</v>
      </c>
      <c r="O228" s="3">
        <v>34</v>
      </c>
      <c r="P228" s="3">
        <v>78</v>
      </c>
      <c r="Q228" s="3">
        <v>100</v>
      </c>
      <c r="T228" s="2"/>
      <c r="V228" s="13"/>
      <c r="W228" s="16"/>
    </row>
    <row r="229" spans="1:23" s="3" customFormat="1" x14ac:dyDescent="0.2">
      <c r="A229">
        <v>261</v>
      </c>
      <c r="E229" s="3">
        <v>38598</v>
      </c>
      <c r="G229" s="3">
        <v>84</v>
      </c>
      <c r="H229" s="3">
        <v>182</v>
      </c>
      <c r="L229" s="3">
        <v>1758</v>
      </c>
      <c r="M229" s="3">
        <v>1</v>
      </c>
      <c r="N229" s="3">
        <v>2284</v>
      </c>
      <c r="O229" s="3">
        <v>48</v>
      </c>
      <c r="P229" s="3">
        <v>75</v>
      </c>
      <c r="Q229" s="3">
        <v>131</v>
      </c>
      <c r="T229" s="2"/>
      <c r="V229" s="13"/>
      <c r="W229" s="16"/>
    </row>
    <row r="230" spans="1:23" s="3" customFormat="1" x14ac:dyDescent="0.2">
      <c r="A230">
        <v>262</v>
      </c>
      <c r="E230" s="3">
        <v>115177</v>
      </c>
      <c r="G230" s="3">
        <v>61</v>
      </c>
      <c r="H230" s="3">
        <v>217</v>
      </c>
      <c r="L230" s="3">
        <v>1608</v>
      </c>
      <c r="M230" s="3">
        <v>46</v>
      </c>
      <c r="N230" s="3">
        <v>2681</v>
      </c>
      <c r="O230" s="3">
        <v>43</v>
      </c>
      <c r="P230" s="3">
        <v>61</v>
      </c>
      <c r="Q230" s="3">
        <v>125</v>
      </c>
      <c r="T230" s="2"/>
      <c r="V230" s="13"/>
      <c r="W230" s="16"/>
    </row>
    <row r="231" spans="1:23" s="3" customFormat="1" x14ac:dyDescent="0.2">
      <c r="A231">
        <v>264</v>
      </c>
      <c r="E231" s="3" t="s">
        <v>40</v>
      </c>
      <c r="G231" s="3">
        <v>80</v>
      </c>
      <c r="H231" s="3">
        <v>217</v>
      </c>
      <c r="L231" s="3">
        <v>7721</v>
      </c>
      <c r="M231" s="3">
        <v>452</v>
      </c>
      <c r="N231" s="3">
        <v>13320</v>
      </c>
      <c r="O231" s="3">
        <v>18</v>
      </c>
      <c r="P231" s="3">
        <v>77</v>
      </c>
      <c r="Q231" s="3">
        <v>142</v>
      </c>
      <c r="T231" s="2"/>
      <c r="V231" s="13"/>
      <c r="W231" s="16"/>
    </row>
    <row r="232" spans="1:23" s="3" customFormat="1" x14ac:dyDescent="0.2">
      <c r="A232">
        <v>265</v>
      </c>
      <c r="E232" s="3" t="s">
        <v>40</v>
      </c>
      <c r="G232" s="3">
        <v>44</v>
      </c>
      <c r="H232" s="3">
        <v>289</v>
      </c>
      <c r="L232" s="3">
        <v>1637</v>
      </c>
      <c r="M232" s="3">
        <v>71</v>
      </c>
      <c r="N232" s="3">
        <v>2283</v>
      </c>
      <c r="O232" s="3">
        <v>39</v>
      </c>
      <c r="P232" s="3">
        <v>41</v>
      </c>
      <c r="Q232" s="3">
        <v>205</v>
      </c>
      <c r="T232" s="2"/>
      <c r="V232" s="13"/>
      <c r="W232" s="16"/>
    </row>
    <row r="233" spans="1:23" s="3" customFormat="1" x14ac:dyDescent="0.2">
      <c r="A233">
        <v>266</v>
      </c>
      <c r="E233" s="3">
        <v>37376</v>
      </c>
      <c r="G233" s="3">
        <v>78</v>
      </c>
      <c r="H233" s="3">
        <v>272</v>
      </c>
      <c r="L233" s="3">
        <v>1583</v>
      </c>
      <c r="M233" s="3">
        <v>36</v>
      </c>
      <c r="N233" s="3">
        <v>2297</v>
      </c>
      <c r="O233" s="3">
        <v>37</v>
      </c>
      <c r="P233" s="3">
        <v>73</v>
      </c>
      <c r="Q233" s="3">
        <v>216</v>
      </c>
      <c r="T233" s="2"/>
      <c r="V233" s="13"/>
      <c r="W233" s="16"/>
    </row>
    <row r="234" spans="1:23" s="3" customFormat="1" x14ac:dyDescent="0.2">
      <c r="A234">
        <v>267</v>
      </c>
      <c r="E234" s="3">
        <v>50022</v>
      </c>
      <c r="G234" s="3">
        <v>61</v>
      </c>
      <c r="H234" s="3">
        <v>228</v>
      </c>
      <c r="L234" s="3">
        <v>1713</v>
      </c>
      <c r="M234" s="3">
        <v>163</v>
      </c>
      <c r="N234" s="3">
        <v>2509</v>
      </c>
      <c r="O234" s="3">
        <v>11</v>
      </c>
      <c r="P234" s="3">
        <v>61</v>
      </c>
      <c r="Q234" s="3">
        <v>178</v>
      </c>
      <c r="T234" s="2"/>
      <c r="V234" s="13"/>
      <c r="W234" s="16"/>
    </row>
    <row r="235" spans="1:23" s="3" customFormat="1" x14ac:dyDescent="0.2">
      <c r="A235">
        <v>268</v>
      </c>
      <c r="E235" s="3">
        <v>40203</v>
      </c>
      <c r="G235" s="3">
        <v>81</v>
      </c>
      <c r="H235" s="3">
        <v>306</v>
      </c>
      <c r="L235" s="3">
        <v>1426</v>
      </c>
      <c r="M235" s="3">
        <v>23</v>
      </c>
      <c r="N235" s="3">
        <v>2322</v>
      </c>
      <c r="O235" s="3">
        <v>15</v>
      </c>
      <c r="P235" s="3">
        <v>75</v>
      </c>
      <c r="Q235" s="3">
        <v>207</v>
      </c>
      <c r="T235" s="2"/>
      <c r="V235" s="13"/>
      <c r="W235" s="16"/>
    </row>
    <row r="236" spans="1:23" s="3" customFormat="1" x14ac:dyDescent="0.2">
      <c r="A236">
        <v>269</v>
      </c>
      <c r="E236" s="3">
        <v>39785</v>
      </c>
      <c r="G236" s="3">
        <v>71</v>
      </c>
      <c r="H236" s="3">
        <v>196</v>
      </c>
      <c r="L236" s="3">
        <v>1240</v>
      </c>
      <c r="M236" s="3">
        <v>30</v>
      </c>
      <c r="N236" s="3">
        <v>2283</v>
      </c>
      <c r="O236" s="3">
        <v>20</v>
      </c>
      <c r="P236" s="3">
        <v>65</v>
      </c>
      <c r="Q236" s="3">
        <v>146</v>
      </c>
      <c r="T236" s="2"/>
      <c r="V236" s="13"/>
      <c r="W236" s="16"/>
    </row>
    <row r="237" spans="1:23" s="3" customFormat="1" x14ac:dyDescent="0.2">
      <c r="A237">
        <v>270</v>
      </c>
      <c r="E237" s="3" t="s">
        <v>40</v>
      </c>
      <c r="G237" s="3">
        <v>49</v>
      </c>
      <c r="H237" s="3">
        <v>161</v>
      </c>
      <c r="L237" s="3">
        <v>2696</v>
      </c>
      <c r="M237" s="3">
        <v>318</v>
      </c>
      <c r="N237" s="3">
        <v>5309</v>
      </c>
      <c r="O237" s="3">
        <v>26</v>
      </c>
      <c r="P237" s="3">
        <v>47</v>
      </c>
      <c r="Q237" s="3">
        <v>109</v>
      </c>
      <c r="T237" s="2"/>
      <c r="V237" s="13"/>
      <c r="W237" s="16"/>
    </row>
    <row r="238" spans="1:23" s="3" customFormat="1" x14ac:dyDescent="0.2">
      <c r="A238">
        <v>271</v>
      </c>
      <c r="E238" s="3">
        <v>38256</v>
      </c>
      <c r="G238" s="3">
        <v>71</v>
      </c>
      <c r="H238" s="3">
        <v>267</v>
      </c>
      <c r="L238" s="3">
        <v>1732</v>
      </c>
      <c r="M238" s="3">
        <v>111</v>
      </c>
      <c r="N238" s="3">
        <v>2223</v>
      </c>
      <c r="O238" s="3">
        <v>1</v>
      </c>
      <c r="P238" s="3">
        <v>64</v>
      </c>
      <c r="Q238" s="3">
        <v>184</v>
      </c>
      <c r="T238" s="2"/>
      <c r="V238" s="13"/>
      <c r="W238" s="16"/>
    </row>
    <row r="239" spans="1:23" s="3" customFormat="1" x14ac:dyDescent="0.2">
      <c r="A239">
        <v>272</v>
      </c>
      <c r="E239" s="3" t="s">
        <v>40</v>
      </c>
      <c r="G239" s="3">
        <v>67</v>
      </c>
      <c r="H239" s="3">
        <v>263</v>
      </c>
      <c r="L239" s="3">
        <v>1397</v>
      </c>
      <c r="M239" s="3">
        <v>162</v>
      </c>
      <c r="N239" s="3">
        <v>2901</v>
      </c>
      <c r="O239" s="3">
        <v>42</v>
      </c>
      <c r="P239" s="3">
        <v>62</v>
      </c>
      <c r="Q239" s="3">
        <v>208</v>
      </c>
      <c r="T239" s="2"/>
      <c r="V239" s="13"/>
      <c r="W239" s="16"/>
    </row>
    <row r="240" spans="1:23" s="3" customFormat="1" x14ac:dyDescent="0.2">
      <c r="A240">
        <v>273</v>
      </c>
      <c r="E240" s="3">
        <v>40625</v>
      </c>
      <c r="G240" s="3">
        <v>51</v>
      </c>
      <c r="H240" s="3">
        <v>173</v>
      </c>
      <c r="L240" s="3">
        <v>1376</v>
      </c>
      <c r="M240" s="3">
        <v>209</v>
      </c>
      <c r="N240" s="3">
        <v>2325</v>
      </c>
      <c r="O240" s="3">
        <v>19</v>
      </c>
      <c r="P240" s="3">
        <v>50</v>
      </c>
      <c r="Q240" s="3">
        <v>104</v>
      </c>
      <c r="T240" s="2"/>
      <c r="V240" s="13"/>
      <c r="W240" s="16"/>
    </row>
    <row r="241" spans="1:23" s="3" customFormat="1" x14ac:dyDescent="0.2">
      <c r="A241">
        <v>274</v>
      </c>
      <c r="E241" s="3">
        <v>122920</v>
      </c>
      <c r="G241" s="3">
        <v>85</v>
      </c>
      <c r="H241" s="3">
        <v>190</v>
      </c>
      <c r="L241" s="3">
        <v>2068</v>
      </c>
      <c r="M241" s="3">
        <v>27</v>
      </c>
      <c r="N241" s="3">
        <v>3473</v>
      </c>
      <c r="O241" s="3">
        <v>22</v>
      </c>
      <c r="P241" s="3">
        <v>77</v>
      </c>
      <c r="Q241" s="3">
        <v>112</v>
      </c>
      <c r="T241" s="2"/>
      <c r="V241" s="13"/>
      <c r="W241" s="16"/>
    </row>
    <row r="242" spans="1:23" s="3" customFormat="1" x14ac:dyDescent="0.2">
      <c r="A242">
        <v>275</v>
      </c>
      <c r="E242" s="3" t="s">
        <v>40</v>
      </c>
      <c r="G242" s="3">
        <v>61</v>
      </c>
      <c r="H242" s="3">
        <v>252</v>
      </c>
      <c r="L242" s="3">
        <v>1865</v>
      </c>
      <c r="M242" s="3">
        <v>58</v>
      </c>
      <c r="N242" s="3">
        <v>2448</v>
      </c>
      <c r="O242" s="3">
        <v>48</v>
      </c>
      <c r="P242" s="3">
        <v>55</v>
      </c>
      <c r="Q242" s="3">
        <v>192</v>
      </c>
      <c r="T242" s="2"/>
      <c r="V242" s="13"/>
      <c r="W242" s="16"/>
    </row>
    <row r="243" spans="1:23" s="3" customFormat="1" x14ac:dyDescent="0.2">
      <c r="A243">
        <v>276</v>
      </c>
      <c r="E243" s="3">
        <v>43476</v>
      </c>
      <c r="G243" s="3">
        <v>82</v>
      </c>
      <c r="H243" s="3">
        <v>240</v>
      </c>
      <c r="L243" s="3">
        <v>1558</v>
      </c>
      <c r="M243" s="3">
        <v>11</v>
      </c>
      <c r="N243" s="3">
        <v>2336</v>
      </c>
      <c r="O243" s="3">
        <v>46</v>
      </c>
      <c r="P243" s="3">
        <v>77</v>
      </c>
      <c r="Q243" s="3">
        <v>150</v>
      </c>
      <c r="T243" s="2"/>
      <c r="V243" s="13"/>
      <c r="W243" s="16"/>
    </row>
    <row r="244" spans="1:23" s="3" customFormat="1" x14ac:dyDescent="0.2">
      <c r="A244">
        <v>277</v>
      </c>
      <c r="E244" s="3" t="s">
        <v>40</v>
      </c>
      <c r="G244" s="3">
        <v>56</v>
      </c>
      <c r="H244" s="3">
        <v>252</v>
      </c>
      <c r="L244" s="3">
        <v>1866</v>
      </c>
      <c r="M244" s="3">
        <v>81</v>
      </c>
      <c r="N244" s="3">
        <v>2276</v>
      </c>
      <c r="O244" s="3">
        <v>19</v>
      </c>
      <c r="P244" s="3">
        <v>49</v>
      </c>
      <c r="Q244" s="3">
        <v>165</v>
      </c>
      <c r="T244" s="2"/>
      <c r="V244" s="13"/>
      <c r="W244" s="16"/>
    </row>
    <row r="245" spans="1:23" s="3" customFormat="1" x14ac:dyDescent="0.2">
      <c r="A245">
        <v>278</v>
      </c>
      <c r="E245" s="3" t="s">
        <v>40</v>
      </c>
      <c r="G245" s="3">
        <v>83</v>
      </c>
      <c r="H245" s="3">
        <v>217</v>
      </c>
      <c r="L245" s="3">
        <v>1726</v>
      </c>
      <c r="M245" s="3">
        <v>0</v>
      </c>
      <c r="N245" s="3">
        <v>2301</v>
      </c>
      <c r="O245" s="3">
        <v>48</v>
      </c>
      <c r="P245" s="3">
        <v>78</v>
      </c>
      <c r="Q245" s="3">
        <v>150</v>
      </c>
      <c r="T245" s="2"/>
      <c r="V245" s="13"/>
      <c r="W245" s="16"/>
    </row>
    <row r="246" spans="1:23" s="3" customFormat="1" x14ac:dyDescent="0.2">
      <c r="A246">
        <v>279</v>
      </c>
      <c r="E246" s="3">
        <v>38080</v>
      </c>
      <c r="G246" s="3">
        <v>58</v>
      </c>
      <c r="H246" s="3">
        <v>252</v>
      </c>
      <c r="L246" s="3">
        <v>1667</v>
      </c>
      <c r="M246" s="3">
        <v>82</v>
      </c>
      <c r="N246" s="3">
        <v>2192</v>
      </c>
      <c r="O246" s="3">
        <v>13</v>
      </c>
      <c r="P246" s="3">
        <v>57</v>
      </c>
      <c r="Q246" s="3">
        <v>175</v>
      </c>
      <c r="T246" s="2"/>
      <c r="V246" s="13"/>
      <c r="W246" s="16"/>
    </row>
    <row r="247" spans="1:23" s="3" customFormat="1" x14ac:dyDescent="0.2">
      <c r="A247">
        <v>280</v>
      </c>
      <c r="E247" s="3">
        <v>37693</v>
      </c>
      <c r="G247" s="3">
        <v>45</v>
      </c>
      <c r="H247" s="3">
        <v>295</v>
      </c>
      <c r="L247" s="3">
        <v>1125</v>
      </c>
      <c r="M247" s="3">
        <v>53</v>
      </c>
      <c r="N247" s="3">
        <v>2215</v>
      </c>
      <c r="O247" s="3">
        <v>39</v>
      </c>
      <c r="P247" s="3">
        <v>43</v>
      </c>
      <c r="Q247" s="3">
        <v>216</v>
      </c>
      <c r="T247" s="2"/>
      <c r="V247" s="13"/>
      <c r="W247" s="16"/>
    </row>
    <row r="248" spans="1:23" s="3" customFormat="1" x14ac:dyDescent="0.2">
      <c r="A248">
        <v>281</v>
      </c>
      <c r="E248" s="3">
        <v>42793</v>
      </c>
      <c r="G248" s="3">
        <v>53</v>
      </c>
      <c r="H248" s="3">
        <v>213</v>
      </c>
      <c r="L248" s="3">
        <v>1891</v>
      </c>
      <c r="M248" s="3">
        <v>16</v>
      </c>
      <c r="N248" s="3">
        <v>2321</v>
      </c>
      <c r="O248" s="3">
        <v>43</v>
      </c>
      <c r="P248" s="3">
        <v>45</v>
      </c>
      <c r="Q248" s="3">
        <v>155</v>
      </c>
      <c r="T248" s="2"/>
      <c r="V248" s="13"/>
      <c r="W248" s="16"/>
    </row>
    <row r="249" spans="1:23" s="3" customFormat="1" x14ac:dyDescent="0.2">
      <c r="A249">
        <v>282</v>
      </c>
      <c r="E249" s="3">
        <v>38669</v>
      </c>
      <c r="G249" s="3">
        <v>60</v>
      </c>
      <c r="H249" s="3">
        <v>245</v>
      </c>
      <c r="L249" s="3">
        <v>1709</v>
      </c>
      <c r="M249" s="3">
        <v>11</v>
      </c>
      <c r="N249" s="3">
        <v>2259</v>
      </c>
      <c r="O249" s="3">
        <v>37</v>
      </c>
      <c r="P249" s="3">
        <v>55</v>
      </c>
      <c r="Q249" s="3">
        <v>161</v>
      </c>
      <c r="T249" s="2"/>
      <c r="V249" s="13"/>
      <c r="W249" s="16"/>
    </row>
    <row r="250" spans="1:23" s="3" customFormat="1" x14ac:dyDescent="0.2">
      <c r="A250">
        <v>283</v>
      </c>
      <c r="E250" s="3" t="s">
        <v>40</v>
      </c>
      <c r="G250" s="3">
        <v>75</v>
      </c>
      <c r="H250" s="3">
        <v>274</v>
      </c>
      <c r="L250" s="3">
        <v>4109</v>
      </c>
      <c r="M250" s="3">
        <v>109</v>
      </c>
      <c r="N250" s="3">
        <v>6241</v>
      </c>
      <c r="O250" s="3">
        <v>34</v>
      </c>
      <c r="P250" s="3">
        <v>74</v>
      </c>
      <c r="Q250" s="3">
        <v>198</v>
      </c>
      <c r="T250" s="2"/>
      <c r="V250" s="13"/>
      <c r="W250" s="16"/>
    </row>
    <row r="251" spans="1:23" s="3" customFormat="1" x14ac:dyDescent="0.2">
      <c r="A251">
        <v>284</v>
      </c>
      <c r="E251" s="3" t="s">
        <v>40</v>
      </c>
      <c r="G251" s="3">
        <v>78</v>
      </c>
      <c r="L251" s="3">
        <v>1201</v>
      </c>
      <c r="M251" s="3">
        <v>62</v>
      </c>
      <c r="N251" s="3">
        <v>2328</v>
      </c>
      <c r="O251" s="3">
        <v>49</v>
      </c>
      <c r="P251" s="3">
        <v>73</v>
      </c>
      <c r="Q251" s="3">
        <v>112</v>
      </c>
      <c r="T251" s="2"/>
      <c r="V251" s="13"/>
      <c r="W251" s="16"/>
    </row>
    <row r="252" spans="1:23" s="3" customFormat="1" x14ac:dyDescent="0.2">
      <c r="A252">
        <v>285</v>
      </c>
      <c r="E252" s="3" t="s">
        <v>40</v>
      </c>
      <c r="G252" s="3">
        <v>42</v>
      </c>
      <c r="H252" s="3">
        <v>283</v>
      </c>
      <c r="L252" s="3">
        <v>5693</v>
      </c>
      <c r="M252" s="3">
        <v>10</v>
      </c>
      <c r="N252" s="3">
        <v>6707</v>
      </c>
      <c r="O252" s="3">
        <v>47</v>
      </c>
      <c r="P252" s="3">
        <v>41</v>
      </c>
      <c r="Q252" s="3">
        <v>195</v>
      </c>
      <c r="T252" s="2"/>
      <c r="V252" s="13"/>
      <c r="W252" s="16"/>
    </row>
    <row r="253" spans="1:23" s="3" customFormat="1" x14ac:dyDescent="0.2">
      <c r="A253">
        <v>286</v>
      </c>
      <c r="E253" s="3">
        <v>38596</v>
      </c>
      <c r="G253" s="3">
        <v>68</v>
      </c>
      <c r="H253" s="3">
        <v>227</v>
      </c>
      <c r="L253" s="3">
        <v>1973</v>
      </c>
      <c r="M253" s="3">
        <v>29</v>
      </c>
      <c r="N253" s="3">
        <v>2323</v>
      </c>
      <c r="O253" s="3">
        <v>37</v>
      </c>
      <c r="P253" s="3">
        <v>64</v>
      </c>
      <c r="Q253" s="3">
        <v>177</v>
      </c>
      <c r="T253" s="2"/>
      <c r="V253" s="13"/>
      <c r="W253" s="16"/>
    </row>
    <row r="254" spans="1:23" s="3" customFormat="1" x14ac:dyDescent="0.2">
      <c r="A254">
        <v>287</v>
      </c>
      <c r="E254" s="3">
        <v>39700</v>
      </c>
      <c r="G254" s="3">
        <v>79</v>
      </c>
      <c r="H254" s="3">
        <v>211</v>
      </c>
      <c r="L254" s="3">
        <v>1211</v>
      </c>
      <c r="M254" s="3">
        <v>18</v>
      </c>
      <c r="N254" s="3">
        <v>2346</v>
      </c>
      <c r="O254" s="3">
        <v>18</v>
      </c>
      <c r="P254" s="3">
        <v>73</v>
      </c>
      <c r="Q254" s="3">
        <v>135</v>
      </c>
      <c r="T254" s="2"/>
      <c r="V254" s="13"/>
      <c r="W254" s="16"/>
    </row>
    <row r="255" spans="1:23" s="3" customFormat="1" x14ac:dyDescent="0.2">
      <c r="A255">
        <v>289</v>
      </c>
      <c r="E255" s="3">
        <v>44023</v>
      </c>
      <c r="G255" s="3">
        <v>72</v>
      </c>
      <c r="H255" s="3">
        <v>236</v>
      </c>
      <c r="L255" s="3">
        <v>1349</v>
      </c>
      <c r="M255" s="3">
        <v>8</v>
      </c>
      <c r="N255" s="3">
        <v>2373</v>
      </c>
      <c r="O255" s="3">
        <v>23</v>
      </c>
      <c r="P255" s="3">
        <v>68</v>
      </c>
      <c r="Q255" s="3">
        <v>153</v>
      </c>
      <c r="T255" s="2"/>
      <c r="V255" s="13"/>
      <c r="W255" s="16"/>
    </row>
    <row r="256" spans="1:23" s="3" customFormat="1" x14ac:dyDescent="0.2">
      <c r="A256">
        <v>290</v>
      </c>
      <c r="E256" s="3" t="s">
        <v>40</v>
      </c>
      <c r="G256" s="3">
        <v>75</v>
      </c>
      <c r="H256" s="3">
        <v>174</v>
      </c>
      <c r="L256" s="3">
        <v>2088</v>
      </c>
      <c r="M256" s="3">
        <v>38</v>
      </c>
      <c r="N256" s="3">
        <v>2859</v>
      </c>
      <c r="O256" s="3">
        <v>27</v>
      </c>
      <c r="P256" s="3">
        <v>67</v>
      </c>
      <c r="Q256" s="3">
        <v>104</v>
      </c>
      <c r="T256" s="2"/>
      <c r="V256" s="13"/>
      <c r="W256" s="16"/>
    </row>
    <row r="257" spans="1:23" s="3" customFormat="1" x14ac:dyDescent="0.2">
      <c r="A257">
        <v>291</v>
      </c>
      <c r="E257" s="3">
        <v>37952</v>
      </c>
      <c r="G257" s="3">
        <v>45</v>
      </c>
      <c r="H257" s="3">
        <v>213</v>
      </c>
      <c r="L257" s="3">
        <v>1962</v>
      </c>
      <c r="M257" s="3">
        <v>32</v>
      </c>
      <c r="N257" s="3">
        <v>2287</v>
      </c>
      <c r="O257" s="3">
        <v>14</v>
      </c>
      <c r="P257" s="3">
        <v>41</v>
      </c>
      <c r="Q257" s="3">
        <v>152</v>
      </c>
      <c r="T257" s="2"/>
      <c r="V257" s="13"/>
      <c r="W257" s="16"/>
    </row>
    <row r="258" spans="1:23" s="3" customFormat="1" x14ac:dyDescent="0.2">
      <c r="A258">
        <v>292</v>
      </c>
      <c r="E258" s="3">
        <v>40228</v>
      </c>
      <c r="G258" s="3">
        <v>50</v>
      </c>
      <c r="H258" s="3">
        <v>225</v>
      </c>
      <c r="L258" s="3">
        <v>1673</v>
      </c>
      <c r="M258" s="3">
        <v>63</v>
      </c>
      <c r="N258" s="3">
        <v>2354</v>
      </c>
      <c r="O258" s="3">
        <v>30</v>
      </c>
      <c r="P258" s="3">
        <v>48</v>
      </c>
      <c r="Q258" s="3">
        <v>172</v>
      </c>
      <c r="T258" s="2"/>
      <c r="V258" s="13"/>
      <c r="W258" s="16"/>
    </row>
    <row r="259" spans="1:23" s="3" customFormat="1" x14ac:dyDescent="0.2">
      <c r="A259">
        <v>293</v>
      </c>
      <c r="E259" s="3">
        <v>37857</v>
      </c>
      <c r="G259" s="3">
        <v>80</v>
      </c>
      <c r="H259" s="3">
        <v>172</v>
      </c>
      <c r="L259" s="3">
        <v>1508</v>
      </c>
      <c r="M259" s="3">
        <v>38</v>
      </c>
      <c r="N259" s="3">
        <v>2288</v>
      </c>
      <c r="O259" s="3">
        <v>42</v>
      </c>
      <c r="P259" s="3">
        <v>77</v>
      </c>
      <c r="Q259" s="3">
        <v>121</v>
      </c>
      <c r="T259" s="2"/>
      <c r="V259" s="13"/>
      <c r="W259" s="16"/>
    </row>
    <row r="260" spans="1:23" s="3" customFormat="1" x14ac:dyDescent="0.2">
      <c r="A260">
        <v>294</v>
      </c>
      <c r="E260" s="3">
        <v>38007</v>
      </c>
      <c r="G260" s="3">
        <v>70</v>
      </c>
      <c r="H260" s="3">
        <v>230</v>
      </c>
      <c r="L260" s="3">
        <v>1897</v>
      </c>
      <c r="M260" s="3">
        <v>31</v>
      </c>
      <c r="N260" s="3">
        <v>2262</v>
      </c>
      <c r="O260" s="3">
        <v>25</v>
      </c>
      <c r="P260" s="3">
        <v>65</v>
      </c>
      <c r="Q260" s="3">
        <v>169</v>
      </c>
      <c r="T260" s="2"/>
      <c r="V260" s="13"/>
      <c r="W260" s="16"/>
    </row>
    <row r="261" spans="1:23" s="3" customFormat="1" x14ac:dyDescent="0.2">
      <c r="A261">
        <v>295</v>
      </c>
      <c r="E261" s="3">
        <v>38186</v>
      </c>
      <c r="G261" s="3">
        <v>64</v>
      </c>
      <c r="H261" s="3">
        <v>247</v>
      </c>
      <c r="L261" s="3">
        <v>1420</v>
      </c>
      <c r="M261" s="3">
        <v>82</v>
      </c>
      <c r="N261" s="3">
        <v>2300</v>
      </c>
      <c r="O261" s="3">
        <v>17</v>
      </c>
      <c r="P261" s="3">
        <v>55</v>
      </c>
      <c r="Q261" s="3">
        <v>159</v>
      </c>
      <c r="T261" s="2"/>
      <c r="V261" s="13"/>
      <c r="W261" s="16"/>
    </row>
    <row r="262" spans="1:23" s="3" customFormat="1" x14ac:dyDescent="0.2">
      <c r="A262">
        <v>296</v>
      </c>
      <c r="E262" s="3">
        <v>38084</v>
      </c>
      <c r="G262" s="3">
        <v>55</v>
      </c>
      <c r="H262" s="3">
        <v>250</v>
      </c>
      <c r="L262" s="3">
        <v>1492</v>
      </c>
      <c r="M262" s="3">
        <v>44</v>
      </c>
      <c r="N262" s="3">
        <v>2238</v>
      </c>
      <c r="O262" s="3">
        <v>24</v>
      </c>
      <c r="P262" s="3">
        <v>47</v>
      </c>
      <c r="Q262" s="3">
        <v>176</v>
      </c>
      <c r="T262" s="2"/>
      <c r="V262" s="13"/>
      <c r="W262" s="16"/>
    </row>
    <row r="263" spans="1:23" s="3" customFormat="1" x14ac:dyDescent="0.2">
      <c r="A263">
        <v>297</v>
      </c>
      <c r="E263" s="3">
        <v>38107</v>
      </c>
      <c r="G263" s="3">
        <v>50</v>
      </c>
      <c r="H263" s="3">
        <v>209</v>
      </c>
      <c r="L263" s="3">
        <v>1727</v>
      </c>
      <c r="M263" s="3">
        <v>128</v>
      </c>
      <c r="N263" s="3">
        <v>2259</v>
      </c>
      <c r="O263" s="3">
        <v>7</v>
      </c>
      <c r="P263" s="3">
        <v>41</v>
      </c>
      <c r="Q263" s="3">
        <v>139</v>
      </c>
      <c r="T263" s="2"/>
      <c r="V263" s="13"/>
      <c r="W263" s="16"/>
    </row>
    <row r="264" spans="1:23" s="3" customFormat="1" x14ac:dyDescent="0.2">
      <c r="A264">
        <v>298</v>
      </c>
      <c r="E264" s="3">
        <v>38926</v>
      </c>
      <c r="G264" s="3">
        <v>82</v>
      </c>
      <c r="H264" s="3">
        <v>236</v>
      </c>
      <c r="L264" s="3">
        <v>1241</v>
      </c>
      <c r="M264" s="3">
        <v>199</v>
      </c>
      <c r="N264" s="3">
        <v>2338</v>
      </c>
      <c r="O264" s="3">
        <v>3</v>
      </c>
      <c r="P264" s="3">
        <v>75</v>
      </c>
      <c r="Q264" s="3">
        <v>182</v>
      </c>
      <c r="T264" s="2"/>
      <c r="V264" s="13"/>
      <c r="W264" s="16"/>
    </row>
    <row r="265" spans="1:23" s="3" customFormat="1" x14ac:dyDescent="0.2">
      <c r="A265">
        <v>299</v>
      </c>
      <c r="E265" s="3">
        <v>44912</v>
      </c>
      <c r="G265" s="3">
        <v>73</v>
      </c>
      <c r="H265" s="3">
        <v>186</v>
      </c>
      <c r="L265" s="3">
        <v>1216</v>
      </c>
      <c r="M265" s="3">
        <v>8</v>
      </c>
      <c r="N265" s="3">
        <v>2302</v>
      </c>
      <c r="O265" s="3">
        <v>23</v>
      </c>
      <c r="P265" s="3">
        <v>68</v>
      </c>
      <c r="Q265" s="3">
        <v>120</v>
      </c>
      <c r="T265" s="2"/>
      <c r="V265" s="13"/>
      <c r="W265" s="16"/>
    </row>
    <row r="266" spans="1:23" s="3" customFormat="1" x14ac:dyDescent="0.2">
      <c r="A266">
        <v>300</v>
      </c>
      <c r="E266" s="3">
        <v>38812</v>
      </c>
      <c r="G266" s="3">
        <v>55</v>
      </c>
      <c r="H266" s="3">
        <v>256</v>
      </c>
      <c r="L266" s="3">
        <v>1959</v>
      </c>
      <c r="M266" s="3">
        <v>44</v>
      </c>
      <c r="N266" s="3">
        <v>2245</v>
      </c>
      <c r="O266" s="3">
        <v>27</v>
      </c>
      <c r="P266" s="3">
        <v>47</v>
      </c>
      <c r="Q266" s="3">
        <v>184</v>
      </c>
      <c r="T266" s="2"/>
      <c r="V266" s="13"/>
      <c r="W266" s="16"/>
    </row>
    <row r="267" spans="1:23" s="3" customFormat="1" x14ac:dyDescent="0.2">
      <c r="A267">
        <v>301</v>
      </c>
      <c r="E267" s="3">
        <v>37781</v>
      </c>
      <c r="G267" s="3">
        <v>43</v>
      </c>
      <c r="H267" s="3">
        <v>263</v>
      </c>
      <c r="L267" s="3">
        <v>1384</v>
      </c>
      <c r="M267" s="3">
        <v>13</v>
      </c>
      <c r="N267" s="3">
        <v>2245</v>
      </c>
      <c r="O267" s="3">
        <v>47</v>
      </c>
      <c r="P267" s="3">
        <v>41</v>
      </c>
      <c r="Q267" s="3">
        <v>200</v>
      </c>
      <c r="T267" s="2"/>
      <c r="V267" s="13"/>
      <c r="W267" s="16"/>
    </row>
    <row r="268" spans="1:23" s="3" customFormat="1" x14ac:dyDescent="0.2">
      <c r="A268">
        <v>302</v>
      </c>
      <c r="E268" s="3">
        <v>37583</v>
      </c>
      <c r="G268" s="3">
        <v>60</v>
      </c>
      <c r="H268" s="3">
        <v>233</v>
      </c>
      <c r="L268" s="3">
        <v>1920</v>
      </c>
      <c r="M268" s="3">
        <v>19</v>
      </c>
      <c r="N268" s="3">
        <v>2418</v>
      </c>
      <c r="O268" s="3">
        <v>4</v>
      </c>
      <c r="P268" s="3">
        <v>54</v>
      </c>
      <c r="Q268" s="3">
        <v>155</v>
      </c>
      <c r="T268" s="2"/>
      <c r="V268" s="13"/>
      <c r="W268" s="16"/>
    </row>
    <row r="269" spans="1:23" s="3" customFormat="1" x14ac:dyDescent="0.2">
      <c r="A269">
        <v>303</v>
      </c>
      <c r="E269" s="3" t="s">
        <v>40</v>
      </c>
      <c r="G269" s="3">
        <v>57</v>
      </c>
      <c r="L269" s="3" t="s">
        <v>40</v>
      </c>
      <c r="M269" s="3" t="s">
        <v>40</v>
      </c>
      <c r="N269" s="3" t="s">
        <v>40</v>
      </c>
      <c r="O269" s="3">
        <v>13</v>
      </c>
      <c r="T269" s="2"/>
      <c r="V269" s="13"/>
      <c r="W269" s="16"/>
    </row>
    <row r="270" spans="1:23" s="3" customFormat="1" x14ac:dyDescent="0.2">
      <c r="A270">
        <v>304</v>
      </c>
      <c r="E270" s="3">
        <v>76405</v>
      </c>
      <c r="G270" s="3">
        <v>76</v>
      </c>
      <c r="H270" s="3">
        <v>237</v>
      </c>
      <c r="L270" s="3">
        <v>1540</v>
      </c>
      <c r="M270" s="3">
        <v>52</v>
      </c>
      <c r="N270" s="3">
        <v>2495</v>
      </c>
      <c r="O270" s="3">
        <v>32</v>
      </c>
      <c r="P270" s="3">
        <v>73</v>
      </c>
      <c r="Q270" s="3">
        <v>145</v>
      </c>
      <c r="T270" s="2"/>
      <c r="V270" s="13"/>
      <c r="W270" s="16"/>
    </row>
    <row r="271" spans="1:23" s="3" customFormat="1" x14ac:dyDescent="0.2">
      <c r="A271">
        <v>305</v>
      </c>
      <c r="E271" s="3" t="s">
        <v>40</v>
      </c>
      <c r="G271" s="3">
        <v>57</v>
      </c>
      <c r="L271" s="3">
        <v>1635</v>
      </c>
      <c r="M271" s="3">
        <v>8</v>
      </c>
      <c r="N271" s="3">
        <v>2562</v>
      </c>
      <c r="O271" s="3">
        <v>26</v>
      </c>
      <c r="P271" s="3">
        <v>48</v>
      </c>
      <c r="Q271" s="3">
        <v>205</v>
      </c>
      <c r="T271" s="2"/>
      <c r="V271" s="13"/>
      <c r="W271" s="16"/>
    </row>
    <row r="272" spans="1:23" s="3" customFormat="1" x14ac:dyDescent="0.2">
      <c r="A272"/>
      <c r="B272"/>
      <c r="C272"/>
      <c r="D272"/>
      <c r="E272"/>
      <c r="F272"/>
      <c r="G272"/>
      <c r="I272"/>
      <c r="J272"/>
      <c r="K272"/>
      <c r="L272"/>
      <c r="M272"/>
      <c r="N272"/>
      <c r="O272"/>
      <c r="P272"/>
      <c r="R272"/>
      <c r="S272"/>
    </row>
  </sheetData>
  <autoFilter ref="A2:S271" xr:uid="{CF3C8EE9-FB28-B240-98B4-669F1FAEE3C5}"/>
  <mergeCells count="2">
    <mergeCell ref="B1:J1"/>
    <mergeCell ref="K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6C89-F11E-A947-BBD3-1656B2947039}">
  <dimension ref="A1:L3464"/>
  <sheetViews>
    <sheetView zoomScale="270" zoomScaleNormal="400" workbookViewId="0">
      <selection activeCell="J7" sqref="J7"/>
    </sheetView>
  </sheetViews>
  <sheetFormatPr baseColWidth="10" defaultRowHeight="16" x14ac:dyDescent="0.2"/>
  <cols>
    <col min="1" max="1" width="4.1640625" bestFit="1" customWidth="1"/>
    <col min="2" max="2" width="13" bestFit="1" customWidth="1"/>
    <col min="3" max="3" width="9.6640625" bestFit="1" customWidth="1"/>
    <col min="6" max="6" width="9.6640625" bestFit="1" customWidth="1"/>
    <col min="7" max="7" width="4.1640625" bestFit="1" customWidth="1"/>
    <col min="9" max="9" width="8.83203125" bestFit="1" customWidth="1"/>
    <col min="10" max="10" width="20.1640625" bestFit="1" customWidth="1"/>
    <col min="11" max="11" width="17.83203125" bestFit="1" customWidth="1"/>
    <col min="12" max="12" width="20.6640625" bestFit="1" customWidth="1"/>
  </cols>
  <sheetData>
    <row r="1" spans="1:12" x14ac:dyDescent="0.2">
      <c r="A1" s="20" t="s">
        <v>13</v>
      </c>
      <c r="B1" s="20" t="s">
        <v>38</v>
      </c>
      <c r="C1" s="20" t="s">
        <v>39</v>
      </c>
      <c r="D1" s="20" t="s">
        <v>12</v>
      </c>
    </row>
    <row r="2" spans="1:12" x14ac:dyDescent="0.2">
      <c r="A2">
        <v>1</v>
      </c>
      <c r="B2" s="5">
        <f>IF(conc!N3="","-",conc!N3/1000)</f>
        <v>2.4590000000000001</v>
      </c>
      <c r="C2" s="5">
        <f>IF(conc!E3="","-",conc!E3/1000)</f>
        <v>37.802999999999997</v>
      </c>
      <c r="D2" s="5">
        <f t="shared" ref="D2:D65" si="0">IF(OR(C2="-",B2="-"), "-", C2/B2)</f>
        <v>15.373322488816591</v>
      </c>
      <c r="I2" s="3"/>
      <c r="J2" s="20" t="s">
        <v>38</v>
      </c>
      <c r="K2" s="20" t="s">
        <v>39</v>
      </c>
      <c r="L2" s="20" t="s">
        <v>12</v>
      </c>
    </row>
    <row r="3" spans="1:12" x14ac:dyDescent="0.2">
      <c r="A3">
        <v>2</v>
      </c>
      <c r="B3" s="5">
        <f>IF(conc!N4="","-",conc!N4/1000)</f>
        <v>2.1720000000000002</v>
      </c>
      <c r="C3" s="5">
        <f>IF(conc!E4="","-",conc!E4/1000)</f>
        <v>37.718000000000004</v>
      </c>
      <c r="D3" s="5">
        <f t="shared" si="0"/>
        <v>17.365561694290978</v>
      </c>
      <c r="F3" s="20" t="s">
        <v>16</v>
      </c>
      <c r="G3">
        <f>COUNTIF(B2:B270,"&lt;&gt;-")</f>
        <v>263</v>
      </c>
      <c r="I3" s="20" t="s">
        <v>21</v>
      </c>
      <c r="J3" s="3">
        <f>306 - COUNTIF(B2:B270, "=-")</f>
        <v>300</v>
      </c>
      <c r="K3" s="3">
        <f>306 - COUNTIF(C2:C270, "=-")</f>
        <v>236</v>
      </c>
      <c r="L3" s="3"/>
    </row>
    <row r="4" spans="1:12" x14ac:dyDescent="0.2">
      <c r="A4">
        <v>3</v>
      </c>
      <c r="B4" s="5">
        <f>IF(conc!N5="","-",conc!N5/1000)</f>
        <v>5.6</v>
      </c>
      <c r="C4" s="5" t="str">
        <f>IF(conc!E5="","-",conc!E5/1000)</f>
        <v>-</v>
      </c>
      <c r="D4" s="5" t="str">
        <f t="shared" si="0"/>
        <v>-</v>
      </c>
      <c r="F4" s="20" t="s">
        <v>49</v>
      </c>
      <c r="G4">
        <f>COUNTIF(C2:C270,"&lt;&gt;-")</f>
        <v>199</v>
      </c>
      <c r="I4" s="20" t="s">
        <v>11</v>
      </c>
      <c r="J4" s="1">
        <f>AVERAGE('Figure 8'!B2:B270)</f>
        <v>2.8468593155893545</v>
      </c>
      <c r="K4" s="1">
        <f>AVERAGE('Figure 8'!C2:C270)</f>
        <v>48.54518090452261</v>
      </c>
      <c r="L4" s="6">
        <f>AVERAGE(D2:D270)</f>
        <v>19.202321431231496</v>
      </c>
    </row>
    <row r="5" spans="1:12" x14ac:dyDescent="0.2">
      <c r="A5">
        <v>4</v>
      </c>
      <c r="B5" s="5">
        <f>IF(conc!N6="","-",conc!N6/1000)</f>
        <v>2.3130000000000002</v>
      </c>
      <c r="C5" s="5">
        <f>IF(conc!E6="","-",conc!E6/1000)</f>
        <v>44.777000000000001</v>
      </c>
      <c r="D5" s="5">
        <f t="shared" si="0"/>
        <v>19.358841331603976</v>
      </c>
      <c r="I5" s="20" t="s">
        <v>19</v>
      </c>
      <c r="J5" s="1">
        <f>MIN(B2:B270)</f>
        <v>2.1720000000000002</v>
      </c>
      <c r="K5" s="1">
        <f>MIN(C$2:C$270)</f>
        <v>37.375999999999998</v>
      </c>
      <c r="L5" s="6">
        <f>SMALL(D2:D270,2)</f>
        <v>15.008261211644378</v>
      </c>
    </row>
    <row r="6" spans="1:12" x14ac:dyDescent="0.2">
      <c r="A6">
        <v>5</v>
      </c>
      <c r="B6" s="5">
        <f>IF(conc!N7="","-",conc!N7/1000)</f>
        <v>2.3690000000000002</v>
      </c>
      <c r="C6" s="5">
        <f>IF(conc!E7="","-",conc!E7/1000)</f>
        <v>37.707999999999998</v>
      </c>
      <c r="D6" s="5">
        <f t="shared" si="0"/>
        <v>15.917264668636554</v>
      </c>
      <c r="I6" s="20" t="s">
        <v>23</v>
      </c>
      <c r="J6" s="1">
        <f>_xlfn.QUARTILE.INC(B$2:B$270, 1)</f>
        <v>2.2635000000000001</v>
      </c>
      <c r="K6" s="1">
        <f>_xlfn.QUARTILE.INC(C$2:C$270, 1)</f>
        <v>37.955500000000001</v>
      </c>
      <c r="L6" s="3">
        <f>_xlfn.QUARTILE.INC(D$2:D$270, 1)</f>
        <v>16.670978870202674</v>
      </c>
    </row>
    <row r="7" spans="1:12" x14ac:dyDescent="0.2">
      <c r="A7">
        <v>6</v>
      </c>
      <c r="B7" s="5">
        <f>IF(conc!N8="","-",conc!N8/1000)</f>
        <v>2.302</v>
      </c>
      <c r="C7" s="5">
        <f>IF(conc!E8="","-",conc!E8/1000)</f>
        <v>37.645000000000003</v>
      </c>
      <c r="D7" s="5">
        <f t="shared" si="0"/>
        <v>16.353171155516943</v>
      </c>
      <c r="I7" s="20" t="s">
        <v>24</v>
      </c>
      <c r="J7" s="1">
        <f>_xlfn.QUARTILE.INC(B$2:B$270, 2)</f>
        <v>2.3220000000000001</v>
      </c>
      <c r="K7" s="1">
        <f>_xlfn.QUARTILE.INC(C$2:C$270, 2)</f>
        <v>38.466000000000001</v>
      </c>
      <c r="L7" s="3">
        <f>_xlfn.QUARTILE.INC(D$2:D$270, 2)</f>
        <v>17.017155756207675</v>
      </c>
    </row>
    <row r="8" spans="1:12" x14ac:dyDescent="0.2">
      <c r="A8">
        <v>8</v>
      </c>
      <c r="B8" s="5">
        <f>IF(conc!N9="","-",conc!N9/1000)</f>
        <v>2.2189999999999999</v>
      </c>
      <c r="C8" s="5">
        <f>IF(conc!E9="","-",conc!E9/1000)</f>
        <v>38.378</v>
      </c>
      <c r="D8" s="5">
        <f t="shared" si="0"/>
        <v>17.295178008111762</v>
      </c>
      <c r="I8" s="20" t="s">
        <v>25</v>
      </c>
      <c r="J8" s="1">
        <f>_xlfn.QUARTILE.INC(B$2:B$270, 3)</f>
        <v>2.5614999999999997</v>
      </c>
      <c r="K8" s="1">
        <f>_xlfn.QUARTILE.INC(C$2:C$270, 3)</f>
        <v>43.552</v>
      </c>
      <c r="L8" s="3">
        <f>_xlfn.QUARTILE.INC(D$2:D$270, 3)</f>
        <v>18.201935483870969</v>
      </c>
    </row>
    <row r="9" spans="1:12" x14ac:dyDescent="0.2">
      <c r="A9">
        <v>10</v>
      </c>
      <c r="B9" s="5">
        <f>IF(conc!N10="","-",conc!N10/1000)</f>
        <v>2.2909999999999999</v>
      </c>
      <c r="C9" s="5">
        <f>IF(conc!E10="","-",conc!E10/1000)</f>
        <v>37.619</v>
      </c>
      <c r="D9" s="5">
        <f t="shared" si="0"/>
        <v>16.420340462680052</v>
      </c>
      <c r="I9" s="20" t="s">
        <v>20</v>
      </c>
      <c r="J9" s="1">
        <f>LARGE(B2:B270,2)</f>
        <v>13.32</v>
      </c>
      <c r="K9" s="1">
        <f>LARGE(C2:C270,3)</f>
        <v>136.935</v>
      </c>
      <c r="L9" s="6">
        <f>MAX(D2:D270)</f>
        <v>53.502963417126516</v>
      </c>
    </row>
    <row r="10" spans="1:12" x14ac:dyDescent="0.2">
      <c r="A10">
        <v>11</v>
      </c>
      <c r="B10" s="5">
        <f>IF(conc!N11="","-",conc!N11/1000)</f>
        <v>2.3159999999999998</v>
      </c>
      <c r="C10" s="5">
        <f>IF(conc!E11="","-",conc!E11/1000)</f>
        <v>39.006999999999998</v>
      </c>
      <c r="D10" s="5">
        <f t="shared" si="0"/>
        <v>16.842400690846286</v>
      </c>
      <c r="J10" s="3"/>
      <c r="L10" s="3"/>
    </row>
    <row r="11" spans="1:12" x14ac:dyDescent="0.2">
      <c r="A11">
        <v>12</v>
      </c>
      <c r="B11" s="5">
        <f>IF(conc!N12="","-",conc!N12/1000)</f>
        <v>3.101</v>
      </c>
      <c r="C11" s="5" t="str">
        <f>IF(conc!E12="","-",conc!E12/1000)</f>
        <v>-</v>
      </c>
      <c r="D11" s="5" t="str">
        <f t="shared" si="0"/>
        <v>-</v>
      </c>
      <c r="L11" s="3"/>
    </row>
    <row r="12" spans="1:12" x14ac:dyDescent="0.2">
      <c r="A12">
        <v>13</v>
      </c>
      <c r="B12" s="5">
        <f>IF(conc!N13="","-",conc!N13/1000)</f>
        <v>2.3029999999999999</v>
      </c>
      <c r="C12" s="5">
        <f>IF(conc!E13="","-",conc!E13/1000)</f>
        <v>39.220999999999997</v>
      </c>
      <c r="D12" s="5">
        <f t="shared" si="0"/>
        <v>17.030395136778115</v>
      </c>
      <c r="L12" s="3"/>
    </row>
    <row r="13" spans="1:12" x14ac:dyDescent="0.2">
      <c r="A13">
        <v>14</v>
      </c>
      <c r="B13" s="5">
        <f>IF(conc!N14="","-",conc!N14/1000)</f>
        <v>2.2090000000000001</v>
      </c>
      <c r="C13" s="5">
        <f>IF(conc!E14="","-",conc!E14/1000)</f>
        <v>37.692999999999998</v>
      </c>
      <c r="D13" s="5">
        <f t="shared" si="0"/>
        <v>17.063377093707558</v>
      </c>
      <c r="L13" s="3"/>
    </row>
    <row r="14" spans="1:12" x14ac:dyDescent="0.2">
      <c r="A14">
        <v>16</v>
      </c>
      <c r="B14" s="5">
        <f>IF(conc!N15="","-",conc!N15/1000)</f>
        <v>2.5649999999999999</v>
      </c>
      <c r="C14" s="5" t="str">
        <f>IF(conc!E15="","-",conc!E15/1000)</f>
        <v>-</v>
      </c>
      <c r="D14" s="5" t="str">
        <f t="shared" si="0"/>
        <v>-</v>
      </c>
      <c r="J14" s="20" t="str">
        <f>"  "&amp;G3&amp;" / 269           DS     "</f>
        <v xml:space="preserve">  263 / 269           DS     </v>
      </c>
      <c r="K14" s="20" t="str">
        <f>"  "&amp;G4&amp;" / 269        no-DS  "</f>
        <v xml:space="preserve">  199 / 269        no-DS  </v>
      </c>
      <c r="L14" s="20" t="s">
        <v>30</v>
      </c>
    </row>
    <row r="15" spans="1:12" x14ac:dyDescent="0.2">
      <c r="A15">
        <v>17</v>
      </c>
      <c r="B15" s="5">
        <f>IF(conc!N16="","-",conc!N16/1000)</f>
        <v>2.3029999999999999</v>
      </c>
      <c r="C15" s="5" t="str">
        <f>IF(conc!E16="","-",conc!E16/1000)</f>
        <v>-</v>
      </c>
      <c r="D15" s="5" t="str">
        <f t="shared" si="0"/>
        <v>-</v>
      </c>
      <c r="I15" s="20" t="s">
        <v>19</v>
      </c>
      <c r="J15" s="1">
        <f>J5</f>
        <v>2.1720000000000002</v>
      </c>
      <c r="K15" s="1">
        <f>K5</f>
        <v>37.375999999999998</v>
      </c>
      <c r="L15" s="1">
        <f>L5</f>
        <v>15.008261211644378</v>
      </c>
    </row>
    <row r="16" spans="1:12" x14ac:dyDescent="0.2">
      <c r="A16">
        <v>19</v>
      </c>
      <c r="B16" s="5">
        <f>IF(conc!N17="","-",conc!N17/1000)</f>
        <v>2.3220000000000001</v>
      </c>
      <c r="C16" s="5" t="str">
        <f>IF(conc!E17="","-",conc!E17/1000)</f>
        <v>-</v>
      </c>
      <c r="D16" s="5" t="str">
        <f t="shared" si="0"/>
        <v>-</v>
      </c>
      <c r="I16" s="20" t="s">
        <v>26</v>
      </c>
      <c r="J16" s="1">
        <f t="shared" ref="J16:K19" si="1">J6-J5</f>
        <v>9.1499999999999915E-2</v>
      </c>
      <c r="K16" s="1">
        <f t="shared" si="1"/>
        <v>0.57950000000000301</v>
      </c>
      <c r="L16" s="1">
        <f>(L6-L5)</f>
        <v>1.6627176585582966</v>
      </c>
    </row>
    <row r="17" spans="1:12" x14ac:dyDescent="0.2">
      <c r="A17">
        <v>20</v>
      </c>
      <c r="B17" s="5">
        <f>IF(conc!N18="","-",conc!N18/1000)</f>
        <v>2.2309999999999999</v>
      </c>
      <c r="C17" s="5">
        <f>IF(conc!E18="","-",conc!E18/1000)</f>
        <v>38.1</v>
      </c>
      <c r="D17" s="5">
        <f t="shared" si="0"/>
        <v>17.077543702375618</v>
      </c>
      <c r="I17" s="20" t="s">
        <v>27</v>
      </c>
      <c r="J17" s="1">
        <f t="shared" si="1"/>
        <v>5.8499999999999996E-2</v>
      </c>
      <c r="K17" s="1">
        <f t="shared" si="1"/>
        <v>0.5105000000000004</v>
      </c>
      <c r="L17" s="1">
        <f t="shared" ref="L17:L19" si="2">(L7-L6)</f>
        <v>0.34617688600500074</v>
      </c>
    </row>
    <row r="18" spans="1:12" x14ac:dyDescent="0.2">
      <c r="A18">
        <v>21</v>
      </c>
      <c r="B18" s="5">
        <f>IF(conc!N19="","-",conc!N19/1000)</f>
        <v>2.3849999999999998</v>
      </c>
      <c r="C18" s="5">
        <f>IF(conc!E19="","-",conc!E19/1000)</f>
        <v>43.68</v>
      </c>
      <c r="D18" s="5">
        <f t="shared" si="0"/>
        <v>18.314465408805034</v>
      </c>
      <c r="I18" s="20" t="s">
        <v>28</v>
      </c>
      <c r="J18" s="1">
        <f t="shared" si="1"/>
        <v>0.2394999999999996</v>
      </c>
      <c r="K18" s="1">
        <f t="shared" si="1"/>
        <v>5.0859999999999985</v>
      </c>
      <c r="L18" s="1">
        <f t="shared" si="2"/>
        <v>1.1847797276632939</v>
      </c>
    </row>
    <row r="19" spans="1:12" x14ac:dyDescent="0.2">
      <c r="A19">
        <v>22</v>
      </c>
      <c r="B19" s="5">
        <f>IF(conc!N20="","-",conc!N20/1000)</f>
        <v>2.669</v>
      </c>
      <c r="C19" s="5" t="str">
        <f>IF(conc!E20="","-",conc!E20/1000)</f>
        <v>-</v>
      </c>
      <c r="D19" s="5" t="str">
        <f t="shared" si="0"/>
        <v>-</v>
      </c>
      <c r="I19" s="20" t="s">
        <v>29</v>
      </c>
      <c r="J19" s="1">
        <f t="shared" si="1"/>
        <v>10.758500000000002</v>
      </c>
      <c r="K19" s="1">
        <f t="shared" si="1"/>
        <v>93.38300000000001</v>
      </c>
      <c r="L19" s="1">
        <f t="shared" si="2"/>
        <v>35.301027933255547</v>
      </c>
    </row>
    <row r="20" spans="1:12" x14ac:dyDescent="0.2">
      <c r="A20">
        <v>23</v>
      </c>
      <c r="B20" s="5">
        <f>IF(conc!N21="","-",conc!N21/1000)</f>
        <v>2.4329999999999998</v>
      </c>
      <c r="C20" s="5">
        <f>IF(conc!E21="","-",conc!E21/1000)</f>
        <v>96.808999999999997</v>
      </c>
      <c r="D20" s="5">
        <f t="shared" si="0"/>
        <v>39.789971228935471</v>
      </c>
      <c r="I20" s="20" t="s">
        <v>31</v>
      </c>
      <c r="J20">
        <v>0</v>
      </c>
      <c r="K20" s="3">
        <v>0</v>
      </c>
      <c r="L20" s="3">
        <v>0</v>
      </c>
    </row>
    <row r="21" spans="1:12" x14ac:dyDescent="0.2">
      <c r="A21">
        <v>24</v>
      </c>
      <c r="B21" s="5">
        <f>IF(conc!N22="","-",conc!N22/1000)</f>
        <v>2.23</v>
      </c>
      <c r="C21" s="5">
        <f>IF(conc!E22="","-",conc!E22/1000)</f>
        <v>37.573999999999998</v>
      </c>
      <c r="D21" s="5">
        <f t="shared" si="0"/>
        <v>16.84932735426009</v>
      </c>
      <c r="K21" s="3"/>
      <c r="L21" s="3"/>
    </row>
    <row r="22" spans="1:12" x14ac:dyDescent="0.2">
      <c r="A22">
        <v>25</v>
      </c>
      <c r="B22" s="5">
        <f>IF(conc!N23="","-",conc!N23/1000)</f>
        <v>10.615</v>
      </c>
      <c r="C22" s="5" t="str">
        <f>IF(conc!E23="","-",conc!E23/1000)</f>
        <v>-</v>
      </c>
      <c r="D22" s="5" t="str">
        <f t="shared" si="0"/>
        <v>-</v>
      </c>
      <c r="I22" s="20" t="s">
        <v>32</v>
      </c>
      <c r="J22" s="10">
        <f>SMALL(B$2:B$270,1)</f>
        <v>2.1720000000000002</v>
      </c>
      <c r="K22" s="10">
        <f>SMALL(C$2:C$270,1)</f>
        <v>37.375999999999998</v>
      </c>
      <c r="L22" s="10">
        <f>SMALL(D$2:D$270,1)</f>
        <v>0.80574192869912709</v>
      </c>
    </row>
    <row r="23" spans="1:12" x14ac:dyDescent="0.2">
      <c r="A23">
        <v>26</v>
      </c>
      <c r="B23" s="5">
        <f>IF(conc!N24="","-",conc!N24/1000)</f>
        <v>2.5430000000000001</v>
      </c>
      <c r="C23" s="5">
        <f>IF(conc!E24="","-",conc!E24/1000)</f>
        <v>43.496000000000002</v>
      </c>
      <c r="D23" s="5">
        <f t="shared" si="0"/>
        <v>17.104207628784899</v>
      </c>
      <c r="I23" s="20" t="s">
        <v>33</v>
      </c>
      <c r="J23" s="10">
        <f>SMALL(B$2:B$270,2)</f>
        <v>2.1760000000000002</v>
      </c>
      <c r="K23" s="10">
        <f>SMALL(C$2:C$270,2)</f>
        <v>37.384</v>
      </c>
      <c r="L23" s="10">
        <f>SMALL(D$2:D$270,2)</f>
        <v>15.008261211644378</v>
      </c>
    </row>
    <row r="24" spans="1:12" x14ac:dyDescent="0.2">
      <c r="A24">
        <v>27</v>
      </c>
      <c r="B24" s="5">
        <f>IF(conc!N25="","-",conc!N25/1000)</f>
        <v>2.419</v>
      </c>
      <c r="C24" s="5">
        <f>IF(conc!E25="","-",conc!E25/1000)</f>
        <v>65.760000000000005</v>
      </c>
      <c r="D24" s="5">
        <f t="shared" si="0"/>
        <v>27.184787102108309</v>
      </c>
      <c r="I24" s="20" t="s">
        <v>34</v>
      </c>
      <c r="J24" s="10">
        <f>SMALL(B$2:B$270,3)</f>
        <v>2.1800000000000002</v>
      </c>
      <c r="K24" s="10">
        <f>SMALL(C$2:C$270,3)</f>
        <v>37.393000000000001</v>
      </c>
      <c r="L24" s="10">
        <f>SMALL(D$2:D$270,3)</f>
        <v>15.283040488922843</v>
      </c>
    </row>
    <row r="25" spans="1:12" x14ac:dyDescent="0.2">
      <c r="A25">
        <v>28</v>
      </c>
      <c r="B25" s="5">
        <f>IF(conc!N26="","-",conc!N26/1000)</f>
        <v>2.27</v>
      </c>
      <c r="C25" s="5">
        <f>IF(conc!E26="","-",conc!E26/1000)</f>
        <v>39.087000000000003</v>
      </c>
      <c r="D25" s="5">
        <f t="shared" si="0"/>
        <v>17.218942731277533</v>
      </c>
    </row>
    <row r="26" spans="1:12" x14ac:dyDescent="0.2">
      <c r="A26">
        <v>29</v>
      </c>
      <c r="B26" s="5">
        <f>IF(conc!N27="","-",conc!N27/1000)</f>
        <v>2.2909999999999999</v>
      </c>
      <c r="C26" s="5">
        <f>IF(conc!E27="","-",conc!E27/1000)</f>
        <v>37.911000000000001</v>
      </c>
      <c r="D26" s="5">
        <f t="shared" si="0"/>
        <v>16.547795722391971</v>
      </c>
      <c r="I26" s="20" t="s">
        <v>35</v>
      </c>
      <c r="J26" s="10">
        <f>LARGE(B$2:B$270,1)</f>
        <v>47.545000000000002</v>
      </c>
      <c r="K26" s="10">
        <f>LARGE(C$2:C$270,1)</f>
        <v>261.79000000000002</v>
      </c>
      <c r="L26" s="10">
        <f>LARGE(D$2:D$270,1)</f>
        <v>53.502963417126516</v>
      </c>
    </row>
    <row r="27" spans="1:12" x14ac:dyDescent="0.2">
      <c r="A27">
        <v>30</v>
      </c>
      <c r="B27" s="5">
        <f>IF(conc!N28="","-",conc!N28/1000)</f>
        <v>2.569</v>
      </c>
      <c r="C27" s="5">
        <f>IF(conc!E28="","-",conc!E28/1000)</f>
        <v>43.607999999999997</v>
      </c>
      <c r="D27" s="5">
        <f t="shared" si="0"/>
        <v>16.974698326196965</v>
      </c>
      <c r="I27" s="20" t="s">
        <v>36</v>
      </c>
      <c r="J27" s="10">
        <f>LARGE(B$2:B$270,2)</f>
        <v>13.32</v>
      </c>
      <c r="K27" s="10">
        <f>LARGE(C$2:C$270,2)</f>
        <v>193.108</v>
      </c>
      <c r="L27" s="10">
        <f>LARGE(D$2:D$270,2)</f>
        <v>48.313966480446929</v>
      </c>
    </row>
    <row r="28" spans="1:12" x14ac:dyDescent="0.2">
      <c r="A28">
        <v>31</v>
      </c>
      <c r="B28" s="5">
        <f>IF(conc!N29="","-",conc!N29/1000)</f>
        <v>2.1880000000000002</v>
      </c>
      <c r="C28" s="5">
        <f>IF(conc!E29="","-",conc!E29/1000)</f>
        <v>37.561</v>
      </c>
      <c r="D28" s="5">
        <f t="shared" si="0"/>
        <v>17.166819012797074</v>
      </c>
      <c r="I28" s="20" t="s">
        <v>37</v>
      </c>
      <c r="J28" s="10">
        <f>LARGE(B$2:B$270,3)</f>
        <v>10.615</v>
      </c>
      <c r="K28" s="10">
        <f>LARGE(C$2:C$270,3)</f>
        <v>136.935</v>
      </c>
      <c r="L28" s="10">
        <f>LARGE(D$2:D$270,3)</f>
        <v>45.620714285714286</v>
      </c>
    </row>
    <row r="29" spans="1:12" x14ac:dyDescent="0.2">
      <c r="A29">
        <v>32</v>
      </c>
      <c r="B29" s="5">
        <f>IF(conc!N30="","-",conc!N30/1000)</f>
        <v>2.9119999999999999</v>
      </c>
      <c r="C29" s="5">
        <f>IF(conc!E30="","-",conc!E30/1000)</f>
        <v>114.95099999999999</v>
      </c>
      <c r="D29" s="5">
        <f t="shared" si="0"/>
        <v>39.474931318681314</v>
      </c>
      <c r="J29" s="3"/>
      <c r="L29" s="3"/>
    </row>
    <row r="30" spans="1:12" x14ac:dyDescent="0.2">
      <c r="A30">
        <v>33</v>
      </c>
      <c r="B30" s="5">
        <f>IF(conc!N31="","-",conc!N31/1000)</f>
        <v>2.355</v>
      </c>
      <c r="C30" s="5">
        <f>IF(conc!E31="","-",conc!E31/1000)</f>
        <v>46.875999999999998</v>
      </c>
      <c r="D30" s="5">
        <f t="shared" si="0"/>
        <v>19.904883227176221</v>
      </c>
      <c r="J30" s="3"/>
      <c r="L30" s="3"/>
    </row>
    <row r="31" spans="1:12" x14ac:dyDescent="0.2">
      <c r="A31">
        <v>36</v>
      </c>
      <c r="B31" s="5">
        <f>IF(conc!N32="","-",conc!N32/1000)</f>
        <v>2.7080000000000002</v>
      </c>
      <c r="C31" s="5" t="str">
        <f>IF(conc!E32="","-",conc!E32/1000)</f>
        <v>-</v>
      </c>
      <c r="D31" s="5" t="str">
        <f t="shared" si="0"/>
        <v>-</v>
      </c>
      <c r="J31" s="3"/>
      <c r="L31" s="3"/>
    </row>
    <row r="32" spans="1:12" x14ac:dyDescent="0.2">
      <c r="A32">
        <v>37</v>
      </c>
      <c r="B32" s="5">
        <f>IF(conc!N33="","-",conc!N33/1000)</f>
        <v>2.504</v>
      </c>
      <c r="C32" s="5" t="str">
        <f>IF(conc!E33="","-",conc!E33/1000)</f>
        <v>-</v>
      </c>
      <c r="D32" s="5" t="str">
        <f t="shared" si="0"/>
        <v>-</v>
      </c>
      <c r="J32" s="3"/>
      <c r="L32" s="3"/>
    </row>
    <row r="33" spans="1:12" x14ac:dyDescent="0.2">
      <c r="A33">
        <v>38</v>
      </c>
      <c r="B33" s="5">
        <f>IF(conc!N34="","-",conc!N34/1000)</f>
        <v>2.5259999999999998</v>
      </c>
      <c r="C33" s="5" t="str">
        <f>IF(conc!E34="","-",conc!E34/1000)</f>
        <v>-</v>
      </c>
      <c r="D33" s="5" t="str">
        <f t="shared" si="0"/>
        <v>-</v>
      </c>
      <c r="J33" s="3"/>
      <c r="L33" s="3"/>
    </row>
    <row r="34" spans="1:12" x14ac:dyDescent="0.2">
      <c r="A34">
        <v>39</v>
      </c>
      <c r="B34" s="5">
        <f>IF(conc!N35="","-",conc!N35/1000)</f>
        <v>2.2799999999999998</v>
      </c>
      <c r="C34" s="5">
        <f>IF(conc!E35="","-",conc!E35/1000)</f>
        <v>41.822000000000003</v>
      </c>
      <c r="D34" s="5">
        <f t="shared" si="0"/>
        <v>18.342982456140355</v>
      </c>
      <c r="J34" s="3"/>
      <c r="L34" s="3"/>
    </row>
    <row r="35" spans="1:12" x14ac:dyDescent="0.2">
      <c r="A35">
        <v>40</v>
      </c>
      <c r="B35" s="5">
        <f>IF(conc!N36="","-",conc!N36/1000)</f>
        <v>2.758</v>
      </c>
      <c r="C35" s="5">
        <f>IF(conc!E36="","-",conc!E36/1000)</f>
        <v>55.994</v>
      </c>
      <c r="D35" s="5">
        <f t="shared" si="0"/>
        <v>20.302393038433646</v>
      </c>
      <c r="J35" s="3"/>
      <c r="L35" s="3"/>
    </row>
    <row r="36" spans="1:12" x14ac:dyDescent="0.2">
      <c r="A36">
        <v>41</v>
      </c>
      <c r="B36" s="5">
        <f>IF(conc!N37="","-",conc!N37/1000)</f>
        <v>2.2480000000000002</v>
      </c>
      <c r="C36" s="5">
        <f>IF(conc!E37="","-",conc!E37/1000)</f>
        <v>38.090000000000003</v>
      </c>
      <c r="D36" s="5">
        <f t="shared" si="0"/>
        <v>16.943950177935942</v>
      </c>
      <c r="J36" s="3"/>
      <c r="L36" s="3"/>
    </row>
    <row r="37" spans="1:12" x14ac:dyDescent="0.2">
      <c r="A37">
        <v>42</v>
      </c>
      <c r="B37" s="5">
        <f>IF(conc!N38="","-",conc!N38/1000)</f>
        <v>2.2669999999999999</v>
      </c>
      <c r="C37" s="5">
        <f>IF(conc!E38="","-",conc!E38/1000)</f>
        <v>38.249000000000002</v>
      </c>
      <c r="D37" s="5">
        <f t="shared" si="0"/>
        <v>16.872077635641819</v>
      </c>
      <c r="J37" s="3"/>
      <c r="L37" s="3"/>
    </row>
    <row r="38" spans="1:12" x14ac:dyDescent="0.2">
      <c r="A38">
        <v>43</v>
      </c>
      <c r="B38" s="5">
        <f>IF(conc!N39="","-",conc!N39/1000)</f>
        <v>2.294</v>
      </c>
      <c r="C38" s="5">
        <f>IF(conc!E39="","-",conc!E39/1000)</f>
        <v>38.093000000000004</v>
      </c>
      <c r="D38" s="5">
        <f t="shared" si="0"/>
        <v>16.605492589363557</v>
      </c>
      <c r="J38" s="3"/>
      <c r="L38" s="3"/>
    </row>
    <row r="39" spans="1:12" x14ac:dyDescent="0.2">
      <c r="A39">
        <v>44</v>
      </c>
      <c r="B39" s="5">
        <f>IF(conc!N40="","-",conc!N40/1000)</f>
        <v>8.3089999999999993</v>
      </c>
      <c r="C39" s="5" t="str">
        <f>IF(conc!E40="","-",conc!E40/1000)</f>
        <v>-</v>
      </c>
      <c r="D39" s="5" t="str">
        <f t="shared" si="0"/>
        <v>-</v>
      </c>
      <c r="J39" s="3"/>
      <c r="L39" s="3"/>
    </row>
    <row r="40" spans="1:12" x14ac:dyDescent="0.2">
      <c r="A40">
        <v>45</v>
      </c>
      <c r="B40" s="5">
        <f>IF(conc!N41="","-",conc!N41/1000)</f>
        <v>2.2949999999999999</v>
      </c>
      <c r="C40" s="5">
        <f>IF(conc!E41="","-",conc!E41/1000)</f>
        <v>38.804000000000002</v>
      </c>
      <c r="D40" s="5">
        <f t="shared" si="0"/>
        <v>16.908061002178652</v>
      </c>
      <c r="J40" s="3"/>
      <c r="L40" s="3"/>
    </row>
    <row r="41" spans="1:12" x14ac:dyDescent="0.2">
      <c r="A41">
        <v>46</v>
      </c>
      <c r="B41" s="5">
        <f>IF(conc!N42="","-",conc!N42/1000)</f>
        <v>2.363</v>
      </c>
      <c r="C41" s="5">
        <f>IF(conc!E42="","-",conc!E42/1000)</f>
        <v>40.401000000000003</v>
      </c>
      <c r="D41" s="5">
        <f t="shared" si="0"/>
        <v>17.097333897587813</v>
      </c>
      <c r="J41" s="3"/>
      <c r="L41" s="3"/>
    </row>
    <row r="42" spans="1:12" x14ac:dyDescent="0.2">
      <c r="A42">
        <v>47</v>
      </c>
      <c r="B42" s="5">
        <f>IF(conc!N43="","-",conc!N43/1000)</f>
        <v>2.2360000000000002</v>
      </c>
      <c r="C42" s="5">
        <f>IF(conc!E43="","-",conc!E43/1000)</f>
        <v>37.843000000000004</v>
      </c>
      <c r="D42" s="5">
        <f t="shared" si="0"/>
        <v>16.924418604651162</v>
      </c>
      <c r="J42" s="3"/>
      <c r="L42" s="3"/>
    </row>
    <row r="43" spans="1:12" x14ac:dyDescent="0.2">
      <c r="A43">
        <v>48</v>
      </c>
      <c r="B43" s="5">
        <f>IF(conc!N44="","-",conc!N44/1000)</f>
        <v>3.157</v>
      </c>
      <c r="C43" s="5">
        <f>IF(conc!E44="","-",conc!E44/1000)</f>
        <v>81.947999999999993</v>
      </c>
      <c r="D43" s="5">
        <f t="shared" si="0"/>
        <v>25.957554640481469</v>
      </c>
      <c r="J43" s="3"/>
      <c r="L43" s="3"/>
    </row>
    <row r="44" spans="1:12" x14ac:dyDescent="0.2">
      <c r="A44">
        <v>49</v>
      </c>
      <c r="B44" s="5">
        <f>IF(conc!N45="","-",conc!N45/1000)</f>
        <v>3.157</v>
      </c>
      <c r="C44" s="5">
        <f>IF(conc!E45="","-",conc!E45/1000)</f>
        <v>83.927000000000007</v>
      </c>
      <c r="D44" s="5">
        <f t="shared" si="0"/>
        <v>26.584415584415588</v>
      </c>
      <c r="J44" s="3"/>
      <c r="L44" s="3"/>
    </row>
    <row r="45" spans="1:12" x14ac:dyDescent="0.2">
      <c r="A45">
        <v>50</v>
      </c>
      <c r="B45" s="5">
        <f>IF(conc!N46="","-",conc!N46/1000)</f>
        <v>2.5419999999999998</v>
      </c>
      <c r="C45" s="5">
        <f>IF(conc!E46="","-",conc!E46/1000)</f>
        <v>38.151000000000003</v>
      </c>
      <c r="D45" s="5">
        <f t="shared" si="0"/>
        <v>15.008261211644378</v>
      </c>
      <c r="J45" s="3"/>
      <c r="L45" s="3"/>
    </row>
    <row r="46" spans="1:12" x14ac:dyDescent="0.2">
      <c r="A46">
        <v>51</v>
      </c>
      <c r="B46" s="5">
        <f>IF(conc!N47="","-",conc!N47/1000)</f>
        <v>2.57</v>
      </c>
      <c r="C46" s="5">
        <f>IF(conc!E47="","-",conc!E47/1000)</f>
        <v>45.46</v>
      </c>
      <c r="D46" s="5">
        <f t="shared" si="0"/>
        <v>17.688715953307394</v>
      </c>
      <c r="J46" s="3"/>
      <c r="L46" s="3"/>
    </row>
    <row r="47" spans="1:12" x14ac:dyDescent="0.2">
      <c r="A47">
        <v>52</v>
      </c>
      <c r="B47" s="5">
        <f>IF(conc!N48="","-",conc!N48/1000)</f>
        <v>2.2799999999999998</v>
      </c>
      <c r="C47" s="5">
        <f>IF(conc!E48="","-",conc!E48/1000)</f>
        <v>37.944000000000003</v>
      </c>
      <c r="D47" s="5">
        <f t="shared" si="0"/>
        <v>16.642105263157898</v>
      </c>
      <c r="J47" s="3"/>
      <c r="L47" s="3"/>
    </row>
    <row r="48" spans="1:12" x14ac:dyDescent="0.2">
      <c r="A48">
        <v>53</v>
      </c>
      <c r="B48" s="5">
        <f>IF(conc!N49="","-",conc!N49/1000)</f>
        <v>2.1800000000000002</v>
      </c>
      <c r="C48" s="5">
        <f>IF(conc!E49="","-",conc!E49/1000)</f>
        <v>37.94</v>
      </c>
      <c r="D48" s="5">
        <f t="shared" si="0"/>
        <v>17.403669724770641</v>
      </c>
      <c r="J48" s="3"/>
      <c r="L48" s="3"/>
    </row>
    <row r="49" spans="1:12" x14ac:dyDescent="0.2">
      <c r="A49">
        <v>54</v>
      </c>
      <c r="B49" s="5">
        <f>IF(conc!N50="","-",conc!N50/1000)</f>
        <v>2.2200000000000002</v>
      </c>
      <c r="C49" s="5">
        <f>IF(conc!E50="","-",conc!E50/1000)</f>
        <v>37.731000000000002</v>
      </c>
      <c r="D49" s="5">
        <f t="shared" si="0"/>
        <v>16.995945945945945</v>
      </c>
      <c r="J49" s="3"/>
      <c r="L49" s="3"/>
    </row>
    <row r="50" spans="1:12" x14ac:dyDescent="0.2">
      <c r="A50">
        <v>55</v>
      </c>
      <c r="B50" s="5">
        <f>IF(conc!N51="","-",conc!N51/1000)</f>
        <v>2.3130000000000002</v>
      </c>
      <c r="C50" s="5">
        <f>IF(conc!E51="","-",conc!E51/1000)</f>
        <v>37.892000000000003</v>
      </c>
      <c r="D50" s="5">
        <f t="shared" si="0"/>
        <v>16.382187635105922</v>
      </c>
      <c r="J50" s="3"/>
      <c r="L50" s="3"/>
    </row>
    <row r="51" spans="1:12" x14ac:dyDescent="0.2">
      <c r="A51">
        <v>56</v>
      </c>
      <c r="B51" s="5">
        <f>IF(conc!N52="","-",conc!N52/1000)</f>
        <v>2.3279999999999998</v>
      </c>
      <c r="C51" s="5">
        <f>IF(conc!E52="","-",conc!E52/1000)</f>
        <v>38.375999999999998</v>
      </c>
      <c r="D51" s="5">
        <f t="shared" si="0"/>
        <v>16.484536082474229</v>
      </c>
      <c r="J51" s="3"/>
      <c r="L51" s="3"/>
    </row>
    <row r="52" spans="1:12" x14ac:dyDescent="0.2">
      <c r="A52">
        <v>57</v>
      </c>
      <c r="B52" s="5">
        <f>IF(conc!N53="","-",conc!N53/1000)</f>
        <v>2.2719999999999998</v>
      </c>
      <c r="C52" s="5" t="str">
        <f>IF(conc!E53="","-",conc!E53/1000)</f>
        <v>-</v>
      </c>
      <c r="D52" s="5" t="str">
        <f t="shared" si="0"/>
        <v>-</v>
      </c>
      <c r="J52" s="3"/>
      <c r="L52" s="3"/>
    </row>
    <row r="53" spans="1:12" x14ac:dyDescent="0.2">
      <c r="A53">
        <v>58</v>
      </c>
      <c r="B53" s="5">
        <f>IF(conc!N54="","-",conc!N54/1000)</f>
        <v>2.5609999999999999</v>
      </c>
      <c r="C53" s="5" t="str">
        <f>IF(conc!E54="","-",conc!E54/1000)</f>
        <v>-</v>
      </c>
      <c r="D53" s="5" t="str">
        <f t="shared" si="0"/>
        <v>-</v>
      </c>
      <c r="J53" s="3"/>
      <c r="L53" s="3"/>
    </row>
    <row r="54" spans="1:12" x14ac:dyDescent="0.2">
      <c r="A54">
        <v>59</v>
      </c>
      <c r="B54" s="5">
        <f>IF(conc!N55="","-",conc!N55/1000)</f>
        <v>2.2410000000000001</v>
      </c>
      <c r="C54" s="5">
        <f>IF(conc!E55="","-",conc!E55/1000)</f>
        <v>37.545999999999999</v>
      </c>
      <c r="D54" s="5">
        <f t="shared" si="0"/>
        <v>16.754127621597501</v>
      </c>
      <c r="J54" s="3"/>
      <c r="L54" s="3"/>
    </row>
    <row r="55" spans="1:12" x14ac:dyDescent="0.2">
      <c r="A55">
        <v>60</v>
      </c>
      <c r="B55" s="5">
        <f>IF(conc!N56="","-",conc!N56/1000)</f>
        <v>3.8980000000000001</v>
      </c>
      <c r="C55" s="5">
        <f>IF(conc!E56="","-",conc!E56/1000)</f>
        <v>116.988</v>
      </c>
      <c r="D55" s="5">
        <f t="shared" si="0"/>
        <v>30.012314007183171</v>
      </c>
      <c r="J55" s="3"/>
      <c r="L55" s="3"/>
    </row>
    <row r="56" spans="1:12" x14ac:dyDescent="0.2">
      <c r="A56">
        <v>61</v>
      </c>
      <c r="B56" s="5">
        <f>IF(conc!N57="","-",conc!N57/1000)</f>
        <v>2.2949999999999999</v>
      </c>
      <c r="C56" s="5">
        <f>IF(conc!E57="","-",conc!E57/1000)</f>
        <v>38.567999999999998</v>
      </c>
      <c r="D56" s="5">
        <f t="shared" si="0"/>
        <v>16.805228758169935</v>
      </c>
      <c r="J56" s="3"/>
      <c r="L56" s="3"/>
    </row>
    <row r="57" spans="1:12" x14ac:dyDescent="0.2">
      <c r="A57">
        <v>62</v>
      </c>
      <c r="B57" s="5">
        <f>IF(conc!N58="","-",conc!N58/1000)</f>
        <v>3.6749999999999998</v>
      </c>
      <c r="C57" s="5" t="str">
        <f>IF(conc!E58="","-",conc!E58/1000)</f>
        <v>-</v>
      </c>
      <c r="D57" s="5" t="str">
        <f t="shared" si="0"/>
        <v>-</v>
      </c>
      <c r="J57" s="3"/>
      <c r="L57" s="3"/>
    </row>
    <row r="58" spans="1:12" x14ac:dyDescent="0.2">
      <c r="A58">
        <v>63</v>
      </c>
      <c r="B58" s="5">
        <f>IF(conc!N59="","-",conc!N59/1000)</f>
        <v>2.73</v>
      </c>
      <c r="C58" s="5" t="str">
        <f>IF(conc!E59="","-",conc!E59/1000)</f>
        <v>-</v>
      </c>
      <c r="D58" s="5" t="str">
        <f t="shared" si="0"/>
        <v>-</v>
      </c>
      <c r="J58" s="3"/>
      <c r="L58" s="3"/>
    </row>
    <row r="59" spans="1:12" x14ac:dyDescent="0.2">
      <c r="A59">
        <v>64</v>
      </c>
      <c r="B59" s="5">
        <f>IF(conc!N60="","-",conc!N60/1000)</f>
        <v>3.4550000000000001</v>
      </c>
      <c r="C59" s="5" t="str">
        <f>IF(conc!E60="","-",conc!E60/1000)</f>
        <v>-</v>
      </c>
      <c r="D59" s="5" t="str">
        <f t="shared" si="0"/>
        <v>-</v>
      </c>
      <c r="J59" s="3"/>
      <c r="L59" s="3"/>
    </row>
    <row r="60" spans="1:12" x14ac:dyDescent="0.2">
      <c r="A60">
        <v>65</v>
      </c>
      <c r="B60" s="5">
        <f>IF(conc!N61="","-",conc!N61/1000)</f>
        <v>2.1970000000000001</v>
      </c>
      <c r="C60" s="5" t="str">
        <f>IF(conc!E61="","-",conc!E61/1000)</f>
        <v>-</v>
      </c>
      <c r="D60" s="5" t="str">
        <f t="shared" si="0"/>
        <v>-</v>
      </c>
      <c r="J60" s="3"/>
      <c r="L60" s="3"/>
    </row>
    <row r="61" spans="1:12" x14ac:dyDescent="0.2">
      <c r="A61">
        <v>66</v>
      </c>
      <c r="B61" s="5">
        <f>IF(conc!N62="","-",conc!N62/1000)</f>
        <v>2.3149999999999999</v>
      </c>
      <c r="C61" s="5">
        <f>IF(conc!E62="","-",conc!E62/1000)</f>
        <v>47.249000000000002</v>
      </c>
      <c r="D61" s="5">
        <f t="shared" si="0"/>
        <v>20.409935205183587</v>
      </c>
      <c r="J61" s="3"/>
      <c r="L61" s="3"/>
    </row>
    <row r="62" spans="1:12" x14ac:dyDescent="0.2">
      <c r="A62">
        <v>67</v>
      </c>
      <c r="B62" s="5">
        <f>IF(conc!N63="","-",conc!N63/1000)</f>
        <v>2.8</v>
      </c>
      <c r="C62" s="5">
        <f>IF(conc!E63="","-",conc!E63/1000)</f>
        <v>127.738</v>
      </c>
      <c r="D62" s="5">
        <f t="shared" si="0"/>
        <v>45.620714285714286</v>
      </c>
      <c r="J62" s="3"/>
      <c r="L62" s="3"/>
    </row>
    <row r="63" spans="1:12" x14ac:dyDescent="0.2">
      <c r="A63">
        <v>68</v>
      </c>
      <c r="B63" s="5">
        <f>IF(conc!N64="","-",conc!N64/1000)</f>
        <v>2.258</v>
      </c>
      <c r="C63" s="5">
        <f>IF(conc!E64="","-",conc!E64/1000)</f>
        <v>42.131</v>
      </c>
      <c r="D63" s="5">
        <f t="shared" si="0"/>
        <v>18.658547387068204</v>
      </c>
      <c r="J63" s="3"/>
      <c r="L63" s="3"/>
    </row>
    <row r="64" spans="1:12" x14ac:dyDescent="0.2">
      <c r="A64">
        <v>69</v>
      </c>
      <c r="B64" s="5" t="str">
        <f>IF(conc!N65="","-",conc!N65/1000)</f>
        <v>-</v>
      </c>
      <c r="C64" s="5">
        <f>IF(conc!E65="","-",conc!E65/1000)</f>
        <v>74.97</v>
      </c>
      <c r="D64" s="5" t="str">
        <f t="shared" si="0"/>
        <v>-</v>
      </c>
      <c r="J64" s="3"/>
      <c r="L64" s="3"/>
    </row>
    <row r="65" spans="1:12" x14ac:dyDescent="0.2">
      <c r="A65">
        <v>71</v>
      </c>
      <c r="B65" s="5">
        <f>IF(conc!N66="","-",conc!N66/1000)</f>
        <v>2.2490000000000001</v>
      </c>
      <c r="C65" s="5">
        <f>IF(conc!E66="","-",conc!E66/1000)</f>
        <v>37.783999999999999</v>
      </c>
      <c r="D65" s="5">
        <f t="shared" si="0"/>
        <v>16.800355713650511</v>
      </c>
      <c r="J65" s="3"/>
      <c r="L65" s="3"/>
    </row>
    <row r="66" spans="1:12" x14ac:dyDescent="0.2">
      <c r="A66">
        <v>72</v>
      </c>
      <c r="B66" s="5">
        <f>IF(conc!N67="","-",conc!N67/1000)</f>
        <v>2.2679999999999998</v>
      </c>
      <c r="C66" s="5">
        <f>IF(conc!E67="","-",conc!E67/1000)</f>
        <v>38.042999999999999</v>
      </c>
      <c r="D66" s="5">
        <f t="shared" ref="D66:D129" si="3">IF(OR(C66="-",B66="-"), "-", C66/B66)</f>
        <v>16.773809523809526</v>
      </c>
      <c r="J66" s="3"/>
      <c r="L66" s="3"/>
    </row>
    <row r="67" spans="1:12" x14ac:dyDescent="0.2">
      <c r="A67">
        <v>73</v>
      </c>
      <c r="B67" s="5">
        <f>IF(conc!N68="","-",conc!N68/1000)</f>
        <v>2.2810000000000001</v>
      </c>
      <c r="C67" s="5">
        <f>IF(conc!E68="","-",conc!E68/1000)</f>
        <v>37.920999999999999</v>
      </c>
      <c r="D67" s="5">
        <f t="shared" si="3"/>
        <v>16.624725997369573</v>
      </c>
      <c r="J67" s="3"/>
      <c r="L67" s="3"/>
    </row>
    <row r="68" spans="1:12" x14ac:dyDescent="0.2">
      <c r="A68">
        <v>74</v>
      </c>
      <c r="B68" s="5">
        <f>IF(conc!N69="","-",conc!N69/1000)</f>
        <v>2.2970000000000002</v>
      </c>
      <c r="C68" s="5">
        <f>IF(conc!E69="","-",conc!E69/1000)</f>
        <v>38.58</v>
      </c>
      <c r="D68" s="5">
        <f t="shared" si="3"/>
        <v>16.795820635611665</v>
      </c>
      <c r="J68" s="3"/>
      <c r="L68" s="3"/>
    </row>
    <row r="69" spans="1:12" x14ac:dyDescent="0.2">
      <c r="A69">
        <v>75</v>
      </c>
      <c r="B69" s="5">
        <f>IF(conc!N70="","-",conc!N70/1000)</f>
        <v>5.3179999999999996</v>
      </c>
      <c r="C69" s="5" t="str">
        <f>IF(conc!E70="","-",conc!E70/1000)</f>
        <v>-</v>
      </c>
      <c r="D69" s="5" t="str">
        <f t="shared" si="3"/>
        <v>-</v>
      </c>
      <c r="J69" s="3"/>
      <c r="L69" s="3"/>
    </row>
    <row r="70" spans="1:12" x14ac:dyDescent="0.2">
      <c r="A70">
        <v>77</v>
      </c>
      <c r="B70" s="5">
        <f>IF(conc!N71="","-",conc!N71/1000)</f>
        <v>2.3570000000000002</v>
      </c>
      <c r="C70" s="5">
        <f>IF(conc!E71="","-",conc!E71/1000)</f>
        <v>38.856000000000002</v>
      </c>
      <c r="D70" s="5">
        <f t="shared" si="3"/>
        <v>16.485362749257529</v>
      </c>
      <c r="J70" s="3"/>
      <c r="L70" s="3"/>
    </row>
    <row r="71" spans="1:12" x14ac:dyDescent="0.2">
      <c r="A71">
        <v>79</v>
      </c>
      <c r="B71" s="5">
        <f>IF(conc!N72="","-",conc!N72/1000)</f>
        <v>2.653</v>
      </c>
      <c r="C71" s="5">
        <f>IF(conc!E72="","-",conc!E72/1000)</f>
        <v>56.326000000000001</v>
      </c>
      <c r="D71" s="5">
        <f t="shared" si="3"/>
        <v>21.231059178288731</v>
      </c>
      <c r="J71" s="3"/>
      <c r="L71" s="3"/>
    </row>
    <row r="72" spans="1:12" x14ac:dyDescent="0.2">
      <c r="A72">
        <v>80</v>
      </c>
      <c r="B72" s="5">
        <f>IF(conc!N73="","-",conc!N73/1000)</f>
        <v>2.2530000000000001</v>
      </c>
      <c r="C72" s="5">
        <f>IF(conc!E73="","-",conc!E73/1000)</f>
        <v>38.386000000000003</v>
      </c>
      <c r="D72" s="5">
        <f t="shared" si="3"/>
        <v>17.037727474478473</v>
      </c>
      <c r="J72" s="3"/>
      <c r="L72" s="3"/>
    </row>
    <row r="73" spans="1:12" x14ac:dyDescent="0.2">
      <c r="A73">
        <v>81</v>
      </c>
      <c r="B73" s="5">
        <f>IF(conc!N74="","-",conc!N74/1000)</f>
        <v>3.2309999999999999</v>
      </c>
      <c r="C73" s="5">
        <f>IF(conc!E74="","-",conc!E74/1000)</f>
        <v>136.935</v>
      </c>
      <c r="D73" s="5">
        <f t="shared" si="3"/>
        <v>42.381615598885794</v>
      </c>
      <c r="J73" s="3"/>
      <c r="L73" s="3"/>
    </row>
    <row r="74" spans="1:12" x14ac:dyDescent="0.2">
      <c r="A74">
        <v>82</v>
      </c>
      <c r="B74" s="5">
        <f>IF(conc!N75="","-",conc!N75/1000)</f>
        <v>2.1920000000000002</v>
      </c>
      <c r="C74" s="5">
        <f>IF(conc!E75="","-",conc!E75/1000)</f>
        <v>37.768999999999998</v>
      </c>
      <c r="D74" s="5">
        <f t="shared" si="3"/>
        <v>17.230383211678831</v>
      </c>
      <c r="J74" s="3"/>
      <c r="L74" s="3"/>
    </row>
    <row r="75" spans="1:12" x14ac:dyDescent="0.2">
      <c r="A75">
        <v>83</v>
      </c>
      <c r="B75" s="5">
        <f>IF(conc!N76="","-",conc!N76/1000)</f>
        <v>2.2589999999999999</v>
      </c>
      <c r="C75" s="5">
        <f>IF(conc!E76="","-",conc!E76/1000)</f>
        <v>37.603999999999999</v>
      </c>
      <c r="D75" s="5">
        <f t="shared" si="3"/>
        <v>16.646303674192122</v>
      </c>
      <c r="J75" s="3"/>
      <c r="L75" s="3"/>
    </row>
    <row r="76" spans="1:12" x14ac:dyDescent="0.2">
      <c r="A76">
        <v>85</v>
      </c>
      <c r="B76" s="5">
        <f>IF(conc!N77="","-",conc!N77/1000)</f>
        <v>2.4670000000000001</v>
      </c>
      <c r="C76" s="5">
        <f>IF(conc!E77="","-",conc!E77/1000)</f>
        <v>40.036000000000001</v>
      </c>
      <c r="D76" s="5">
        <f t="shared" si="3"/>
        <v>16.228617754357519</v>
      </c>
      <c r="J76" s="3"/>
      <c r="L76" s="3"/>
    </row>
    <row r="77" spans="1:12" x14ac:dyDescent="0.2">
      <c r="A77">
        <v>86</v>
      </c>
      <c r="B77" s="5">
        <f>IF(conc!N78="","-",conc!N78/1000)</f>
        <v>2.2530000000000001</v>
      </c>
      <c r="C77" s="5">
        <f>IF(conc!E78="","-",conc!E78/1000)</f>
        <v>37.593000000000004</v>
      </c>
      <c r="D77" s="5">
        <f t="shared" si="3"/>
        <v>16.685752330226364</v>
      </c>
      <c r="J77" s="3"/>
      <c r="L77" s="3"/>
    </row>
    <row r="78" spans="1:12" x14ac:dyDescent="0.2">
      <c r="A78">
        <v>87</v>
      </c>
      <c r="B78" s="5">
        <f>IF(conc!N79="","-",conc!N79/1000)</f>
        <v>2.5329999999999999</v>
      </c>
      <c r="C78" s="5" t="str">
        <f>IF(conc!E79="","-",conc!E79/1000)</f>
        <v>-</v>
      </c>
      <c r="D78" s="5" t="str">
        <f t="shared" si="3"/>
        <v>-</v>
      </c>
      <c r="J78" s="3"/>
      <c r="L78" s="3"/>
    </row>
    <row r="79" spans="1:12" x14ac:dyDescent="0.2">
      <c r="A79">
        <v>88</v>
      </c>
      <c r="B79" s="5">
        <f>IF(conc!N80="","-",conc!N80/1000)</f>
        <v>2.6349999999999998</v>
      </c>
      <c r="C79" s="5">
        <f>IF(conc!E80="","-",conc!E80/1000)</f>
        <v>52.569000000000003</v>
      </c>
      <c r="D79" s="5">
        <f t="shared" si="3"/>
        <v>19.950284629981027</v>
      </c>
      <c r="J79" s="3"/>
      <c r="L79" s="3"/>
    </row>
    <row r="80" spans="1:12" x14ac:dyDescent="0.2">
      <c r="A80">
        <v>89</v>
      </c>
      <c r="B80" s="5">
        <f>IF(conc!N81="","-",conc!N81/1000)</f>
        <v>2.2869999999999999</v>
      </c>
      <c r="C80" s="5">
        <f>IF(conc!E81="","-",conc!E81/1000)</f>
        <v>39.072000000000003</v>
      </c>
      <c r="D80" s="5">
        <f t="shared" si="3"/>
        <v>17.084390030607786</v>
      </c>
      <c r="J80" s="3"/>
      <c r="L80" s="3"/>
    </row>
    <row r="81" spans="1:12" x14ac:dyDescent="0.2">
      <c r="A81">
        <v>90</v>
      </c>
      <c r="B81" s="5">
        <f>IF(conc!N82="","-",conc!N82/1000)</f>
        <v>5.016</v>
      </c>
      <c r="C81" s="5">
        <f>IF(conc!E82="","-",conc!E82/1000)</f>
        <v>193.108</v>
      </c>
      <c r="D81" s="5">
        <f t="shared" si="3"/>
        <v>38.498405103668262</v>
      </c>
      <c r="J81" s="3"/>
      <c r="L81" s="3"/>
    </row>
    <row r="82" spans="1:12" x14ac:dyDescent="0.2">
      <c r="A82">
        <v>91</v>
      </c>
      <c r="B82" s="5">
        <f>IF(conc!N83="","-",conc!N83/1000)</f>
        <v>2.2919999999999998</v>
      </c>
      <c r="C82" s="5">
        <f>IF(conc!E83="","-",conc!E83/1000)</f>
        <v>38.845999999999997</v>
      </c>
      <c r="D82" s="5">
        <f t="shared" si="3"/>
        <v>16.948516579406633</v>
      </c>
      <c r="J82" s="3"/>
      <c r="L82" s="3"/>
    </row>
    <row r="83" spans="1:12" x14ac:dyDescent="0.2">
      <c r="A83">
        <v>92</v>
      </c>
      <c r="B83" s="5">
        <f>IF(conc!N84="","-",conc!N84/1000)</f>
        <v>2.37</v>
      </c>
      <c r="C83" s="5">
        <f>IF(conc!E84="","-",conc!E84/1000)</f>
        <v>40.548999999999999</v>
      </c>
      <c r="D83" s="5">
        <f t="shared" si="3"/>
        <v>17.109282700421939</v>
      </c>
      <c r="J83" s="3"/>
      <c r="L83" s="3"/>
    </row>
    <row r="84" spans="1:12" x14ac:dyDescent="0.2">
      <c r="A84">
        <v>93</v>
      </c>
      <c r="B84" s="5">
        <f>IF(conc!N85="","-",conc!N85/1000)</f>
        <v>2.2949999999999999</v>
      </c>
      <c r="C84" s="5">
        <f>IF(conc!E85="","-",conc!E85/1000)</f>
        <v>40.317999999999998</v>
      </c>
      <c r="D84" s="5">
        <f t="shared" si="3"/>
        <v>17.567755991285402</v>
      </c>
      <c r="J84" s="3"/>
      <c r="L84" s="3"/>
    </row>
    <row r="85" spans="1:12" x14ac:dyDescent="0.2">
      <c r="A85">
        <v>94</v>
      </c>
      <c r="B85" s="5">
        <f>IF(conc!N86="","-",conc!N86/1000)</f>
        <v>2.3740000000000001</v>
      </c>
      <c r="C85" s="5">
        <f>IF(conc!E86="","-",conc!E86/1000)</f>
        <v>48.677999999999997</v>
      </c>
      <c r="D85" s="5">
        <f t="shared" si="3"/>
        <v>20.504633529907327</v>
      </c>
      <c r="J85" s="3"/>
      <c r="L85" s="3"/>
    </row>
    <row r="86" spans="1:12" x14ac:dyDescent="0.2">
      <c r="A86">
        <v>95</v>
      </c>
      <c r="B86" s="5">
        <f>IF(conc!N87="","-",conc!N87/1000)</f>
        <v>2.3490000000000002</v>
      </c>
      <c r="C86" s="5" t="str">
        <f>IF(conc!E87="","-",conc!E87/1000)</f>
        <v>-</v>
      </c>
      <c r="D86" s="5" t="str">
        <f t="shared" si="3"/>
        <v>-</v>
      </c>
      <c r="J86" s="3"/>
      <c r="L86" s="3"/>
    </row>
    <row r="87" spans="1:12" x14ac:dyDescent="0.2">
      <c r="A87">
        <v>96</v>
      </c>
      <c r="B87" s="5">
        <f>IF(conc!N88="","-",conc!N88/1000)</f>
        <v>2.4729999999999999</v>
      </c>
      <c r="C87" s="5" t="str">
        <f>IF(conc!E88="","-",conc!E88/1000)</f>
        <v>-</v>
      </c>
      <c r="D87" s="5" t="str">
        <f t="shared" si="3"/>
        <v>-</v>
      </c>
      <c r="J87" s="3"/>
      <c r="L87" s="3"/>
    </row>
    <row r="88" spans="1:12" x14ac:dyDescent="0.2">
      <c r="A88">
        <v>97</v>
      </c>
      <c r="B88" s="5">
        <f>IF(conc!N89="","-",conc!N89/1000)</f>
        <v>2.2090000000000001</v>
      </c>
      <c r="C88" s="5">
        <f>IF(conc!E89="","-",conc!E89/1000)</f>
        <v>38.171999999999997</v>
      </c>
      <c r="D88" s="5">
        <f t="shared" si="3"/>
        <v>17.280217292892711</v>
      </c>
      <c r="J88" s="3"/>
      <c r="L88" s="3"/>
    </row>
    <row r="89" spans="1:12" x14ac:dyDescent="0.2">
      <c r="A89">
        <v>98</v>
      </c>
      <c r="B89" s="5">
        <f>IF(conc!N90="","-",conc!N90/1000)</f>
        <v>2.278</v>
      </c>
      <c r="C89" s="5">
        <f>IF(conc!E90="","-",conc!E90/1000)</f>
        <v>38</v>
      </c>
      <c r="D89" s="5">
        <f t="shared" si="3"/>
        <v>16.681299385425813</v>
      </c>
      <c r="J89" s="3"/>
      <c r="L89" s="3"/>
    </row>
    <row r="90" spans="1:12" x14ac:dyDescent="0.2">
      <c r="A90">
        <v>99</v>
      </c>
      <c r="B90" s="5">
        <f>IF(conc!N91="","-",conc!N91/1000)</f>
        <v>2.2530000000000001</v>
      </c>
      <c r="C90" s="5">
        <f>IF(conc!E91="","-",conc!E91/1000)</f>
        <v>37.750999999999998</v>
      </c>
      <c r="D90" s="5">
        <f t="shared" si="3"/>
        <v>16.755881047492231</v>
      </c>
      <c r="J90" s="3"/>
      <c r="L90" s="3"/>
    </row>
    <row r="91" spans="1:12" x14ac:dyDescent="0.2">
      <c r="A91">
        <v>100</v>
      </c>
      <c r="B91" s="5">
        <f>IF(conc!N92="","-",conc!N92/1000)</f>
        <v>2.242</v>
      </c>
      <c r="C91" s="5">
        <f>IF(conc!E92="","-",conc!E92/1000)</f>
        <v>38.203000000000003</v>
      </c>
      <c r="D91" s="5">
        <f t="shared" si="3"/>
        <v>17.039696699375558</v>
      </c>
      <c r="J91" s="3"/>
      <c r="L91" s="3"/>
    </row>
    <row r="92" spans="1:12" x14ac:dyDescent="0.2">
      <c r="A92">
        <v>101</v>
      </c>
      <c r="B92" s="5">
        <f>IF(conc!N93="","-",conc!N93/1000)</f>
        <v>2.2770000000000001</v>
      </c>
      <c r="C92" s="5">
        <f>IF(conc!E93="","-",conc!E93/1000)</f>
        <v>38.350999999999999</v>
      </c>
      <c r="D92" s="5">
        <f t="shared" si="3"/>
        <v>16.842775581906015</v>
      </c>
      <c r="J92" s="3"/>
      <c r="L92" s="3"/>
    </row>
    <row r="93" spans="1:12" x14ac:dyDescent="0.2">
      <c r="A93">
        <v>102</v>
      </c>
      <c r="B93" s="5">
        <f>IF(conc!N94="","-",conc!N94/1000)</f>
        <v>2.2280000000000002</v>
      </c>
      <c r="C93" s="5">
        <f>IF(conc!E94="","-",conc!E94/1000)</f>
        <v>38.082999999999998</v>
      </c>
      <c r="D93" s="5">
        <f t="shared" si="3"/>
        <v>17.092908438061038</v>
      </c>
      <c r="J93" s="3"/>
      <c r="L93" s="3"/>
    </row>
    <row r="94" spans="1:12" x14ac:dyDescent="0.2">
      <c r="A94">
        <v>103</v>
      </c>
      <c r="B94" s="5">
        <f>IF(conc!N95="","-",conc!N95/1000)</f>
        <v>2.1760000000000002</v>
      </c>
      <c r="C94" s="5">
        <f>IF(conc!E95="","-",conc!E95/1000)</f>
        <v>38.021999999999998</v>
      </c>
      <c r="D94" s="5">
        <f t="shared" si="3"/>
        <v>17.473345588235293</v>
      </c>
      <c r="J94" s="3"/>
      <c r="L94" s="3"/>
    </row>
    <row r="95" spans="1:12" x14ac:dyDescent="0.2">
      <c r="A95">
        <v>104</v>
      </c>
      <c r="B95" s="5">
        <f>IF(conc!N96="","-",conc!N96/1000)</f>
        <v>2.27</v>
      </c>
      <c r="C95" s="5">
        <f>IF(conc!E96="","-",conc!E96/1000)</f>
        <v>37.866</v>
      </c>
      <c r="D95" s="5">
        <f t="shared" si="3"/>
        <v>16.681057268722466</v>
      </c>
      <c r="J95" s="3"/>
      <c r="L95" s="3"/>
    </row>
    <row r="96" spans="1:12" x14ac:dyDescent="0.2">
      <c r="A96">
        <v>105</v>
      </c>
      <c r="B96" s="5">
        <f>IF(conc!N97="","-",conc!N97/1000)</f>
        <v>2.3650000000000002</v>
      </c>
      <c r="C96" s="5">
        <f>IF(conc!E97="","-",conc!E97/1000)</f>
        <v>38.698999999999998</v>
      </c>
      <c r="D96" s="5">
        <f t="shared" si="3"/>
        <v>16.36321353065539</v>
      </c>
      <c r="J96" s="3"/>
      <c r="L96" s="3"/>
    </row>
    <row r="97" spans="1:12" x14ac:dyDescent="0.2">
      <c r="A97">
        <v>106</v>
      </c>
      <c r="B97" s="5">
        <f>IF(conc!N98="","-",conc!N98/1000)</f>
        <v>4.7750000000000004</v>
      </c>
      <c r="C97" s="5" t="str">
        <f>IF(conc!E98="","-",conc!E98/1000)</f>
        <v>-</v>
      </c>
      <c r="D97" s="5" t="str">
        <f t="shared" si="3"/>
        <v>-</v>
      </c>
      <c r="J97" s="3"/>
      <c r="L97" s="3"/>
    </row>
    <row r="98" spans="1:12" x14ac:dyDescent="0.2">
      <c r="A98">
        <v>107</v>
      </c>
      <c r="B98" s="5">
        <f>IF(conc!N99="","-",conc!N99/1000)</f>
        <v>2.4529999999999998</v>
      </c>
      <c r="C98" s="5" t="str">
        <f>IF(conc!E99="","-",conc!E99/1000)</f>
        <v>-</v>
      </c>
      <c r="D98" s="5" t="str">
        <f t="shared" si="3"/>
        <v>-</v>
      </c>
      <c r="J98" s="3"/>
      <c r="L98" s="3"/>
    </row>
    <row r="99" spans="1:12" x14ac:dyDescent="0.2">
      <c r="A99">
        <v>108</v>
      </c>
      <c r="B99" s="5">
        <f>IF(conc!N100="","-",conc!N100/1000)</f>
        <v>2.262</v>
      </c>
      <c r="C99" s="5">
        <f>IF(conc!E100="","-",conc!E100/1000)</f>
        <v>38.450000000000003</v>
      </c>
      <c r="D99" s="5">
        <f t="shared" si="3"/>
        <v>16.998231653404069</v>
      </c>
      <c r="J99" s="3"/>
      <c r="L99" s="3"/>
    </row>
    <row r="100" spans="1:12" x14ac:dyDescent="0.2">
      <c r="A100">
        <v>109</v>
      </c>
      <c r="B100" s="5">
        <f>IF(conc!N101="","-",conc!N101/1000)</f>
        <v>2.3260000000000001</v>
      </c>
      <c r="C100" s="5">
        <f>IF(conc!E101="","-",conc!E101/1000)</f>
        <v>37.960999999999999</v>
      </c>
      <c r="D100" s="5">
        <f t="shared" si="3"/>
        <v>16.320292347377471</v>
      </c>
      <c r="J100" s="3"/>
      <c r="L100" s="3"/>
    </row>
    <row r="101" spans="1:12" x14ac:dyDescent="0.2">
      <c r="A101">
        <v>110</v>
      </c>
      <c r="B101" s="5">
        <f>IF(conc!N102="","-",conc!N102/1000)</f>
        <v>2.266</v>
      </c>
      <c r="C101" s="5">
        <f>IF(conc!E102="","-",conc!E102/1000)</f>
        <v>38.28</v>
      </c>
      <c r="D101" s="5">
        <f t="shared" si="3"/>
        <v>16.893203883495147</v>
      </c>
      <c r="J101" s="3"/>
      <c r="L101" s="3"/>
    </row>
    <row r="102" spans="1:12" x14ac:dyDescent="0.2">
      <c r="A102">
        <v>111</v>
      </c>
      <c r="B102" s="5">
        <f>IF(conc!N103="","-",conc!N103/1000)</f>
        <v>2.2389999999999999</v>
      </c>
      <c r="C102" s="5">
        <f>IF(conc!E103="","-",conc!E103/1000)</f>
        <v>39.216999999999999</v>
      </c>
      <c r="D102" s="5">
        <f t="shared" si="3"/>
        <v>17.515408664582402</v>
      </c>
      <c r="J102" s="3"/>
      <c r="L102" s="3"/>
    </row>
    <row r="103" spans="1:12" x14ac:dyDescent="0.2">
      <c r="A103">
        <v>112</v>
      </c>
      <c r="B103" s="5">
        <f>IF(conc!N104="","-",conc!N104/1000)</f>
        <v>2.194</v>
      </c>
      <c r="C103" s="5">
        <f>IF(conc!E104="","-",conc!E104/1000)</f>
        <v>37.698999999999998</v>
      </c>
      <c r="D103" s="5">
        <f t="shared" si="3"/>
        <v>17.182771194165905</v>
      </c>
      <c r="J103" s="3"/>
      <c r="L103" s="3"/>
    </row>
    <row r="104" spans="1:12" x14ac:dyDescent="0.2">
      <c r="A104">
        <v>113</v>
      </c>
      <c r="B104" s="5">
        <f>IF(conc!N105="","-",conc!N105/1000)</f>
        <v>2.246</v>
      </c>
      <c r="C104" s="5">
        <f>IF(conc!E105="","-",conc!E105/1000)</f>
        <v>44.841999999999999</v>
      </c>
      <c r="D104" s="5">
        <f t="shared" si="3"/>
        <v>19.965271593944792</v>
      </c>
      <c r="J104" s="3"/>
      <c r="L104" s="3"/>
    </row>
    <row r="105" spans="1:12" x14ac:dyDescent="0.2">
      <c r="A105">
        <v>114</v>
      </c>
      <c r="B105" s="5">
        <f>IF(conc!N106="","-",conc!N106/1000)</f>
        <v>2.4569999999999999</v>
      </c>
      <c r="C105" s="5" t="str">
        <f>IF(conc!E106="","-",conc!E106/1000)</f>
        <v>-</v>
      </c>
      <c r="D105" s="5" t="str">
        <f t="shared" si="3"/>
        <v>-</v>
      </c>
      <c r="J105" s="3"/>
      <c r="L105" s="3"/>
    </row>
    <row r="106" spans="1:12" x14ac:dyDescent="0.2">
      <c r="A106">
        <v>115</v>
      </c>
      <c r="B106" s="5">
        <f>IF(conc!N107="","-",conc!N107/1000)</f>
        <v>2.2570000000000001</v>
      </c>
      <c r="C106" s="5">
        <f>IF(conc!E107="","-",conc!E107/1000)</f>
        <v>38.015000000000001</v>
      </c>
      <c r="D106" s="5">
        <f t="shared" si="3"/>
        <v>16.843154630039876</v>
      </c>
      <c r="J106" s="3"/>
      <c r="L106" s="3"/>
    </row>
    <row r="107" spans="1:12" x14ac:dyDescent="0.2">
      <c r="A107">
        <v>116</v>
      </c>
      <c r="B107" s="5">
        <f>IF(conc!N108="","-",conc!N108/1000)</f>
        <v>3.7029999999999998</v>
      </c>
      <c r="C107" s="5">
        <f>IF(conc!E108="","-",conc!E108/1000)</f>
        <v>124.277</v>
      </c>
      <c r="D107" s="5">
        <f t="shared" si="3"/>
        <v>33.561166621658117</v>
      </c>
      <c r="J107" s="3"/>
      <c r="L107" s="3"/>
    </row>
    <row r="108" spans="1:12" x14ac:dyDescent="0.2">
      <c r="A108">
        <v>117</v>
      </c>
      <c r="B108" s="5">
        <f>IF(conc!N109="","-",conc!N109/1000)</f>
        <v>2.278</v>
      </c>
      <c r="C108" s="5">
        <f>IF(conc!E109="","-",conc!E109/1000)</f>
        <v>37.756999999999998</v>
      </c>
      <c r="D108" s="5">
        <f t="shared" si="3"/>
        <v>16.57462686567164</v>
      </c>
      <c r="J108" s="3"/>
      <c r="L108" s="3"/>
    </row>
    <row r="109" spans="1:12" x14ac:dyDescent="0.2">
      <c r="A109">
        <v>118</v>
      </c>
      <c r="B109" s="5">
        <f>IF(conc!N110="","-",conc!N110/1000)</f>
        <v>2.2799999999999998</v>
      </c>
      <c r="C109" s="5">
        <f>IF(conc!E110="","-",conc!E110/1000)</f>
        <v>38.119999999999997</v>
      </c>
      <c r="D109" s="5">
        <f t="shared" si="3"/>
        <v>16.719298245614034</v>
      </c>
      <c r="J109" s="3"/>
      <c r="L109" s="3"/>
    </row>
    <row r="110" spans="1:12" x14ac:dyDescent="0.2">
      <c r="A110">
        <v>119</v>
      </c>
      <c r="B110" s="5">
        <f>IF(conc!N111="","-",conc!N111/1000)</f>
        <v>2.3149999999999999</v>
      </c>
      <c r="C110" s="5">
        <f>IF(conc!E111="","-",conc!E111/1000)</f>
        <v>38.146000000000001</v>
      </c>
      <c r="D110" s="5">
        <f t="shared" si="3"/>
        <v>16.477753779697625</v>
      </c>
      <c r="J110" s="3"/>
      <c r="L110" s="3"/>
    </row>
    <row r="111" spans="1:12" x14ac:dyDescent="0.2">
      <c r="A111">
        <v>120</v>
      </c>
      <c r="B111" s="5">
        <f>IF(conc!N112="","-",conc!N112/1000)</f>
        <v>2.2050000000000001</v>
      </c>
      <c r="C111" s="5">
        <f>IF(conc!E112="","-",conc!E112/1000)</f>
        <v>38.027999999999999</v>
      </c>
      <c r="D111" s="5">
        <f t="shared" si="3"/>
        <v>17.246258503401361</v>
      </c>
      <c r="J111" s="3"/>
      <c r="L111" s="3"/>
    </row>
    <row r="112" spans="1:12" x14ac:dyDescent="0.2">
      <c r="A112">
        <v>121</v>
      </c>
      <c r="B112" s="5">
        <f>IF(conc!N113="","-",conc!N113/1000)</f>
        <v>2.2290000000000001</v>
      </c>
      <c r="C112" s="5">
        <f>IF(conc!E113="","-",conc!E113/1000)</f>
        <v>38.034999999999997</v>
      </c>
      <c r="D112" s="5">
        <f t="shared" si="3"/>
        <v>17.06370569762225</v>
      </c>
      <c r="J112" s="3"/>
      <c r="L112" s="3"/>
    </row>
    <row r="113" spans="1:12" x14ac:dyDescent="0.2">
      <c r="A113">
        <v>122</v>
      </c>
      <c r="B113" s="5">
        <f>IF(conc!N114="","-",conc!N114/1000)</f>
        <v>2.347</v>
      </c>
      <c r="C113" s="5">
        <f>IF(conc!E114="","-",conc!E114/1000)</f>
        <v>38.326999999999998</v>
      </c>
      <c r="D113" s="5">
        <f t="shared" si="3"/>
        <v>16.330208777162333</v>
      </c>
      <c r="J113" s="3"/>
      <c r="L113" s="3"/>
    </row>
    <row r="114" spans="1:12" x14ac:dyDescent="0.2">
      <c r="A114">
        <v>123</v>
      </c>
      <c r="B114" s="5">
        <f>IF(conc!N115="","-",conc!N115/1000)</f>
        <v>2.2970000000000002</v>
      </c>
      <c r="C114" s="5">
        <f>IF(conc!E115="","-",conc!E115/1000)</f>
        <v>38.427</v>
      </c>
      <c r="D114" s="5">
        <f t="shared" si="3"/>
        <v>16.729212015672616</v>
      </c>
      <c r="J114" s="3"/>
      <c r="L114" s="3"/>
    </row>
    <row r="115" spans="1:12" x14ac:dyDescent="0.2">
      <c r="A115">
        <v>124</v>
      </c>
      <c r="B115" s="5">
        <f>IF(conc!N116="","-",conc!N116/1000)</f>
        <v>2.2930000000000001</v>
      </c>
      <c r="C115" s="5">
        <f>IF(conc!E116="","-",conc!E116/1000)</f>
        <v>38.646999999999998</v>
      </c>
      <c r="D115" s="5">
        <f t="shared" si="3"/>
        <v>16.854339293501962</v>
      </c>
      <c r="J115" s="3"/>
      <c r="L115" s="3"/>
    </row>
    <row r="116" spans="1:12" x14ac:dyDescent="0.2">
      <c r="A116">
        <v>125</v>
      </c>
      <c r="B116" s="5">
        <f>IF(conc!N117="","-",conc!N117/1000)</f>
        <v>2.294</v>
      </c>
      <c r="C116" s="5">
        <f>IF(conc!E117="","-",conc!E117/1000)</f>
        <v>38.326999999999998</v>
      </c>
      <c r="D116" s="5">
        <f t="shared" si="3"/>
        <v>16.707497820401045</v>
      </c>
      <c r="J116" s="3"/>
      <c r="L116" s="3"/>
    </row>
    <row r="117" spans="1:12" x14ac:dyDescent="0.2">
      <c r="A117">
        <v>126</v>
      </c>
      <c r="B117" s="5">
        <f>IF(conc!N118="","-",conc!N118/1000)</f>
        <v>2.2570000000000001</v>
      </c>
      <c r="C117" s="5">
        <f>IF(conc!E118="","-",conc!E118/1000)</f>
        <v>38.427999999999997</v>
      </c>
      <c r="D117" s="5">
        <f t="shared" si="3"/>
        <v>17.02614089499335</v>
      </c>
      <c r="J117" s="3"/>
      <c r="L117" s="3"/>
    </row>
    <row r="118" spans="1:12" x14ac:dyDescent="0.2">
      <c r="A118">
        <v>127</v>
      </c>
      <c r="B118" s="5">
        <f>IF(conc!N119="","-",conc!N119/1000)</f>
        <v>2.2890000000000001</v>
      </c>
      <c r="C118" s="5">
        <f>IF(conc!E119="","-",conc!E119/1000)</f>
        <v>37.601999999999997</v>
      </c>
      <c r="D118" s="5">
        <f t="shared" si="3"/>
        <v>16.42726081258191</v>
      </c>
      <c r="J118" s="3"/>
      <c r="L118" s="3"/>
    </row>
    <row r="119" spans="1:12" x14ac:dyDescent="0.2">
      <c r="A119">
        <v>128</v>
      </c>
      <c r="B119" s="5">
        <f>IF(conc!N120="","-",conc!N120/1000)</f>
        <v>2.2280000000000002</v>
      </c>
      <c r="C119" s="5">
        <f>IF(conc!E120="","-",conc!E120/1000)</f>
        <v>37.384</v>
      </c>
      <c r="D119" s="5">
        <f t="shared" si="3"/>
        <v>16.779174147217233</v>
      </c>
      <c r="J119" s="3"/>
      <c r="L119" s="3"/>
    </row>
    <row r="120" spans="1:12" x14ac:dyDescent="0.2">
      <c r="A120">
        <v>129</v>
      </c>
      <c r="B120" s="5">
        <f>IF(conc!N121="","-",conc!N121/1000)</f>
        <v>2.2450000000000001</v>
      </c>
      <c r="C120" s="5">
        <f>IF(conc!E121="","-",conc!E121/1000)</f>
        <v>37.988999999999997</v>
      </c>
      <c r="D120" s="5">
        <f t="shared" si="3"/>
        <v>16.921603563474385</v>
      </c>
      <c r="J120" s="3"/>
      <c r="L120" s="3"/>
    </row>
    <row r="121" spans="1:12" x14ac:dyDescent="0.2">
      <c r="A121">
        <v>130</v>
      </c>
      <c r="B121" s="5">
        <f>IF(conc!N122="","-",conc!N122/1000)</f>
        <v>2.2869999999999999</v>
      </c>
      <c r="C121" s="5">
        <f>IF(conc!E122="","-",conc!E122/1000)</f>
        <v>38.057000000000002</v>
      </c>
      <c r="D121" s="5">
        <f t="shared" si="3"/>
        <v>16.640577175338873</v>
      </c>
      <c r="J121" s="3"/>
      <c r="L121" s="3"/>
    </row>
    <row r="122" spans="1:12" x14ac:dyDescent="0.2">
      <c r="A122">
        <v>131</v>
      </c>
      <c r="B122" s="5">
        <f>IF(conc!N123="","-",conc!N123/1000)</f>
        <v>2.246</v>
      </c>
      <c r="C122" s="5">
        <f>IF(conc!E123="","-",conc!E123/1000)</f>
        <v>38.466000000000001</v>
      </c>
      <c r="D122" s="5">
        <f t="shared" si="3"/>
        <v>17.126447016918966</v>
      </c>
      <c r="J122" s="3"/>
      <c r="L122" s="3"/>
    </row>
    <row r="123" spans="1:12" x14ac:dyDescent="0.2">
      <c r="A123">
        <v>132</v>
      </c>
      <c r="B123" s="5">
        <f>IF(conc!N124="","-",conc!N124/1000)</f>
        <v>2.8319999999999999</v>
      </c>
      <c r="C123" s="5" t="str">
        <f>IF(conc!E124="","-",conc!E124/1000)</f>
        <v>-</v>
      </c>
      <c r="D123" s="5" t="str">
        <f t="shared" si="3"/>
        <v>-</v>
      </c>
      <c r="J123" s="3"/>
      <c r="L123" s="3"/>
    </row>
    <row r="124" spans="1:12" x14ac:dyDescent="0.2">
      <c r="A124">
        <v>133</v>
      </c>
      <c r="B124" s="5">
        <f>IF(conc!N125="","-",conc!N125/1000)</f>
        <v>2.6890000000000001</v>
      </c>
      <c r="C124" s="5" t="str">
        <f>IF(conc!E125="","-",conc!E125/1000)</f>
        <v>-</v>
      </c>
      <c r="D124" s="5" t="str">
        <f t="shared" si="3"/>
        <v>-</v>
      </c>
      <c r="J124" s="3"/>
      <c r="L124" s="3"/>
    </row>
    <row r="125" spans="1:12" x14ac:dyDescent="0.2">
      <c r="A125">
        <v>134</v>
      </c>
      <c r="B125" s="5">
        <f>IF(conc!N126="","-",conc!N126/1000)</f>
        <v>2.2240000000000002</v>
      </c>
      <c r="C125" s="5">
        <f>IF(conc!E126="","-",conc!E126/1000)</f>
        <v>37.631</v>
      </c>
      <c r="D125" s="5">
        <f t="shared" si="3"/>
        <v>16.920413669064747</v>
      </c>
      <c r="J125" s="3"/>
      <c r="L125" s="3"/>
    </row>
    <row r="126" spans="1:12" x14ac:dyDescent="0.2">
      <c r="A126">
        <v>135</v>
      </c>
      <c r="B126" s="5">
        <f>IF(conc!N127="","-",conc!N127/1000)</f>
        <v>3.0259999999999998</v>
      </c>
      <c r="C126" s="5" t="str">
        <f>IF(conc!E127="","-",conc!E127/1000)</f>
        <v>-</v>
      </c>
      <c r="D126" s="5" t="str">
        <f t="shared" si="3"/>
        <v>-</v>
      </c>
      <c r="J126" s="3"/>
      <c r="L126" s="3"/>
    </row>
    <row r="127" spans="1:12" x14ac:dyDescent="0.2">
      <c r="A127">
        <v>136</v>
      </c>
      <c r="B127" s="5">
        <f>IF(conc!N128="","-",conc!N128/1000)</f>
        <v>2.6850000000000001</v>
      </c>
      <c r="C127" s="5">
        <f>IF(conc!E128="","-",conc!E128/1000)</f>
        <v>129.72300000000001</v>
      </c>
      <c r="D127" s="5">
        <f t="shared" si="3"/>
        <v>48.313966480446929</v>
      </c>
      <c r="J127" s="3"/>
      <c r="L127" s="3"/>
    </row>
    <row r="128" spans="1:12" x14ac:dyDescent="0.2">
      <c r="A128">
        <v>137</v>
      </c>
      <c r="B128" s="5">
        <f>IF(conc!N129="","-",conc!N129/1000)</f>
        <v>2.4830000000000001</v>
      </c>
      <c r="C128" s="5">
        <f>IF(conc!E129="","-",conc!E129/1000)</f>
        <v>39.923000000000002</v>
      </c>
      <c r="D128" s="5">
        <f t="shared" si="3"/>
        <v>16.078534031413614</v>
      </c>
      <c r="J128" s="3"/>
      <c r="L128" s="3"/>
    </row>
    <row r="129" spans="1:12" x14ac:dyDescent="0.2">
      <c r="A129">
        <v>138</v>
      </c>
      <c r="B129" s="5">
        <f>IF(conc!N130="","-",conc!N130/1000)</f>
        <v>2.2559999999999998</v>
      </c>
      <c r="C129" s="5">
        <f>IF(conc!E130="","-",conc!E130/1000)</f>
        <v>44.792000000000002</v>
      </c>
      <c r="D129" s="5">
        <f t="shared" si="3"/>
        <v>19.854609929078016</v>
      </c>
      <c r="J129" s="3"/>
      <c r="L129" s="3"/>
    </row>
    <row r="130" spans="1:12" x14ac:dyDescent="0.2">
      <c r="A130">
        <v>139</v>
      </c>
      <c r="B130" s="5">
        <f>IF(conc!N131="","-",conc!N131/1000)</f>
        <v>2.2610000000000001</v>
      </c>
      <c r="C130" s="5">
        <f>IF(conc!E131="","-",conc!E131/1000)</f>
        <v>38.82</v>
      </c>
      <c r="D130" s="5">
        <f t="shared" ref="D130:D193" si="4">IF(OR(C130="-",B130="-"), "-", C130/B130)</f>
        <v>17.169394073418839</v>
      </c>
      <c r="J130" s="3"/>
      <c r="L130" s="3"/>
    </row>
    <row r="131" spans="1:12" x14ac:dyDescent="0.2">
      <c r="A131">
        <v>140</v>
      </c>
      <c r="B131" s="5">
        <f>IF(conc!N132="","-",conc!N132/1000)</f>
        <v>2.2549999999999999</v>
      </c>
      <c r="C131" s="5">
        <f>IF(conc!E132="","-",conc!E132/1000)</f>
        <v>37.659999999999997</v>
      </c>
      <c r="D131" s="5">
        <f t="shared" si="4"/>
        <v>16.700665188470065</v>
      </c>
      <c r="J131" s="3"/>
      <c r="L131" s="3"/>
    </row>
    <row r="132" spans="1:12" x14ac:dyDescent="0.2">
      <c r="A132">
        <v>141</v>
      </c>
      <c r="B132" s="5">
        <f>IF(conc!N133="","-",conc!N133/1000)</f>
        <v>2.2709999999999999</v>
      </c>
      <c r="C132" s="5">
        <f>IF(conc!E133="","-",conc!E133/1000)</f>
        <v>37.975999999999999</v>
      </c>
      <c r="D132" s="5">
        <f t="shared" si="4"/>
        <v>16.722148833113167</v>
      </c>
      <c r="J132" s="3"/>
      <c r="L132" s="3"/>
    </row>
    <row r="133" spans="1:12" x14ac:dyDescent="0.2">
      <c r="A133">
        <v>142</v>
      </c>
      <c r="B133" s="5">
        <f>IF(conc!N134="","-",conc!N134/1000)</f>
        <v>2.863</v>
      </c>
      <c r="C133" s="5" t="str">
        <f>IF(conc!E134="","-",conc!E134/1000)</f>
        <v>-</v>
      </c>
      <c r="D133" s="5" t="str">
        <f t="shared" si="4"/>
        <v>-</v>
      </c>
      <c r="J133" s="3"/>
      <c r="L133" s="3"/>
    </row>
    <row r="134" spans="1:12" x14ac:dyDescent="0.2">
      <c r="A134">
        <v>143</v>
      </c>
      <c r="B134" s="5">
        <f>IF(conc!N135="","-",conc!N135/1000)</f>
        <v>2.4049999999999998</v>
      </c>
      <c r="C134" s="5">
        <f>IF(conc!E135="","-",conc!E135/1000)</f>
        <v>38.588000000000001</v>
      </c>
      <c r="D134" s="5">
        <f t="shared" si="4"/>
        <v>16.044906444906445</v>
      </c>
      <c r="J134" s="3"/>
      <c r="L134" s="3"/>
    </row>
    <row r="135" spans="1:12" x14ac:dyDescent="0.2">
      <c r="A135">
        <v>144</v>
      </c>
      <c r="B135" s="5">
        <f>IF(conc!N136="","-",conc!N136/1000)</f>
        <v>3.3</v>
      </c>
      <c r="C135" s="5">
        <f>IF(conc!E136="","-",conc!E136/1000)</f>
        <v>83.188999999999993</v>
      </c>
      <c r="D135" s="5">
        <f t="shared" si="4"/>
        <v>25.208787878787877</v>
      </c>
      <c r="J135" s="3"/>
      <c r="L135" s="3"/>
    </row>
    <row r="136" spans="1:12" x14ac:dyDescent="0.2">
      <c r="A136">
        <v>145</v>
      </c>
      <c r="B136" s="5">
        <f>IF(conc!N137="","-",conc!N137/1000)</f>
        <v>2.2909999999999999</v>
      </c>
      <c r="C136" s="5">
        <f>IF(conc!E137="","-",conc!E137/1000)</f>
        <v>42.146000000000001</v>
      </c>
      <c r="D136" s="5">
        <f t="shared" si="4"/>
        <v>18.396333478830208</v>
      </c>
      <c r="J136" s="3"/>
      <c r="L136" s="3"/>
    </row>
    <row r="137" spans="1:12" x14ac:dyDescent="0.2">
      <c r="A137">
        <v>146</v>
      </c>
      <c r="B137" s="5">
        <f>IF(conc!N138="","-",conc!N138/1000)</f>
        <v>2.4580000000000002</v>
      </c>
      <c r="C137" s="5">
        <f>IF(conc!E138="","-",conc!E138/1000)</f>
        <v>40.689</v>
      </c>
      <c r="D137" s="5">
        <f t="shared" si="4"/>
        <v>16.553702196908056</v>
      </c>
      <c r="J137" s="3"/>
      <c r="L137" s="3"/>
    </row>
    <row r="138" spans="1:12" x14ac:dyDescent="0.2">
      <c r="A138">
        <v>147</v>
      </c>
      <c r="B138" s="5">
        <f>IF(conc!N139="","-",conc!N139/1000)</f>
        <v>2.4249999999999998</v>
      </c>
      <c r="C138" s="5">
        <f>IF(conc!E139="","-",conc!E139/1000)</f>
        <v>58.661000000000001</v>
      </c>
      <c r="D138" s="5">
        <f t="shared" si="4"/>
        <v>24.190103092783506</v>
      </c>
      <c r="J138" s="3"/>
      <c r="L138" s="3"/>
    </row>
    <row r="139" spans="1:12" x14ac:dyDescent="0.2">
      <c r="A139">
        <v>148</v>
      </c>
      <c r="B139" s="5">
        <f>IF(conc!N140="","-",conc!N140/1000)</f>
        <v>2.4159999999999999</v>
      </c>
      <c r="C139" s="5">
        <f>IF(conc!E140="","-",conc!E140/1000)</f>
        <v>39.508000000000003</v>
      </c>
      <c r="D139" s="5">
        <f t="shared" si="4"/>
        <v>16.352649006622517</v>
      </c>
      <c r="J139" s="3"/>
      <c r="L139" s="3"/>
    </row>
    <row r="140" spans="1:12" x14ac:dyDescent="0.2">
      <c r="A140">
        <v>149</v>
      </c>
      <c r="B140" s="5">
        <f>IF(conc!N141="","-",conc!N141/1000)</f>
        <v>3.95</v>
      </c>
      <c r="C140" s="5">
        <f>IF(conc!E141="","-",conc!E141/1000)</f>
        <v>73.912000000000006</v>
      </c>
      <c r="D140" s="5">
        <f t="shared" si="4"/>
        <v>18.711898734177215</v>
      </c>
      <c r="J140" s="3"/>
      <c r="L140" s="3"/>
    </row>
    <row r="141" spans="1:12" x14ac:dyDescent="0.2">
      <c r="A141">
        <v>151</v>
      </c>
      <c r="B141" s="5">
        <f>IF(conc!N142="","-",conc!N142/1000)</f>
        <v>2.298</v>
      </c>
      <c r="C141" s="5">
        <f>IF(conc!E142="","-",conc!E142/1000)</f>
        <v>37.771000000000001</v>
      </c>
      <c r="D141" s="5">
        <f t="shared" si="4"/>
        <v>16.436466492602264</v>
      </c>
      <c r="J141" s="3"/>
      <c r="L141" s="3"/>
    </row>
    <row r="142" spans="1:12" x14ac:dyDescent="0.2">
      <c r="A142">
        <v>152</v>
      </c>
      <c r="B142" s="5">
        <f>IF(conc!N143="","-",conc!N143/1000)</f>
        <v>2.262</v>
      </c>
      <c r="C142" s="5">
        <f>IF(conc!E143="","-",conc!E143/1000)</f>
        <v>41.091999999999999</v>
      </c>
      <c r="D142" s="5">
        <f t="shared" si="4"/>
        <v>18.166224580017683</v>
      </c>
      <c r="J142" s="3"/>
      <c r="L142" s="3"/>
    </row>
    <row r="143" spans="1:12" x14ac:dyDescent="0.2">
      <c r="A143">
        <v>153</v>
      </c>
      <c r="B143" s="5">
        <f>IF(conc!N144="","-",conc!N144/1000)</f>
        <v>2.319</v>
      </c>
      <c r="C143" s="5">
        <f>IF(conc!E144="","-",conc!E144/1000)</f>
        <v>38.659999999999997</v>
      </c>
      <c r="D143" s="5">
        <f t="shared" si="4"/>
        <v>16.670978870202674</v>
      </c>
      <c r="J143" s="3"/>
      <c r="L143" s="3"/>
    </row>
    <row r="144" spans="1:12" x14ac:dyDescent="0.2">
      <c r="A144">
        <v>155</v>
      </c>
      <c r="B144" s="5">
        <f>IF(conc!N145="","-",conc!N145/1000)</f>
        <v>2.2010000000000001</v>
      </c>
      <c r="C144" s="5">
        <f>IF(conc!E145="","-",conc!E145/1000)</f>
        <v>37.520000000000003</v>
      </c>
      <c r="D144" s="5">
        <f t="shared" si="4"/>
        <v>17.046796910495232</v>
      </c>
      <c r="J144" s="3"/>
      <c r="L144" s="3"/>
    </row>
    <row r="145" spans="1:12" x14ac:dyDescent="0.2">
      <c r="A145">
        <v>157</v>
      </c>
      <c r="B145" s="5">
        <f>IF(conc!N146="","-",conc!N146/1000)</f>
        <v>2.492</v>
      </c>
      <c r="C145" s="5">
        <f>IF(conc!E146="","-",conc!E146/1000)</f>
        <v>48.201000000000001</v>
      </c>
      <c r="D145" s="5">
        <f t="shared" si="4"/>
        <v>19.342295345104333</v>
      </c>
      <c r="J145" s="3"/>
      <c r="L145" s="3"/>
    </row>
    <row r="146" spans="1:12" x14ac:dyDescent="0.2">
      <c r="A146">
        <v>160</v>
      </c>
      <c r="B146" s="5">
        <f>IF(conc!N147="","-",conc!N147/1000)</f>
        <v>2.2799999999999998</v>
      </c>
      <c r="C146" s="5">
        <f>IF(conc!E147="","-",conc!E147/1000)</f>
        <v>37.619</v>
      </c>
      <c r="D146" s="5">
        <f t="shared" si="4"/>
        <v>16.499561403508775</v>
      </c>
      <c r="J146" s="3"/>
      <c r="L146" s="3"/>
    </row>
    <row r="147" spans="1:12" x14ac:dyDescent="0.2">
      <c r="A147">
        <v>161</v>
      </c>
      <c r="B147" s="5" t="str">
        <f>IF(conc!N148="","-",conc!N148/1000)</f>
        <v>-</v>
      </c>
      <c r="C147" s="5">
        <f>IF(conc!E148="","-",conc!E148/1000)</f>
        <v>45.88</v>
      </c>
      <c r="D147" s="5" t="str">
        <f t="shared" si="4"/>
        <v>-</v>
      </c>
      <c r="J147" s="3"/>
      <c r="L147" s="3"/>
    </row>
    <row r="148" spans="1:12" x14ac:dyDescent="0.2">
      <c r="A148">
        <v>162</v>
      </c>
      <c r="B148" s="5">
        <f>IF(conc!N149="","-",conc!N149/1000)</f>
        <v>2.8740000000000001</v>
      </c>
      <c r="C148" s="5">
        <f>IF(conc!E149="","-",conc!E149/1000)</f>
        <v>67.858000000000004</v>
      </c>
      <c r="D148" s="5">
        <f t="shared" si="4"/>
        <v>23.610995128740431</v>
      </c>
      <c r="J148" s="3"/>
      <c r="L148" s="3"/>
    </row>
    <row r="149" spans="1:12" x14ac:dyDescent="0.2">
      <c r="A149">
        <v>163</v>
      </c>
      <c r="B149" s="5">
        <f>IF(conc!N150="","-",conc!N150/1000)</f>
        <v>2.2109999999999999</v>
      </c>
      <c r="C149" s="5">
        <f>IF(conc!E150="","-",conc!E150/1000)</f>
        <v>37.393999999999998</v>
      </c>
      <c r="D149" s="5">
        <f t="shared" si="4"/>
        <v>16.912709181365898</v>
      </c>
      <c r="J149" s="3"/>
      <c r="L149" s="3"/>
    </row>
    <row r="150" spans="1:12" x14ac:dyDescent="0.2">
      <c r="A150">
        <v>164</v>
      </c>
      <c r="B150" s="5">
        <f>IF(conc!N151="","-",conc!N151/1000)</f>
        <v>2.5910000000000002</v>
      </c>
      <c r="C150" s="5" t="str">
        <f>IF(conc!E151="","-",conc!E151/1000)</f>
        <v>-</v>
      </c>
      <c r="D150" s="5" t="str">
        <f t="shared" si="4"/>
        <v>-</v>
      </c>
      <c r="J150" s="3"/>
      <c r="L150" s="3"/>
    </row>
    <row r="151" spans="1:12" x14ac:dyDescent="0.2">
      <c r="A151">
        <v>165</v>
      </c>
      <c r="B151" s="5">
        <f>IF(conc!N152="","-",conc!N152/1000)</f>
        <v>2.5150000000000001</v>
      </c>
      <c r="C151" s="5">
        <f>IF(conc!E152="","-",conc!E152/1000)</f>
        <v>45.113999999999997</v>
      </c>
      <c r="D151" s="5">
        <f t="shared" si="4"/>
        <v>17.937972166998009</v>
      </c>
      <c r="J151" s="3"/>
      <c r="L151" s="3"/>
    </row>
    <row r="152" spans="1:12" x14ac:dyDescent="0.2">
      <c r="A152">
        <v>166</v>
      </c>
      <c r="B152" s="5">
        <f>IF(conc!N153="","-",conc!N153/1000)</f>
        <v>2.2850000000000001</v>
      </c>
      <c r="C152" s="5">
        <f>IF(conc!E153="","-",conc!E153/1000)</f>
        <v>38.1</v>
      </c>
      <c r="D152" s="5">
        <f t="shared" si="4"/>
        <v>16.673960612691467</v>
      </c>
      <c r="J152" s="3"/>
      <c r="L152" s="3"/>
    </row>
    <row r="153" spans="1:12" x14ac:dyDescent="0.2">
      <c r="A153">
        <v>167</v>
      </c>
      <c r="B153" s="5">
        <f>IF(conc!N154="","-",conc!N154/1000)</f>
        <v>2.2410000000000001</v>
      </c>
      <c r="C153" s="5">
        <f>IF(conc!E154="","-",conc!E154/1000)</f>
        <v>38.073</v>
      </c>
      <c r="D153" s="5">
        <f t="shared" si="4"/>
        <v>16.989290495314592</v>
      </c>
      <c r="J153" s="3"/>
      <c r="L153" s="3"/>
    </row>
    <row r="154" spans="1:12" x14ac:dyDescent="0.2">
      <c r="A154">
        <v>168</v>
      </c>
      <c r="B154" s="5">
        <f>IF(conc!N155="","-",conc!N155/1000)</f>
        <v>2.274</v>
      </c>
      <c r="C154" s="5">
        <f>IF(conc!E155="","-",conc!E155/1000)</f>
        <v>37.494999999999997</v>
      </c>
      <c r="D154" s="5">
        <f t="shared" si="4"/>
        <v>16.488566402814424</v>
      </c>
      <c r="J154" s="3"/>
      <c r="L154" s="3"/>
    </row>
    <row r="155" spans="1:12" x14ac:dyDescent="0.2">
      <c r="A155">
        <v>169</v>
      </c>
      <c r="B155" s="5">
        <f>IF(conc!N156="","-",conc!N156/1000)</f>
        <v>2.254</v>
      </c>
      <c r="C155" s="5" t="str">
        <f>IF(conc!E156="","-",conc!E156/1000)</f>
        <v>-</v>
      </c>
      <c r="D155" s="5" t="str">
        <f t="shared" si="4"/>
        <v>-</v>
      </c>
      <c r="J155" s="3"/>
      <c r="L155" s="3"/>
    </row>
    <row r="156" spans="1:12" x14ac:dyDescent="0.2">
      <c r="A156">
        <v>170</v>
      </c>
      <c r="B156" s="5">
        <f>IF(conc!N157="","-",conc!N157/1000)</f>
        <v>2.423</v>
      </c>
      <c r="C156" s="5" t="str">
        <f>IF(conc!E157="","-",conc!E157/1000)</f>
        <v>-</v>
      </c>
      <c r="D156" s="5" t="str">
        <f t="shared" si="4"/>
        <v>-</v>
      </c>
      <c r="J156" s="3"/>
      <c r="L156" s="3"/>
    </row>
    <row r="157" spans="1:12" x14ac:dyDescent="0.2">
      <c r="A157">
        <v>171</v>
      </c>
      <c r="B157" s="5">
        <f>IF(conc!N158="","-",conc!N158/1000)</f>
        <v>2.5880000000000001</v>
      </c>
      <c r="C157" s="5" t="str">
        <f>IF(conc!E158="","-",conc!E158/1000)</f>
        <v>-</v>
      </c>
      <c r="D157" s="5" t="str">
        <f t="shared" si="4"/>
        <v>-</v>
      </c>
      <c r="J157" s="3"/>
      <c r="L157" s="3"/>
    </row>
    <row r="158" spans="1:12" x14ac:dyDescent="0.2">
      <c r="A158">
        <v>172</v>
      </c>
      <c r="B158" s="5">
        <f>IF(conc!N159="","-",conc!N159/1000)</f>
        <v>2.3380000000000001</v>
      </c>
      <c r="C158" s="5">
        <f>IF(conc!E159="","-",conc!E159/1000)</f>
        <v>37.959000000000003</v>
      </c>
      <c r="D158" s="5">
        <f t="shared" si="4"/>
        <v>16.235671514114628</v>
      </c>
      <c r="J158" s="3"/>
      <c r="L158" s="3"/>
    </row>
    <row r="159" spans="1:12" x14ac:dyDescent="0.2">
      <c r="A159">
        <v>173</v>
      </c>
      <c r="B159" s="5">
        <f>IF(conc!N160="","-",conc!N160/1000)</f>
        <v>2.7010000000000001</v>
      </c>
      <c r="C159" s="5" t="str">
        <f>IF(conc!E160="","-",conc!E160/1000)</f>
        <v>-</v>
      </c>
      <c r="D159" s="5" t="str">
        <f t="shared" si="4"/>
        <v>-</v>
      </c>
      <c r="J159" s="3"/>
      <c r="L159" s="3"/>
    </row>
    <row r="160" spans="1:12" x14ac:dyDescent="0.2">
      <c r="A160">
        <v>174</v>
      </c>
      <c r="B160" s="5">
        <f>IF(conc!N161="","-",conc!N161/1000)</f>
        <v>2.2149999999999999</v>
      </c>
      <c r="C160" s="5">
        <f>IF(conc!E161="","-",conc!E161/1000)</f>
        <v>37.799999999999997</v>
      </c>
      <c r="D160" s="5">
        <f t="shared" si="4"/>
        <v>17.065462753950339</v>
      </c>
      <c r="J160" s="3"/>
      <c r="L160" s="3"/>
    </row>
    <row r="161" spans="1:12" x14ac:dyDescent="0.2">
      <c r="A161">
        <v>175</v>
      </c>
      <c r="B161" s="5">
        <f>IF(conc!N162="","-",conc!N162/1000)</f>
        <v>2.4980000000000002</v>
      </c>
      <c r="C161" s="5">
        <f>IF(conc!E162="","-",conc!E162/1000)</f>
        <v>42.338000000000001</v>
      </c>
      <c r="D161" s="5">
        <f t="shared" si="4"/>
        <v>16.948759007205762</v>
      </c>
      <c r="J161" s="3"/>
      <c r="L161" s="3"/>
    </row>
    <row r="162" spans="1:12" x14ac:dyDescent="0.2">
      <c r="A162">
        <v>176</v>
      </c>
      <c r="B162" s="5">
        <f>IF(conc!N163="","-",conc!N163/1000)</f>
        <v>2.6179999999999999</v>
      </c>
      <c r="C162" s="5">
        <f>IF(conc!E163="","-",conc!E163/1000)</f>
        <v>40.011000000000003</v>
      </c>
      <c r="D162" s="5">
        <f t="shared" si="4"/>
        <v>15.283040488922843</v>
      </c>
      <c r="J162" s="3"/>
      <c r="L162" s="3"/>
    </row>
    <row r="163" spans="1:12" x14ac:dyDescent="0.2">
      <c r="A163">
        <v>177</v>
      </c>
      <c r="B163" s="5">
        <f>IF(conc!N164="","-",conc!N164/1000)</f>
        <v>2.5249999999999999</v>
      </c>
      <c r="C163" s="5">
        <f>IF(conc!E164="","-",conc!E164/1000)</f>
        <v>41.012999999999998</v>
      </c>
      <c r="D163" s="5">
        <f t="shared" si="4"/>
        <v>16.242772277227722</v>
      </c>
      <c r="J163" s="3"/>
      <c r="L163" s="3"/>
    </row>
    <row r="164" spans="1:12" x14ac:dyDescent="0.2">
      <c r="A164">
        <v>181</v>
      </c>
      <c r="B164" s="5">
        <f>IF(conc!N165="","-",conc!N165/1000)</f>
        <v>2.391</v>
      </c>
      <c r="C164" s="5" t="str">
        <f>IF(conc!E165="","-",conc!E165/1000)</f>
        <v>-</v>
      </c>
      <c r="D164" s="5" t="str">
        <f t="shared" si="4"/>
        <v>-</v>
      </c>
      <c r="J164" s="3"/>
      <c r="L164" s="3"/>
    </row>
    <row r="165" spans="1:12" x14ac:dyDescent="0.2">
      <c r="A165">
        <v>186</v>
      </c>
      <c r="B165" s="5">
        <f>IF(conc!N166="","-",conc!N166/1000)</f>
        <v>2.399</v>
      </c>
      <c r="C165" s="5">
        <f>IF(conc!E166="","-",conc!E166/1000)</f>
        <v>59.831000000000003</v>
      </c>
      <c r="D165" s="5">
        <f t="shared" si="4"/>
        <v>24.939974989578992</v>
      </c>
      <c r="J165" s="3"/>
      <c r="L165" s="3"/>
    </row>
    <row r="166" spans="1:12" x14ac:dyDescent="0.2">
      <c r="A166">
        <v>187</v>
      </c>
      <c r="B166" s="5">
        <f>IF(conc!N167="","-",conc!N167/1000)</f>
        <v>2.4</v>
      </c>
      <c r="C166" s="5" t="str">
        <f>IF(conc!E167="","-",conc!E167/1000)</f>
        <v>-</v>
      </c>
      <c r="D166" s="5" t="str">
        <f t="shared" si="4"/>
        <v>-</v>
      </c>
      <c r="J166" s="3"/>
      <c r="L166" s="3"/>
    </row>
    <row r="167" spans="1:12" x14ac:dyDescent="0.2">
      <c r="A167">
        <v>188</v>
      </c>
      <c r="B167" s="5">
        <f>IF(conc!N168="","-",conc!N168/1000)</f>
        <v>2.2469999999999999</v>
      </c>
      <c r="C167" s="5">
        <f>IF(conc!E168="","-",conc!E168/1000)</f>
        <v>38.244</v>
      </c>
      <c r="D167" s="5">
        <f t="shared" si="4"/>
        <v>17.020026702269693</v>
      </c>
      <c r="J167" s="3"/>
      <c r="L167" s="3"/>
    </row>
    <row r="168" spans="1:12" x14ac:dyDescent="0.2">
      <c r="A168">
        <v>189</v>
      </c>
      <c r="B168" s="5">
        <f>IF(conc!N169="","-",conc!N169/1000)</f>
        <v>2.6539999999999999</v>
      </c>
      <c r="C168" s="5" t="str">
        <f>IF(conc!E169="","-",conc!E169/1000)</f>
        <v>-</v>
      </c>
      <c r="D168" s="5" t="str">
        <f t="shared" si="4"/>
        <v>-</v>
      </c>
      <c r="J168" s="3"/>
      <c r="L168" s="3"/>
    </row>
    <row r="169" spans="1:12" x14ac:dyDescent="0.2">
      <c r="A169">
        <v>192</v>
      </c>
      <c r="B169" s="5">
        <f>IF(conc!N170="","-",conc!N170/1000)</f>
        <v>2.2360000000000002</v>
      </c>
      <c r="C169" s="5">
        <f>IF(conc!E170="","-",conc!E170/1000)</f>
        <v>37.936</v>
      </c>
      <c r="D169" s="5">
        <f t="shared" si="4"/>
        <v>16.966010733452592</v>
      </c>
      <c r="J169" s="3"/>
      <c r="L169" s="3"/>
    </row>
    <row r="170" spans="1:12" x14ac:dyDescent="0.2">
      <c r="A170">
        <v>193</v>
      </c>
      <c r="B170" s="5">
        <f>IF(conc!N171="","-",conc!N171/1000)</f>
        <v>2.3109999999999999</v>
      </c>
      <c r="C170" s="5">
        <f>IF(conc!E171="","-",conc!E171/1000)</f>
        <v>39.661000000000001</v>
      </c>
      <c r="D170" s="5">
        <f t="shared" si="4"/>
        <v>17.16183470359152</v>
      </c>
      <c r="J170" s="3"/>
      <c r="L170" s="3"/>
    </row>
    <row r="171" spans="1:12" x14ac:dyDescent="0.2">
      <c r="A171">
        <v>194</v>
      </c>
      <c r="B171" s="5">
        <f>IF(conc!N172="","-",conc!N172/1000)</f>
        <v>2.2909999999999999</v>
      </c>
      <c r="C171" s="5">
        <f>IF(conc!E172="","-",conc!E172/1000)</f>
        <v>38.909999999999997</v>
      </c>
      <c r="D171" s="5">
        <f t="shared" si="4"/>
        <v>16.983849847228285</v>
      </c>
      <c r="J171" s="3"/>
      <c r="L171" s="3"/>
    </row>
    <row r="172" spans="1:12" x14ac:dyDescent="0.2">
      <c r="A172">
        <v>195</v>
      </c>
      <c r="B172" s="5">
        <f>IF(conc!N173="","-",conc!N173/1000)</f>
        <v>2.3879999999999999</v>
      </c>
      <c r="C172" s="5">
        <f>IF(conc!E173="","-",conc!E173/1000)</f>
        <v>40.384</v>
      </c>
      <c r="D172" s="5">
        <f t="shared" si="4"/>
        <v>16.911222780569513</v>
      </c>
      <c r="J172" s="3"/>
      <c r="L172" s="3"/>
    </row>
    <row r="173" spans="1:12" x14ac:dyDescent="0.2">
      <c r="A173">
        <v>196</v>
      </c>
      <c r="B173" s="5">
        <f>IF(conc!N174="","-",conc!N174/1000)</f>
        <v>2.6840000000000002</v>
      </c>
      <c r="C173" s="5" t="str">
        <f>IF(conc!E174="","-",conc!E174/1000)</f>
        <v>-</v>
      </c>
      <c r="D173" s="5" t="str">
        <f t="shared" si="4"/>
        <v>-</v>
      </c>
      <c r="J173" s="3"/>
      <c r="L173" s="3"/>
    </row>
    <row r="174" spans="1:12" x14ac:dyDescent="0.2">
      <c r="A174">
        <v>197</v>
      </c>
      <c r="B174" s="5" t="str">
        <f>IF(conc!N175="","-",conc!N175/1000)</f>
        <v>-</v>
      </c>
      <c r="C174" s="5" t="str">
        <f>IF(conc!E175="","-",conc!E175/1000)</f>
        <v>-</v>
      </c>
      <c r="D174" s="5" t="str">
        <f t="shared" si="4"/>
        <v>-</v>
      </c>
      <c r="J174" s="3"/>
      <c r="L174" s="3"/>
    </row>
    <row r="175" spans="1:12" x14ac:dyDescent="0.2">
      <c r="A175">
        <v>198</v>
      </c>
      <c r="B175" s="5">
        <f>IF(conc!N176="","-",conc!N176/1000)</f>
        <v>2.786</v>
      </c>
      <c r="C175" s="5" t="str">
        <f>IF(conc!E176="","-",conc!E176/1000)</f>
        <v>-</v>
      </c>
      <c r="D175" s="5" t="str">
        <f t="shared" si="4"/>
        <v>-</v>
      </c>
      <c r="J175" s="3"/>
      <c r="L175" s="3"/>
    </row>
    <row r="176" spans="1:12" x14ac:dyDescent="0.2">
      <c r="A176">
        <v>200</v>
      </c>
      <c r="B176" s="5">
        <f>IF(conc!N177="","-",conc!N177/1000)</f>
        <v>2.2429999999999999</v>
      </c>
      <c r="C176" s="5">
        <f>IF(conc!E177="","-",conc!E177/1000)</f>
        <v>38.296999999999997</v>
      </c>
      <c r="D176" s="5">
        <f t="shared" si="4"/>
        <v>17.074008024966563</v>
      </c>
      <c r="J176" s="3"/>
      <c r="L176" s="3"/>
    </row>
    <row r="177" spans="1:12" x14ac:dyDescent="0.2">
      <c r="A177">
        <v>201</v>
      </c>
      <c r="B177" s="5">
        <f>IF(conc!N178="","-",conc!N178/1000)</f>
        <v>2.46</v>
      </c>
      <c r="C177" s="5">
        <f>IF(conc!E178="","-",conc!E178/1000)</f>
        <v>38.639000000000003</v>
      </c>
      <c r="D177" s="5">
        <f t="shared" si="4"/>
        <v>15.706910569105693</v>
      </c>
      <c r="J177" s="3"/>
      <c r="L177" s="3"/>
    </row>
    <row r="178" spans="1:12" x14ac:dyDescent="0.2">
      <c r="A178">
        <v>203</v>
      </c>
      <c r="B178" s="5">
        <f>IF(conc!N179="","-",conc!N179/1000)</f>
        <v>2.39</v>
      </c>
      <c r="C178" s="5">
        <f>IF(conc!E179="","-",conc!E179/1000)</f>
        <v>38.029000000000003</v>
      </c>
      <c r="D178" s="5">
        <f t="shared" si="4"/>
        <v>15.911715481171548</v>
      </c>
      <c r="J178" s="3"/>
      <c r="L178" s="3"/>
    </row>
    <row r="179" spans="1:12" x14ac:dyDescent="0.2">
      <c r="A179">
        <v>204</v>
      </c>
      <c r="B179" s="5">
        <f>IF(conc!N180="","-",conc!N180/1000)</f>
        <v>7.125</v>
      </c>
      <c r="C179" s="5" t="str">
        <f>IF(conc!E180="","-",conc!E180/1000)</f>
        <v>-</v>
      </c>
      <c r="D179" s="5" t="str">
        <f t="shared" si="4"/>
        <v>-</v>
      </c>
      <c r="J179" s="3"/>
      <c r="L179" s="3"/>
    </row>
    <row r="180" spans="1:12" x14ac:dyDescent="0.2">
      <c r="A180">
        <v>205</v>
      </c>
      <c r="B180" s="5">
        <f>IF(conc!N181="","-",conc!N181/1000)</f>
        <v>2.4369999999999998</v>
      </c>
      <c r="C180" s="5">
        <f>IF(conc!E181="","-",conc!E181/1000)</f>
        <v>46.805</v>
      </c>
      <c r="D180" s="5">
        <f t="shared" si="4"/>
        <v>19.20599097250718</v>
      </c>
      <c r="J180" s="3"/>
      <c r="L180" s="3"/>
    </row>
    <row r="181" spans="1:12" x14ac:dyDescent="0.2">
      <c r="A181">
        <v>207</v>
      </c>
      <c r="B181" s="5">
        <f>IF(conc!N182="","-",conc!N182/1000)</f>
        <v>2.4279999999999999</v>
      </c>
      <c r="C181" s="5">
        <f>IF(conc!E182="","-",conc!E182/1000)</f>
        <v>37.811999999999998</v>
      </c>
      <c r="D181" s="5">
        <f t="shared" si="4"/>
        <v>15.57331136738056</v>
      </c>
      <c r="J181" s="3"/>
      <c r="L181" s="3"/>
    </row>
    <row r="182" spans="1:12" x14ac:dyDescent="0.2">
      <c r="A182">
        <v>208</v>
      </c>
      <c r="B182" s="5">
        <f>IF(conc!N183="","-",conc!N183/1000)</f>
        <v>2.3220000000000001</v>
      </c>
      <c r="C182" s="5" t="str">
        <f>IF(conc!E183="","-",conc!E183/1000)</f>
        <v>-</v>
      </c>
      <c r="D182" s="5" t="str">
        <f t="shared" si="4"/>
        <v>-</v>
      </c>
      <c r="J182" s="3"/>
      <c r="L182" s="3"/>
    </row>
    <row r="183" spans="1:12" x14ac:dyDescent="0.2">
      <c r="A183">
        <v>209</v>
      </c>
      <c r="B183" s="5">
        <f>IF(conc!N184="","-",conc!N184/1000)</f>
        <v>3.3860000000000001</v>
      </c>
      <c r="C183" s="5" t="str">
        <f>IF(conc!E184="","-",conc!E184/1000)</f>
        <v>-</v>
      </c>
      <c r="D183" s="5" t="str">
        <f t="shared" si="4"/>
        <v>-</v>
      </c>
      <c r="J183" s="3"/>
      <c r="L183" s="3"/>
    </row>
    <row r="184" spans="1:12" x14ac:dyDescent="0.2">
      <c r="A184">
        <v>210</v>
      </c>
      <c r="B184" s="5">
        <f>IF(conc!N185="","-",conc!N185/1000)</f>
        <v>2.3149999999999999</v>
      </c>
      <c r="C184" s="5" t="str">
        <f>IF(conc!E185="","-",conc!E185/1000)</f>
        <v>-</v>
      </c>
      <c r="D184" s="5" t="str">
        <f t="shared" si="4"/>
        <v>-</v>
      </c>
      <c r="J184" s="3"/>
      <c r="L184" s="3"/>
    </row>
    <row r="185" spans="1:12" x14ac:dyDescent="0.2">
      <c r="A185">
        <v>211</v>
      </c>
      <c r="B185" s="5">
        <f>IF(conc!N186="","-",conc!N186/1000)</f>
        <v>3.4649999999999999</v>
      </c>
      <c r="C185" s="5">
        <f>IF(conc!E186="","-",conc!E186/1000)</f>
        <v>125.992</v>
      </c>
      <c r="D185" s="5">
        <f t="shared" si="4"/>
        <v>36.361327561327563</v>
      </c>
      <c r="J185" s="3"/>
      <c r="L185" s="3"/>
    </row>
    <row r="186" spans="1:12" x14ac:dyDescent="0.2">
      <c r="A186">
        <v>212</v>
      </c>
      <c r="B186" s="5">
        <f>IF(conc!N187="","-",conc!N187/1000)</f>
        <v>2.54</v>
      </c>
      <c r="C186" s="5" t="str">
        <f>IF(conc!E187="","-",conc!E187/1000)</f>
        <v>-</v>
      </c>
      <c r="D186" s="5" t="str">
        <f t="shared" si="4"/>
        <v>-</v>
      </c>
      <c r="J186" s="3"/>
      <c r="L186" s="3"/>
    </row>
    <row r="187" spans="1:12" x14ac:dyDescent="0.2">
      <c r="A187">
        <v>213</v>
      </c>
      <c r="B187" s="5">
        <f>IF(conc!N188="","-",conc!N188/1000)</f>
        <v>4.8929999999999998</v>
      </c>
      <c r="C187" s="5">
        <f>IF(conc!E188="","-",conc!E188/1000)</f>
        <v>261.79000000000002</v>
      </c>
      <c r="D187" s="5">
        <f t="shared" si="4"/>
        <v>53.502963417126516</v>
      </c>
      <c r="J187" s="3"/>
      <c r="L187" s="3"/>
    </row>
    <row r="188" spans="1:12" x14ac:dyDescent="0.2">
      <c r="A188">
        <v>214</v>
      </c>
      <c r="B188" s="5">
        <f>IF(conc!N189="","-",conc!N189/1000)</f>
        <v>47.545000000000002</v>
      </c>
      <c r="C188" s="5">
        <f>IF(conc!E189="","-",conc!E189/1000)</f>
        <v>38.308999999999997</v>
      </c>
      <c r="D188" s="5">
        <f t="shared" si="4"/>
        <v>0.80574192869912709</v>
      </c>
      <c r="J188" s="3"/>
      <c r="L188" s="3"/>
    </row>
    <row r="189" spans="1:12" x14ac:dyDescent="0.2">
      <c r="A189">
        <v>215</v>
      </c>
      <c r="B189" s="5" t="str">
        <f>IF(conc!N190="","-",conc!N190/1000)</f>
        <v>-</v>
      </c>
      <c r="C189" s="5" t="str">
        <f>IF(conc!E190="","-",conc!E190/1000)</f>
        <v>-</v>
      </c>
      <c r="D189" s="5" t="str">
        <f t="shared" si="4"/>
        <v>-</v>
      </c>
      <c r="J189" s="3"/>
      <c r="L189" s="3"/>
    </row>
    <row r="190" spans="1:12" x14ac:dyDescent="0.2">
      <c r="A190">
        <v>216</v>
      </c>
      <c r="B190" s="5">
        <f>IF(conc!N191="","-",conc!N191/1000)</f>
        <v>2.2490000000000001</v>
      </c>
      <c r="C190" s="5" t="str">
        <f>IF(conc!E191="","-",conc!E191/1000)</f>
        <v>-</v>
      </c>
      <c r="D190" s="5" t="str">
        <f t="shared" si="4"/>
        <v>-</v>
      </c>
      <c r="J190" s="3"/>
      <c r="L190" s="3"/>
    </row>
    <row r="191" spans="1:12" x14ac:dyDescent="0.2">
      <c r="A191">
        <v>218</v>
      </c>
      <c r="B191" s="5" t="str">
        <f>IF(conc!N192="","-",conc!N192/1000)</f>
        <v>-</v>
      </c>
      <c r="C191" s="5" t="str">
        <f>IF(conc!E192="","-",conc!E192/1000)</f>
        <v>-</v>
      </c>
      <c r="D191" s="5" t="str">
        <f t="shared" si="4"/>
        <v>-</v>
      </c>
      <c r="J191" s="3"/>
      <c r="L191" s="3"/>
    </row>
    <row r="192" spans="1:12" x14ac:dyDescent="0.2">
      <c r="A192">
        <v>219</v>
      </c>
      <c r="B192" s="5">
        <f>IF(conc!N193="","-",conc!N193/1000)</f>
        <v>2.2589999999999999</v>
      </c>
      <c r="C192" s="5" t="str">
        <f>IF(conc!E193="","-",conc!E193/1000)</f>
        <v>-</v>
      </c>
      <c r="D192" s="5" t="str">
        <f t="shared" si="4"/>
        <v>-</v>
      </c>
      <c r="J192" s="3"/>
      <c r="L192" s="3"/>
    </row>
    <row r="193" spans="1:12" x14ac:dyDescent="0.2">
      <c r="A193">
        <v>220</v>
      </c>
      <c r="B193" s="5">
        <f>IF(conc!N194="","-",conc!N194/1000)</f>
        <v>4.8220000000000001</v>
      </c>
      <c r="C193" s="5" t="str">
        <f>IF(conc!E194="","-",conc!E194/1000)</f>
        <v>-</v>
      </c>
      <c r="D193" s="5" t="str">
        <f t="shared" si="4"/>
        <v>-</v>
      </c>
      <c r="J193" s="3"/>
      <c r="L193" s="3"/>
    </row>
    <row r="194" spans="1:12" x14ac:dyDescent="0.2">
      <c r="A194">
        <v>221</v>
      </c>
      <c r="B194" s="5">
        <f>IF(conc!N195="","-",conc!N195/1000)</f>
        <v>2.3450000000000002</v>
      </c>
      <c r="C194" s="5">
        <f>IF(conc!E195="","-",conc!E195/1000)</f>
        <v>38.097999999999999</v>
      </c>
      <c r="D194" s="5">
        <f t="shared" ref="D194:D257" si="5">IF(OR(C194="-",B194="-"), "-", C194/B194)</f>
        <v>16.24648187633262</v>
      </c>
      <c r="J194" s="3"/>
      <c r="L194" s="3"/>
    </row>
    <row r="195" spans="1:12" x14ac:dyDescent="0.2">
      <c r="A195">
        <v>224</v>
      </c>
      <c r="B195" s="5">
        <f>IF(conc!N196="","-",conc!N196/1000)</f>
        <v>2.5960000000000001</v>
      </c>
      <c r="C195" s="5" t="str">
        <f>IF(conc!E196="","-",conc!E196/1000)</f>
        <v>-</v>
      </c>
      <c r="D195" s="5" t="str">
        <f t="shared" si="5"/>
        <v>-</v>
      </c>
      <c r="J195" s="3"/>
      <c r="L195" s="3"/>
    </row>
    <row r="196" spans="1:12" x14ac:dyDescent="0.2">
      <c r="A196">
        <v>225</v>
      </c>
      <c r="B196" s="5">
        <f>IF(conc!N197="","-",conc!N197/1000)</f>
        <v>2.5859999999999999</v>
      </c>
      <c r="C196" s="5">
        <f>IF(conc!E197="","-",conc!E197/1000)</f>
        <v>41.622999999999998</v>
      </c>
      <c r="D196" s="5">
        <f t="shared" si="5"/>
        <v>16.095514307811293</v>
      </c>
      <c r="J196" s="3"/>
      <c r="L196" s="3"/>
    </row>
    <row r="197" spans="1:12" x14ac:dyDescent="0.2">
      <c r="A197">
        <v>226</v>
      </c>
      <c r="B197" s="5">
        <f>IF(conc!N198="","-",conc!N198/1000)</f>
        <v>2.331</v>
      </c>
      <c r="C197" s="5">
        <f>IF(conc!E198="","-",conc!E198/1000)</f>
        <v>37.393000000000001</v>
      </c>
      <c r="D197" s="5">
        <f t="shared" si="5"/>
        <v>16.041613041613044</v>
      </c>
      <c r="J197" s="3"/>
      <c r="L197" s="3"/>
    </row>
    <row r="198" spans="1:12" x14ac:dyDescent="0.2">
      <c r="A198">
        <v>227</v>
      </c>
      <c r="B198" s="5">
        <f>IF(conc!N199="","-",conc!N199/1000)</f>
        <v>2.2080000000000002</v>
      </c>
      <c r="C198" s="5">
        <f>IF(conc!E199="","-",conc!E199/1000)</f>
        <v>38.088999999999999</v>
      </c>
      <c r="D198" s="5">
        <f t="shared" si="5"/>
        <v>17.250452898550723</v>
      </c>
      <c r="J198" s="3"/>
      <c r="L198" s="3"/>
    </row>
    <row r="199" spans="1:12" x14ac:dyDescent="0.2">
      <c r="A199">
        <v>228</v>
      </c>
      <c r="B199" s="5">
        <f>IF(conc!N200="","-",conc!N200/1000)</f>
        <v>2.3410000000000002</v>
      </c>
      <c r="C199" s="5" t="str">
        <f>IF(conc!E200="","-",conc!E200/1000)</f>
        <v>-</v>
      </c>
      <c r="D199" s="5" t="str">
        <f t="shared" si="5"/>
        <v>-</v>
      </c>
      <c r="J199" s="3"/>
      <c r="L199" s="3"/>
    </row>
    <row r="200" spans="1:12" x14ac:dyDescent="0.2">
      <c r="A200">
        <v>229</v>
      </c>
      <c r="B200" s="5">
        <f>IF(conc!N201="","-",conc!N201/1000)</f>
        <v>2.3740000000000001</v>
      </c>
      <c r="C200" s="5" t="str">
        <f>IF(conc!E201="","-",conc!E201/1000)</f>
        <v>-</v>
      </c>
      <c r="D200" s="5" t="str">
        <f t="shared" si="5"/>
        <v>-</v>
      </c>
      <c r="J200" s="3"/>
      <c r="L200" s="3"/>
    </row>
    <row r="201" spans="1:12" x14ac:dyDescent="0.2">
      <c r="A201">
        <v>230</v>
      </c>
      <c r="B201" s="5">
        <f>IF(conc!N202="","-",conc!N202/1000)</f>
        <v>2.1920000000000002</v>
      </c>
      <c r="C201" s="5" t="str">
        <f>IF(conc!E202="","-",conc!E202/1000)</f>
        <v>-</v>
      </c>
      <c r="D201" s="5" t="str">
        <f t="shared" si="5"/>
        <v>-</v>
      </c>
      <c r="J201" s="3"/>
      <c r="L201" s="3"/>
    </row>
    <row r="202" spans="1:12" x14ac:dyDescent="0.2">
      <c r="A202">
        <v>231</v>
      </c>
      <c r="B202" s="5">
        <f>IF(conc!N203="","-",conc!N203/1000)</f>
        <v>2.2799999999999998</v>
      </c>
      <c r="C202" s="5">
        <f>IF(conc!E203="","-",conc!E203/1000)</f>
        <v>38.082000000000001</v>
      </c>
      <c r="D202" s="5">
        <f t="shared" si="5"/>
        <v>16.702631578947368</v>
      </c>
      <c r="J202" s="3"/>
      <c r="L202" s="3"/>
    </row>
    <row r="203" spans="1:12" x14ac:dyDescent="0.2">
      <c r="A203">
        <v>233</v>
      </c>
      <c r="B203" s="5">
        <f>IF(conc!N204="","-",conc!N204/1000)</f>
        <v>2.423</v>
      </c>
      <c r="C203" s="5">
        <f>IF(conc!E204="","-",conc!E204/1000)</f>
        <v>80.015000000000001</v>
      </c>
      <c r="D203" s="5">
        <f t="shared" si="5"/>
        <v>33.02311184482047</v>
      </c>
      <c r="J203" s="3"/>
      <c r="L203" s="3"/>
    </row>
    <row r="204" spans="1:12" x14ac:dyDescent="0.2">
      <c r="A204">
        <v>234</v>
      </c>
      <c r="B204" s="5">
        <f>IF(conc!N205="","-",conc!N205/1000)</f>
        <v>2.2989999999999999</v>
      </c>
      <c r="C204" s="5">
        <f>IF(conc!E205="","-",conc!E205/1000)</f>
        <v>38.08</v>
      </c>
      <c r="D204" s="5">
        <f t="shared" si="5"/>
        <v>16.563723357981733</v>
      </c>
      <c r="J204" s="3"/>
      <c r="L204" s="3"/>
    </row>
    <row r="205" spans="1:12" x14ac:dyDescent="0.2">
      <c r="A205">
        <v>235</v>
      </c>
      <c r="B205" s="5">
        <f>IF(conc!N206="","-",conc!N206/1000)</f>
        <v>2.4900000000000002</v>
      </c>
      <c r="C205" s="5">
        <f>IF(conc!E206="","-",conc!E206/1000)</f>
        <v>93.242000000000004</v>
      </c>
      <c r="D205" s="5">
        <f t="shared" si="5"/>
        <v>37.446586345381526</v>
      </c>
      <c r="J205" s="3"/>
      <c r="L205" s="3"/>
    </row>
    <row r="206" spans="1:12" x14ac:dyDescent="0.2">
      <c r="A206">
        <v>236</v>
      </c>
      <c r="B206" s="5">
        <f>IF(conc!N207="","-",conc!N207/1000)</f>
        <v>2.2909999999999999</v>
      </c>
      <c r="C206" s="5">
        <f>IF(conc!E207="","-",conc!E207/1000)</f>
        <v>37.505000000000003</v>
      </c>
      <c r="D206" s="5">
        <f t="shared" si="5"/>
        <v>16.370580532518552</v>
      </c>
      <c r="J206" s="3"/>
      <c r="L206" s="3"/>
    </row>
    <row r="207" spans="1:12" x14ac:dyDescent="0.2">
      <c r="A207">
        <v>237</v>
      </c>
      <c r="B207" s="5">
        <f>IF(conc!N208="","-",conc!N208/1000)</f>
        <v>2.2480000000000002</v>
      </c>
      <c r="C207" s="5">
        <f>IF(conc!E208="","-",conc!E208/1000)</f>
        <v>38.411999999999999</v>
      </c>
      <c r="D207" s="5">
        <f t="shared" si="5"/>
        <v>17.087188612099641</v>
      </c>
      <c r="J207" s="3"/>
      <c r="L207" s="3"/>
    </row>
    <row r="208" spans="1:12" x14ac:dyDescent="0.2">
      <c r="A208">
        <v>238</v>
      </c>
      <c r="B208" s="5">
        <f>IF(conc!N209="","-",conc!N209/1000)</f>
        <v>2.7690000000000001</v>
      </c>
      <c r="C208" s="5">
        <f>IF(conc!E209="","-",conc!E209/1000)</f>
        <v>54.256</v>
      </c>
      <c r="D208" s="5">
        <f t="shared" si="5"/>
        <v>19.594077284218127</v>
      </c>
      <c r="J208" s="3"/>
      <c r="L208" s="3"/>
    </row>
    <row r="209" spans="1:12" x14ac:dyDescent="0.2">
      <c r="A209">
        <v>239</v>
      </c>
      <c r="B209" s="5">
        <f>IF(conc!N210="","-",conc!N210/1000)</f>
        <v>2.6549999999999998</v>
      </c>
      <c r="C209" s="5">
        <f>IF(conc!E210="","-",conc!E210/1000)</f>
        <v>57.154000000000003</v>
      </c>
      <c r="D209" s="5">
        <f t="shared" si="5"/>
        <v>21.526930320150662</v>
      </c>
      <c r="J209" s="3"/>
      <c r="L209" s="3"/>
    </row>
    <row r="210" spans="1:12" x14ac:dyDescent="0.2">
      <c r="A210">
        <v>240</v>
      </c>
      <c r="B210" s="5">
        <f>IF(conc!N211="","-",conc!N211/1000)</f>
        <v>2.86</v>
      </c>
      <c r="C210" s="5">
        <f>IF(conc!E211="","-",conc!E211/1000)</f>
        <v>71.650000000000006</v>
      </c>
      <c r="D210" s="5">
        <f t="shared" si="5"/>
        <v>25.052447552447557</v>
      </c>
      <c r="J210" s="3"/>
      <c r="L210" s="3"/>
    </row>
    <row r="211" spans="1:12" x14ac:dyDescent="0.2">
      <c r="A211">
        <v>241</v>
      </c>
      <c r="B211" s="5">
        <f>IF(conc!N212="","-",conc!N212/1000)</f>
        <v>3.18</v>
      </c>
      <c r="C211" s="5">
        <f>IF(conc!E212="","-",conc!E212/1000)</f>
        <v>94.569000000000003</v>
      </c>
      <c r="D211" s="5">
        <f t="shared" si="5"/>
        <v>29.738679245283016</v>
      </c>
      <c r="J211" s="3"/>
      <c r="L211" s="3"/>
    </row>
    <row r="212" spans="1:12" x14ac:dyDescent="0.2">
      <c r="A212">
        <v>242</v>
      </c>
      <c r="B212" s="5">
        <f>IF(conc!N213="","-",conc!N213/1000)</f>
        <v>3.1</v>
      </c>
      <c r="C212" s="5">
        <f>IF(conc!E213="","-",conc!E213/1000)</f>
        <v>56.426000000000002</v>
      </c>
      <c r="D212" s="5">
        <f t="shared" si="5"/>
        <v>18.201935483870969</v>
      </c>
      <c r="J212" s="3"/>
      <c r="L212" s="3"/>
    </row>
    <row r="213" spans="1:12" x14ac:dyDescent="0.2">
      <c r="A213">
        <v>243</v>
      </c>
      <c r="B213" s="5">
        <f>IF(conc!N214="","-",conc!N214/1000)</f>
        <v>2.2690000000000001</v>
      </c>
      <c r="C213" s="5">
        <f>IF(conc!E214="","-",conc!E214/1000)</f>
        <v>37.817</v>
      </c>
      <c r="D213" s="5">
        <f t="shared" si="5"/>
        <v>16.666813574261788</v>
      </c>
      <c r="J213" s="3"/>
      <c r="L213" s="3"/>
    </row>
    <row r="214" spans="1:12" x14ac:dyDescent="0.2">
      <c r="A214">
        <v>246</v>
      </c>
      <c r="B214" s="5">
        <f>IF(conc!N215="","-",conc!N215/1000)</f>
        <v>5.73</v>
      </c>
      <c r="C214" s="5" t="str">
        <f>IF(conc!E215="","-",conc!E215/1000)</f>
        <v>-</v>
      </c>
      <c r="D214" s="5" t="str">
        <f t="shared" si="5"/>
        <v>-</v>
      </c>
      <c r="J214" s="3"/>
      <c r="L214" s="3"/>
    </row>
    <row r="215" spans="1:12" x14ac:dyDescent="0.2">
      <c r="A215">
        <v>247</v>
      </c>
      <c r="B215" s="5">
        <f>IF(conc!N216="","-",conc!N216/1000)</f>
        <v>5.6639999999999997</v>
      </c>
      <c r="C215" s="5" t="str">
        <f>IF(conc!E216="","-",conc!E216/1000)</f>
        <v>-</v>
      </c>
      <c r="D215" s="5" t="str">
        <f t="shared" si="5"/>
        <v>-</v>
      </c>
      <c r="J215" s="3"/>
      <c r="L215" s="3"/>
    </row>
    <row r="216" spans="1:12" x14ac:dyDescent="0.2">
      <c r="A216">
        <v>248</v>
      </c>
      <c r="B216" s="5">
        <f>IF(conc!N217="","-",conc!N217/1000)</f>
        <v>2.37</v>
      </c>
      <c r="C216" s="5">
        <f>IF(conc!E217="","-",conc!E217/1000)</f>
        <v>48.177999999999997</v>
      </c>
      <c r="D216" s="5">
        <f t="shared" si="5"/>
        <v>20.328270042194092</v>
      </c>
      <c r="J216" s="3"/>
      <c r="L216" s="3"/>
    </row>
    <row r="217" spans="1:12" x14ac:dyDescent="0.2">
      <c r="A217">
        <v>249</v>
      </c>
      <c r="B217" s="5">
        <f>IF(conc!N218="","-",conc!N218/1000)</f>
        <v>2.6480000000000001</v>
      </c>
      <c r="C217" s="5" t="str">
        <f>IF(conc!E218="","-",conc!E218/1000)</f>
        <v>-</v>
      </c>
      <c r="D217" s="5" t="str">
        <f t="shared" si="5"/>
        <v>-</v>
      </c>
      <c r="J217" s="3"/>
      <c r="L217" s="3"/>
    </row>
    <row r="218" spans="1:12" x14ac:dyDescent="0.2">
      <c r="A218">
        <v>250</v>
      </c>
      <c r="B218" s="5">
        <f>IF(conc!N219="","-",conc!N219/1000)</f>
        <v>2.29</v>
      </c>
      <c r="C218" s="5">
        <f>IF(conc!E219="","-",conc!E219/1000)</f>
        <v>37.81</v>
      </c>
      <c r="D218" s="5">
        <f t="shared" si="5"/>
        <v>16.510917030567686</v>
      </c>
      <c r="J218" s="3"/>
      <c r="L218" s="3"/>
    </row>
    <row r="219" spans="1:12" x14ac:dyDescent="0.2">
      <c r="A219">
        <v>251</v>
      </c>
      <c r="B219" s="5">
        <f>IF(conc!N220="","-",conc!N220/1000)</f>
        <v>2.2130000000000001</v>
      </c>
      <c r="C219" s="5">
        <f>IF(conc!E220="","-",conc!E220/1000)</f>
        <v>37.78</v>
      </c>
      <c r="D219" s="5">
        <f t="shared" si="5"/>
        <v>17.071848169905106</v>
      </c>
      <c r="J219" s="3"/>
      <c r="L219" s="3"/>
    </row>
    <row r="220" spans="1:12" x14ac:dyDescent="0.2">
      <c r="A220">
        <v>252</v>
      </c>
      <c r="B220" s="5">
        <f>IF(conc!N221="","-",conc!N221/1000)</f>
        <v>2.2599999999999998</v>
      </c>
      <c r="C220" s="5">
        <f>IF(conc!E221="","-",conc!E221/1000)</f>
        <v>39.29</v>
      </c>
      <c r="D220" s="5">
        <f t="shared" si="5"/>
        <v>17.384955752212392</v>
      </c>
      <c r="J220" s="3"/>
      <c r="L220" s="3"/>
    </row>
    <row r="221" spans="1:12" x14ac:dyDescent="0.2">
      <c r="A221">
        <v>253</v>
      </c>
      <c r="B221" s="5">
        <f>IF(conc!N222="","-",conc!N222/1000)</f>
        <v>2.2789999999999999</v>
      </c>
      <c r="C221" s="5">
        <f>IF(conc!E222="","-",conc!E222/1000)</f>
        <v>38.234000000000002</v>
      </c>
      <c r="D221" s="5">
        <f t="shared" si="5"/>
        <v>16.776656428258008</v>
      </c>
      <c r="J221" s="3"/>
      <c r="L221" s="3"/>
    </row>
    <row r="222" spans="1:12" x14ac:dyDescent="0.2">
      <c r="A222">
        <v>254</v>
      </c>
      <c r="B222" s="5">
        <f>IF(conc!N223="","-",conc!N223/1000)</f>
        <v>2.2410000000000001</v>
      </c>
      <c r="C222" s="5">
        <f>IF(conc!E223="","-",conc!E223/1000)</f>
        <v>37.869</v>
      </c>
      <c r="D222" s="5">
        <f t="shared" si="5"/>
        <v>16.89825970548862</v>
      </c>
      <c r="J222" s="3"/>
      <c r="L222" s="3"/>
    </row>
    <row r="223" spans="1:12" x14ac:dyDescent="0.2">
      <c r="A223">
        <v>256</v>
      </c>
      <c r="B223" s="5">
        <f>IF(conc!N224="","-",conc!N224/1000)</f>
        <v>2.222</v>
      </c>
      <c r="C223" s="5">
        <f>IF(conc!E224="","-",conc!E224/1000)</f>
        <v>37.591999999999999</v>
      </c>
      <c r="D223" s="5">
        <f t="shared" si="5"/>
        <v>16.918091809180918</v>
      </c>
      <c r="J223" s="3"/>
      <c r="L223" s="3"/>
    </row>
    <row r="224" spans="1:12" x14ac:dyDescent="0.2">
      <c r="A224">
        <v>257</v>
      </c>
      <c r="B224" s="5">
        <f>IF(conc!N225="","-",conc!N225/1000)</f>
        <v>2.206</v>
      </c>
      <c r="C224" s="5">
        <f>IF(conc!E225="","-",conc!E225/1000)</f>
        <v>37.692999999999998</v>
      </c>
      <c r="D224" s="5">
        <f t="shared" si="5"/>
        <v>17.086582048957389</v>
      </c>
      <c r="J224" s="3"/>
      <c r="L224" s="3"/>
    </row>
    <row r="225" spans="1:12" x14ac:dyDescent="0.2">
      <c r="A225">
        <v>258</v>
      </c>
      <c r="B225" s="5">
        <f>IF(conc!N226="","-",conc!N226/1000)</f>
        <v>2.6139999999999999</v>
      </c>
      <c r="C225" s="5">
        <f>IF(conc!E226="","-",conc!E226/1000)</f>
        <v>62.877000000000002</v>
      </c>
      <c r="D225" s="5">
        <f t="shared" si="5"/>
        <v>24.053940321346598</v>
      </c>
      <c r="J225" s="3"/>
      <c r="L225" s="3"/>
    </row>
    <row r="226" spans="1:12" x14ac:dyDescent="0.2">
      <c r="A226">
        <v>259</v>
      </c>
      <c r="B226" s="5">
        <f>IF(conc!N227="","-",conc!N227/1000)</f>
        <v>2.3439999999999999</v>
      </c>
      <c r="C226" s="5" t="str">
        <f>IF(conc!E227="","-",conc!E227/1000)</f>
        <v>-</v>
      </c>
      <c r="D226" s="5" t="str">
        <f t="shared" si="5"/>
        <v>-</v>
      </c>
      <c r="J226" s="3"/>
      <c r="L226" s="3"/>
    </row>
    <row r="227" spans="1:12" x14ac:dyDescent="0.2">
      <c r="A227">
        <v>260</v>
      </c>
      <c r="B227" s="5">
        <f>IF(conc!N228="","-",conc!N228/1000)</f>
        <v>2.2650000000000001</v>
      </c>
      <c r="C227" s="5">
        <f>IF(conc!E228="","-",conc!E228/1000)</f>
        <v>38.731999999999999</v>
      </c>
      <c r="D227" s="5">
        <f t="shared" si="5"/>
        <v>17.100220750551877</v>
      </c>
      <c r="J227" s="3"/>
      <c r="L227" s="3"/>
    </row>
    <row r="228" spans="1:12" x14ac:dyDescent="0.2">
      <c r="A228">
        <v>261</v>
      </c>
      <c r="B228" s="5">
        <f>IF(conc!N229="","-",conc!N229/1000)</f>
        <v>2.2839999999999998</v>
      </c>
      <c r="C228" s="5">
        <f>IF(conc!E229="","-",conc!E229/1000)</f>
        <v>38.597999999999999</v>
      </c>
      <c r="D228" s="5">
        <f t="shared" si="5"/>
        <v>16.899299474605954</v>
      </c>
      <c r="J228" s="3"/>
      <c r="L228" s="3"/>
    </row>
    <row r="229" spans="1:12" x14ac:dyDescent="0.2">
      <c r="A229">
        <v>262</v>
      </c>
      <c r="B229" s="5">
        <f>IF(conc!N230="","-",conc!N230/1000)</f>
        <v>2.681</v>
      </c>
      <c r="C229" s="5">
        <f>IF(conc!E230="","-",conc!E230/1000)</f>
        <v>115.17700000000001</v>
      </c>
      <c r="D229" s="5">
        <f t="shared" si="5"/>
        <v>42.960462513987316</v>
      </c>
      <c r="J229" s="3"/>
      <c r="L229" s="3"/>
    </row>
    <row r="230" spans="1:12" x14ac:dyDescent="0.2">
      <c r="A230">
        <v>264</v>
      </c>
      <c r="B230" s="5">
        <f>IF(conc!N231="","-",conc!N231/1000)</f>
        <v>13.32</v>
      </c>
      <c r="C230" s="5" t="str">
        <f>IF(conc!E231="","-",conc!E231/1000)</f>
        <v>-</v>
      </c>
      <c r="D230" s="5" t="str">
        <f t="shared" si="5"/>
        <v>-</v>
      </c>
      <c r="J230" s="3"/>
      <c r="L230" s="3"/>
    </row>
    <row r="231" spans="1:12" x14ac:dyDescent="0.2">
      <c r="A231">
        <v>265</v>
      </c>
      <c r="B231" s="5">
        <f>IF(conc!N232="","-",conc!N232/1000)</f>
        <v>2.2829999999999999</v>
      </c>
      <c r="C231" s="5" t="str">
        <f>IF(conc!E232="","-",conc!E232/1000)</f>
        <v>-</v>
      </c>
      <c r="D231" s="5" t="str">
        <f t="shared" si="5"/>
        <v>-</v>
      </c>
      <c r="J231" s="3"/>
      <c r="L231" s="3"/>
    </row>
    <row r="232" spans="1:12" x14ac:dyDescent="0.2">
      <c r="A232">
        <v>266</v>
      </c>
      <c r="B232" s="5">
        <f>IF(conc!N233="","-",conc!N233/1000)</f>
        <v>2.2970000000000002</v>
      </c>
      <c r="C232" s="5">
        <f>IF(conc!E233="","-",conc!E233/1000)</f>
        <v>37.375999999999998</v>
      </c>
      <c r="D232" s="5">
        <f t="shared" si="5"/>
        <v>16.271658685241619</v>
      </c>
      <c r="J232" s="3"/>
      <c r="L232" s="3"/>
    </row>
    <row r="233" spans="1:12" x14ac:dyDescent="0.2">
      <c r="A233">
        <v>267</v>
      </c>
      <c r="B233" s="5">
        <f>IF(conc!N234="","-",conc!N234/1000)</f>
        <v>2.5089999999999999</v>
      </c>
      <c r="C233" s="5">
        <f>IF(conc!E234="","-",conc!E234/1000)</f>
        <v>50.021999999999998</v>
      </c>
      <c r="D233" s="5">
        <f t="shared" si="5"/>
        <v>19.937026703866081</v>
      </c>
      <c r="J233" s="3"/>
      <c r="L233" s="3"/>
    </row>
    <row r="234" spans="1:12" x14ac:dyDescent="0.2">
      <c r="A234">
        <v>268</v>
      </c>
      <c r="B234" s="5">
        <f>IF(conc!N235="","-",conc!N235/1000)</f>
        <v>2.3220000000000001</v>
      </c>
      <c r="C234" s="5">
        <f>IF(conc!E235="","-",conc!E235/1000)</f>
        <v>40.203000000000003</v>
      </c>
      <c r="D234" s="5">
        <f t="shared" si="5"/>
        <v>17.313953488372093</v>
      </c>
      <c r="J234" s="3"/>
      <c r="L234" s="3"/>
    </row>
    <row r="235" spans="1:12" x14ac:dyDescent="0.2">
      <c r="A235">
        <v>269</v>
      </c>
      <c r="B235" s="5">
        <f>IF(conc!N236="","-",conc!N236/1000)</f>
        <v>2.2829999999999999</v>
      </c>
      <c r="C235" s="5">
        <f>IF(conc!E236="","-",conc!E236/1000)</f>
        <v>39.784999999999997</v>
      </c>
      <c r="D235" s="5">
        <f t="shared" si="5"/>
        <v>17.426631625054753</v>
      </c>
      <c r="J235" s="3"/>
      <c r="L235" s="3"/>
    </row>
    <row r="236" spans="1:12" x14ac:dyDescent="0.2">
      <c r="A236">
        <v>270</v>
      </c>
      <c r="B236" s="5">
        <f>IF(conc!N237="","-",conc!N237/1000)</f>
        <v>5.3090000000000002</v>
      </c>
      <c r="C236" s="5" t="str">
        <f>IF(conc!E237="","-",conc!E237/1000)</f>
        <v>-</v>
      </c>
      <c r="D236" s="5" t="str">
        <f t="shared" si="5"/>
        <v>-</v>
      </c>
      <c r="J236" s="3"/>
      <c r="L236" s="3"/>
    </row>
    <row r="237" spans="1:12" x14ac:dyDescent="0.2">
      <c r="A237">
        <v>271</v>
      </c>
      <c r="B237" s="5">
        <f>IF(conc!N238="","-",conc!N238/1000)</f>
        <v>2.2229999999999999</v>
      </c>
      <c r="C237" s="5">
        <f>IF(conc!E238="","-",conc!E238/1000)</f>
        <v>38.256</v>
      </c>
      <c r="D237" s="5">
        <f t="shared" si="5"/>
        <v>17.209176788124157</v>
      </c>
      <c r="J237" s="3"/>
      <c r="L237" s="3"/>
    </row>
    <row r="238" spans="1:12" x14ac:dyDescent="0.2">
      <c r="A238">
        <v>272</v>
      </c>
      <c r="B238" s="5">
        <f>IF(conc!N239="","-",conc!N239/1000)</f>
        <v>2.9009999999999998</v>
      </c>
      <c r="C238" s="5" t="str">
        <f>IF(conc!E239="","-",conc!E239/1000)</f>
        <v>-</v>
      </c>
      <c r="D238" s="5" t="str">
        <f t="shared" si="5"/>
        <v>-</v>
      </c>
      <c r="J238" s="3"/>
      <c r="L238" s="3"/>
    </row>
    <row r="239" spans="1:12" x14ac:dyDescent="0.2">
      <c r="A239">
        <v>273</v>
      </c>
      <c r="B239" s="5">
        <f>IF(conc!N240="","-",conc!N240/1000)</f>
        <v>2.3250000000000002</v>
      </c>
      <c r="C239" s="5">
        <f>IF(conc!E240="","-",conc!E240/1000)</f>
        <v>40.625</v>
      </c>
      <c r="D239" s="5">
        <f t="shared" si="5"/>
        <v>17.473118279569892</v>
      </c>
      <c r="J239" s="3"/>
      <c r="L239" s="3"/>
    </row>
    <row r="240" spans="1:12" x14ac:dyDescent="0.2">
      <c r="A240">
        <v>274</v>
      </c>
      <c r="B240" s="5">
        <f>IF(conc!N241="","-",conc!N241/1000)</f>
        <v>3.4729999999999999</v>
      </c>
      <c r="C240" s="5">
        <f>IF(conc!E241="","-",conc!E241/1000)</f>
        <v>122.92</v>
      </c>
      <c r="D240" s="5">
        <f t="shared" si="5"/>
        <v>35.393031960840773</v>
      </c>
      <c r="J240" s="3"/>
      <c r="L240" s="3"/>
    </row>
    <row r="241" spans="1:12" x14ac:dyDescent="0.2">
      <c r="A241">
        <v>275</v>
      </c>
      <c r="B241" s="5">
        <f>IF(conc!N242="","-",conc!N242/1000)</f>
        <v>2.448</v>
      </c>
      <c r="C241" s="5" t="str">
        <f>IF(conc!E242="","-",conc!E242/1000)</f>
        <v>-</v>
      </c>
      <c r="D241" s="5" t="str">
        <f t="shared" si="5"/>
        <v>-</v>
      </c>
      <c r="J241" s="3"/>
      <c r="L241" s="3"/>
    </row>
    <row r="242" spans="1:12" x14ac:dyDescent="0.2">
      <c r="A242">
        <v>276</v>
      </c>
      <c r="B242" s="5">
        <f>IF(conc!N243="","-",conc!N243/1000)</f>
        <v>2.3359999999999999</v>
      </c>
      <c r="C242" s="5">
        <f>IF(conc!E243="","-",conc!E243/1000)</f>
        <v>43.475999999999999</v>
      </c>
      <c r="D242" s="5">
        <f t="shared" si="5"/>
        <v>18.611301369863014</v>
      </c>
      <c r="J242" s="3"/>
      <c r="L242" s="3"/>
    </row>
    <row r="243" spans="1:12" x14ac:dyDescent="0.2">
      <c r="A243">
        <v>277</v>
      </c>
      <c r="B243" s="5">
        <f>IF(conc!N244="","-",conc!N244/1000)</f>
        <v>2.2759999999999998</v>
      </c>
      <c r="C243" s="5" t="str">
        <f>IF(conc!E244="","-",conc!E244/1000)</f>
        <v>-</v>
      </c>
      <c r="D243" s="5" t="str">
        <f t="shared" si="5"/>
        <v>-</v>
      </c>
      <c r="J243" s="3"/>
      <c r="L243" s="3"/>
    </row>
    <row r="244" spans="1:12" x14ac:dyDescent="0.2">
      <c r="A244">
        <v>278</v>
      </c>
      <c r="B244" s="5">
        <f>IF(conc!N245="","-",conc!N245/1000)</f>
        <v>2.3010000000000002</v>
      </c>
      <c r="C244" s="5" t="str">
        <f>IF(conc!E245="","-",conc!E245/1000)</f>
        <v>-</v>
      </c>
      <c r="D244" s="5" t="str">
        <f t="shared" si="5"/>
        <v>-</v>
      </c>
      <c r="J244" s="3"/>
      <c r="L244" s="3"/>
    </row>
    <row r="245" spans="1:12" x14ac:dyDescent="0.2">
      <c r="A245">
        <v>279</v>
      </c>
      <c r="B245" s="5">
        <f>IF(conc!N246="","-",conc!N246/1000)</f>
        <v>2.1920000000000002</v>
      </c>
      <c r="C245" s="5">
        <f>IF(conc!E246="","-",conc!E246/1000)</f>
        <v>38.08</v>
      </c>
      <c r="D245" s="5">
        <f t="shared" si="5"/>
        <v>17.372262773722625</v>
      </c>
      <c r="J245" s="3"/>
      <c r="L245" s="3"/>
    </row>
    <row r="246" spans="1:12" x14ac:dyDescent="0.2">
      <c r="A246">
        <v>280</v>
      </c>
      <c r="B246" s="5">
        <f>IF(conc!N247="","-",conc!N247/1000)</f>
        <v>2.2149999999999999</v>
      </c>
      <c r="C246" s="5">
        <f>IF(conc!E247="","-",conc!E247/1000)</f>
        <v>37.692999999999998</v>
      </c>
      <c r="D246" s="5">
        <f t="shared" si="5"/>
        <v>17.017155756207675</v>
      </c>
      <c r="J246" s="3"/>
      <c r="L246" s="3"/>
    </row>
    <row r="247" spans="1:12" x14ac:dyDescent="0.2">
      <c r="A247">
        <v>281</v>
      </c>
      <c r="B247" s="5">
        <f>IF(conc!N248="","-",conc!N248/1000)</f>
        <v>2.3210000000000002</v>
      </c>
      <c r="C247" s="5">
        <f>IF(conc!E248="","-",conc!E248/1000)</f>
        <v>42.792999999999999</v>
      </c>
      <c r="D247" s="5">
        <f t="shared" si="5"/>
        <v>18.437311503662212</v>
      </c>
      <c r="J247" s="3"/>
      <c r="L247" s="3"/>
    </row>
    <row r="248" spans="1:12" x14ac:dyDescent="0.2">
      <c r="A248">
        <v>282</v>
      </c>
      <c r="B248" s="5">
        <f>IF(conc!N249="","-",conc!N249/1000)</f>
        <v>2.2589999999999999</v>
      </c>
      <c r="C248" s="5">
        <f>IF(conc!E249="","-",conc!E249/1000)</f>
        <v>38.668999999999997</v>
      </c>
      <c r="D248" s="5">
        <f t="shared" si="5"/>
        <v>17.117751217352811</v>
      </c>
      <c r="J248" s="3"/>
      <c r="L248" s="3"/>
    </row>
    <row r="249" spans="1:12" x14ac:dyDescent="0.2">
      <c r="A249">
        <v>283</v>
      </c>
      <c r="B249" s="5">
        <f>IF(conc!N250="","-",conc!N250/1000)</f>
        <v>6.2409999999999997</v>
      </c>
      <c r="C249" s="5" t="str">
        <f>IF(conc!E250="","-",conc!E250/1000)</f>
        <v>-</v>
      </c>
      <c r="D249" s="5" t="str">
        <f t="shared" si="5"/>
        <v>-</v>
      </c>
      <c r="J249" s="3"/>
      <c r="L249" s="3"/>
    </row>
    <row r="250" spans="1:12" x14ac:dyDescent="0.2">
      <c r="A250">
        <v>284</v>
      </c>
      <c r="B250" s="5">
        <f>IF(conc!N251="","-",conc!N251/1000)</f>
        <v>2.3279999999999998</v>
      </c>
      <c r="C250" s="5" t="str">
        <f>IF(conc!E251="","-",conc!E251/1000)</f>
        <v>-</v>
      </c>
      <c r="D250" s="5" t="str">
        <f t="shared" si="5"/>
        <v>-</v>
      </c>
      <c r="J250" s="3"/>
      <c r="L250" s="3"/>
    </row>
    <row r="251" spans="1:12" x14ac:dyDescent="0.2">
      <c r="A251">
        <v>285</v>
      </c>
      <c r="B251" s="5">
        <f>IF(conc!N252="","-",conc!N252/1000)</f>
        <v>6.7069999999999999</v>
      </c>
      <c r="C251" s="5" t="str">
        <f>IF(conc!E252="","-",conc!E252/1000)</f>
        <v>-</v>
      </c>
      <c r="D251" s="5" t="str">
        <f t="shared" si="5"/>
        <v>-</v>
      </c>
      <c r="J251" s="3"/>
      <c r="L251" s="3"/>
    </row>
    <row r="252" spans="1:12" x14ac:dyDescent="0.2">
      <c r="A252">
        <v>286</v>
      </c>
      <c r="B252" s="5">
        <f>IF(conc!N253="","-",conc!N253/1000)</f>
        <v>2.323</v>
      </c>
      <c r="C252" s="5">
        <f>IF(conc!E253="","-",conc!E253/1000)</f>
        <v>38.595999999999997</v>
      </c>
      <c r="D252" s="5">
        <f t="shared" si="5"/>
        <v>16.614722341799396</v>
      </c>
      <c r="J252" s="3"/>
      <c r="L252" s="3"/>
    </row>
    <row r="253" spans="1:12" x14ac:dyDescent="0.2">
      <c r="A253">
        <v>287</v>
      </c>
      <c r="B253" s="5">
        <f>IF(conc!N254="","-",conc!N254/1000)</f>
        <v>2.3460000000000001</v>
      </c>
      <c r="C253" s="5">
        <f>IF(conc!E254="","-",conc!E254/1000)</f>
        <v>39.700000000000003</v>
      </c>
      <c r="D253" s="5">
        <f t="shared" si="5"/>
        <v>16.922421142369991</v>
      </c>
      <c r="J253" s="3"/>
      <c r="L253" s="3"/>
    </row>
    <row r="254" spans="1:12" x14ac:dyDescent="0.2">
      <c r="A254">
        <v>289</v>
      </c>
      <c r="B254" s="5">
        <f>IF(conc!N255="","-",conc!N255/1000)</f>
        <v>2.3730000000000002</v>
      </c>
      <c r="C254" s="5">
        <f>IF(conc!E255="","-",conc!E255/1000)</f>
        <v>44.023000000000003</v>
      </c>
      <c r="D254" s="5">
        <f t="shared" si="5"/>
        <v>18.551622418879056</v>
      </c>
      <c r="J254" s="3"/>
      <c r="L254" s="3"/>
    </row>
    <row r="255" spans="1:12" x14ac:dyDescent="0.2">
      <c r="A255">
        <v>290</v>
      </c>
      <c r="B255" s="5">
        <f>IF(conc!N256="","-",conc!N256/1000)</f>
        <v>2.859</v>
      </c>
      <c r="C255" s="5" t="str">
        <f>IF(conc!E256="","-",conc!E256/1000)</f>
        <v>-</v>
      </c>
      <c r="D255" s="5" t="str">
        <f t="shared" si="5"/>
        <v>-</v>
      </c>
      <c r="J255" s="3"/>
      <c r="L255" s="3"/>
    </row>
    <row r="256" spans="1:12" x14ac:dyDescent="0.2">
      <c r="A256">
        <v>291</v>
      </c>
      <c r="B256" s="5">
        <f>IF(conc!N257="","-",conc!N257/1000)</f>
        <v>2.2869999999999999</v>
      </c>
      <c r="C256" s="5">
        <f>IF(conc!E257="","-",conc!E257/1000)</f>
        <v>37.951999999999998</v>
      </c>
      <c r="D256" s="5">
        <f t="shared" si="5"/>
        <v>16.594665500655882</v>
      </c>
      <c r="J256" s="3"/>
      <c r="L256" s="3"/>
    </row>
    <row r="257" spans="1:12" x14ac:dyDescent="0.2">
      <c r="A257">
        <v>292</v>
      </c>
      <c r="B257" s="5">
        <f>IF(conc!N258="","-",conc!N258/1000)</f>
        <v>2.3540000000000001</v>
      </c>
      <c r="C257" s="5">
        <f>IF(conc!E258="","-",conc!E258/1000)</f>
        <v>40.228000000000002</v>
      </c>
      <c r="D257" s="5">
        <f t="shared" si="5"/>
        <v>17.089209855564995</v>
      </c>
      <c r="J257" s="3"/>
      <c r="L257" s="3"/>
    </row>
    <row r="258" spans="1:12" x14ac:dyDescent="0.2">
      <c r="A258">
        <v>293</v>
      </c>
      <c r="B258" s="5">
        <f>IF(conc!N259="","-",conc!N259/1000)</f>
        <v>2.2879999999999998</v>
      </c>
      <c r="C258" s="5">
        <f>IF(conc!E259="","-",conc!E259/1000)</f>
        <v>37.856999999999999</v>
      </c>
      <c r="D258" s="5">
        <f t="shared" ref="D258:D270" si="6">IF(OR(C258="-",B258="-"), "-", C258/B258)</f>
        <v>16.54589160839161</v>
      </c>
      <c r="J258" s="3"/>
      <c r="L258" s="3"/>
    </row>
    <row r="259" spans="1:12" x14ac:dyDescent="0.2">
      <c r="A259">
        <v>294</v>
      </c>
      <c r="B259" s="5">
        <f>IF(conc!N260="","-",conc!N260/1000)</f>
        <v>2.262</v>
      </c>
      <c r="C259" s="5">
        <f>IF(conc!E260="","-",conc!E260/1000)</f>
        <v>38.006999999999998</v>
      </c>
      <c r="D259" s="5">
        <f t="shared" si="6"/>
        <v>16.802387267904507</v>
      </c>
      <c r="J259" s="3"/>
      <c r="L259" s="3"/>
    </row>
    <row r="260" spans="1:12" x14ac:dyDescent="0.2">
      <c r="A260">
        <v>295</v>
      </c>
      <c r="B260" s="5">
        <f>IF(conc!N261="","-",conc!N261/1000)</f>
        <v>2.2999999999999998</v>
      </c>
      <c r="C260" s="5">
        <f>IF(conc!E261="","-",conc!E261/1000)</f>
        <v>38.186</v>
      </c>
      <c r="D260" s="5">
        <f t="shared" si="6"/>
        <v>16.602608695652176</v>
      </c>
      <c r="J260" s="3"/>
      <c r="L260" s="3"/>
    </row>
    <row r="261" spans="1:12" x14ac:dyDescent="0.2">
      <c r="A261">
        <v>296</v>
      </c>
      <c r="B261" s="5">
        <f>IF(conc!N262="","-",conc!N262/1000)</f>
        <v>2.238</v>
      </c>
      <c r="C261" s="5">
        <f>IF(conc!E262="","-",conc!E262/1000)</f>
        <v>38.084000000000003</v>
      </c>
      <c r="D261" s="5">
        <f t="shared" si="6"/>
        <v>17.01697944593387</v>
      </c>
      <c r="J261" s="3"/>
      <c r="L261" s="3"/>
    </row>
    <row r="262" spans="1:12" x14ac:dyDescent="0.2">
      <c r="A262">
        <v>297</v>
      </c>
      <c r="B262" s="5">
        <f>IF(conc!N263="","-",conc!N263/1000)</f>
        <v>2.2589999999999999</v>
      </c>
      <c r="C262" s="5">
        <f>IF(conc!E263="","-",conc!E263/1000)</f>
        <v>38.106999999999999</v>
      </c>
      <c r="D262" s="5">
        <f t="shared" si="6"/>
        <v>16.868968570163791</v>
      </c>
      <c r="J262" s="3"/>
      <c r="L262" s="3"/>
    </row>
    <row r="263" spans="1:12" x14ac:dyDescent="0.2">
      <c r="A263">
        <v>298</v>
      </c>
      <c r="B263" s="5">
        <f>IF(conc!N264="","-",conc!N264/1000)</f>
        <v>2.3380000000000001</v>
      </c>
      <c r="C263" s="5">
        <f>IF(conc!E264="","-",conc!E264/1000)</f>
        <v>38.926000000000002</v>
      </c>
      <c r="D263" s="5">
        <f t="shared" si="6"/>
        <v>16.649272882805818</v>
      </c>
      <c r="J263" s="3"/>
      <c r="L263" s="3"/>
    </row>
    <row r="264" spans="1:12" x14ac:dyDescent="0.2">
      <c r="A264">
        <v>299</v>
      </c>
      <c r="B264" s="5">
        <f>IF(conc!N265="","-",conc!N265/1000)</f>
        <v>2.302</v>
      </c>
      <c r="C264" s="5">
        <f>IF(conc!E265="","-",conc!E265/1000)</f>
        <v>44.911999999999999</v>
      </c>
      <c r="D264" s="5">
        <f t="shared" si="6"/>
        <v>19.509991311902692</v>
      </c>
      <c r="J264" s="3"/>
      <c r="L264" s="3"/>
    </row>
    <row r="265" spans="1:12" x14ac:dyDescent="0.2">
      <c r="A265">
        <v>300</v>
      </c>
      <c r="B265" s="5">
        <f>IF(conc!N266="","-",conc!N266/1000)</f>
        <v>2.2450000000000001</v>
      </c>
      <c r="C265" s="5">
        <f>IF(conc!E266="","-",conc!E266/1000)</f>
        <v>38.811999999999998</v>
      </c>
      <c r="D265" s="5">
        <f t="shared" si="6"/>
        <v>17.288195991091314</v>
      </c>
      <c r="J265" s="3"/>
      <c r="L265" s="3"/>
    </row>
    <row r="266" spans="1:12" x14ac:dyDescent="0.2">
      <c r="A266">
        <v>301</v>
      </c>
      <c r="B266" s="5">
        <f>IF(conc!N267="","-",conc!N267/1000)</f>
        <v>2.2450000000000001</v>
      </c>
      <c r="C266" s="5">
        <f>IF(conc!E267="","-",conc!E267/1000)</f>
        <v>37.780999999999999</v>
      </c>
      <c r="D266" s="5">
        <f t="shared" si="6"/>
        <v>16.828953229398664</v>
      </c>
      <c r="J266" s="3"/>
      <c r="L266" s="3"/>
    </row>
    <row r="267" spans="1:12" x14ac:dyDescent="0.2">
      <c r="A267">
        <v>302</v>
      </c>
      <c r="B267" s="5">
        <f>IF(conc!N268="","-",conc!N268/1000)</f>
        <v>2.4180000000000001</v>
      </c>
      <c r="C267" s="5">
        <f>IF(conc!E268="","-",conc!E268/1000)</f>
        <v>37.582999999999998</v>
      </c>
      <c r="D267" s="5">
        <f t="shared" si="6"/>
        <v>15.54301075268817</v>
      </c>
      <c r="J267" s="3"/>
      <c r="L267" s="3"/>
    </row>
    <row r="268" spans="1:12" x14ac:dyDescent="0.2">
      <c r="A268">
        <v>303</v>
      </c>
      <c r="B268" s="5" t="str">
        <f>IF(conc!N269="","-",conc!N269/1000)</f>
        <v>-</v>
      </c>
      <c r="C268" s="5" t="str">
        <f>IF(conc!E269="","-",conc!E269/1000)</f>
        <v>-</v>
      </c>
      <c r="D268" s="5" t="str">
        <f t="shared" si="6"/>
        <v>-</v>
      </c>
      <c r="J268" s="3"/>
      <c r="L268" s="3"/>
    </row>
    <row r="269" spans="1:12" x14ac:dyDescent="0.2">
      <c r="A269">
        <v>304</v>
      </c>
      <c r="B269" s="5">
        <f>IF(conc!N270="","-",conc!N270/1000)</f>
        <v>2.4950000000000001</v>
      </c>
      <c r="C269" s="5">
        <f>IF(conc!E270="","-",conc!E270/1000)</f>
        <v>76.405000000000001</v>
      </c>
      <c r="D269" s="5">
        <f t="shared" si="6"/>
        <v>30.62324649298597</v>
      </c>
      <c r="J269" s="3"/>
      <c r="L269" s="3"/>
    </row>
    <row r="270" spans="1:12" x14ac:dyDescent="0.2">
      <c r="A270">
        <v>305</v>
      </c>
      <c r="B270" s="5">
        <f>IF(conc!N271="","-",conc!N271/1000)</f>
        <v>2.5619999999999998</v>
      </c>
      <c r="C270" s="5" t="str">
        <f>IF(conc!E271="","-",conc!E271/1000)</f>
        <v>-</v>
      </c>
      <c r="D270" s="5" t="str">
        <f t="shared" si="6"/>
        <v>-</v>
      </c>
      <c r="J270" s="3"/>
      <c r="L270" s="3"/>
    </row>
    <row r="271" spans="1:12" x14ac:dyDescent="0.2">
      <c r="F271" s="3"/>
      <c r="J271" s="3"/>
      <c r="L271" s="3"/>
    </row>
    <row r="272" spans="1:12" x14ac:dyDescent="0.2">
      <c r="F272" s="3"/>
      <c r="J272" s="3"/>
      <c r="L272" s="3"/>
    </row>
    <row r="273" spans="6:12" x14ac:dyDescent="0.2">
      <c r="F273" s="3"/>
      <c r="J273" s="3"/>
      <c r="L273" s="3"/>
    </row>
    <row r="274" spans="6:12" x14ac:dyDescent="0.2">
      <c r="F274" s="3"/>
      <c r="J274" s="3"/>
      <c r="L274" s="3"/>
    </row>
    <row r="275" spans="6:12" x14ac:dyDescent="0.2">
      <c r="F275" s="3"/>
      <c r="J275" s="3"/>
      <c r="L275" s="3"/>
    </row>
    <row r="276" spans="6:12" x14ac:dyDescent="0.2">
      <c r="F276" s="3"/>
      <c r="J276" s="3"/>
      <c r="L276" s="3"/>
    </row>
    <row r="277" spans="6:12" x14ac:dyDescent="0.2">
      <c r="F277" s="3"/>
      <c r="J277" s="3"/>
      <c r="L277" s="3"/>
    </row>
    <row r="278" spans="6:12" x14ac:dyDescent="0.2">
      <c r="F278" s="3"/>
      <c r="J278" s="3"/>
      <c r="L278" s="3"/>
    </row>
    <row r="279" spans="6:12" x14ac:dyDescent="0.2">
      <c r="F279" s="3"/>
      <c r="J279" s="3"/>
      <c r="L279" s="3"/>
    </row>
    <row r="280" spans="6:12" x14ac:dyDescent="0.2">
      <c r="F280" s="3"/>
      <c r="J280" s="3"/>
      <c r="L280" s="3"/>
    </row>
    <row r="281" spans="6:12" x14ac:dyDescent="0.2">
      <c r="F281" s="3"/>
      <c r="J281" s="3"/>
      <c r="L281" s="3"/>
    </row>
    <row r="282" spans="6:12" x14ac:dyDescent="0.2">
      <c r="F282" s="3"/>
      <c r="J282" s="3"/>
      <c r="L282" s="3"/>
    </row>
    <row r="283" spans="6:12" x14ac:dyDescent="0.2">
      <c r="F283" s="3"/>
      <c r="J283" s="3"/>
      <c r="L283" s="3"/>
    </row>
    <row r="284" spans="6:12" x14ac:dyDescent="0.2">
      <c r="F284" s="3"/>
      <c r="J284" s="3"/>
      <c r="L284" s="3"/>
    </row>
    <row r="285" spans="6:12" x14ac:dyDescent="0.2">
      <c r="F285" s="3"/>
      <c r="J285" s="3"/>
      <c r="L285" s="3"/>
    </row>
    <row r="286" spans="6:12" x14ac:dyDescent="0.2">
      <c r="F286" s="3"/>
      <c r="J286" s="3"/>
      <c r="L286" s="3"/>
    </row>
    <row r="287" spans="6:12" x14ac:dyDescent="0.2">
      <c r="F287" s="3"/>
      <c r="J287" s="3"/>
      <c r="L287" s="3"/>
    </row>
    <row r="288" spans="6:12" x14ac:dyDescent="0.2">
      <c r="F288" s="3"/>
      <c r="J288" s="3"/>
      <c r="L288" s="3"/>
    </row>
    <row r="289" spans="6:12" x14ac:dyDescent="0.2">
      <c r="F289" s="3"/>
      <c r="J289" s="3"/>
      <c r="L289" s="3"/>
    </row>
    <row r="290" spans="6:12" x14ac:dyDescent="0.2">
      <c r="F290" s="3"/>
      <c r="J290" s="3"/>
      <c r="L290" s="3"/>
    </row>
    <row r="291" spans="6:12" x14ac:dyDescent="0.2">
      <c r="F291" s="3"/>
      <c r="J291" s="3"/>
      <c r="L291" s="3"/>
    </row>
    <row r="292" spans="6:12" x14ac:dyDescent="0.2">
      <c r="F292" s="3"/>
      <c r="J292" s="3"/>
      <c r="L292" s="3"/>
    </row>
    <row r="293" spans="6:12" x14ac:dyDescent="0.2">
      <c r="F293" s="3"/>
      <c r="J293" s="3"/>
      <c r="L293" s="3"/>
    </row>
    <row r="294" spans="6:12" x14ac:dyDescent="0.2">
      <c r="F294" s="3"/>
      <c r="J294" s="3"/>
      <c r="L294" s="3"/>
    </row>
    <row r="295" spans="6:12" x14ac:dyDescent="0.2">
      <c r="F295" s="3"/>
      <c r="J295" s="3"/>
      <c r="L295" s="3"/>
    </row>
    <row r="296" spans="6:12" x14ac:dyDescent="0.2">
      <c r="F296" s="3"/>
      <c r="J296" s="3"/>
      <c r="L296" s="3"/>
    </row>
    <row r="297" spans="6:12" x14ac:dyDescent="0.2">
      <c r="F297" s="3"/>
      <c r="J297" s="3"/>
      <c r="L297" s="3"/>
    </row>
    <row r="298" spans="6:12" x14ac:dyDescent="0.2">
      <c r="F298" s="3"/>
      <c r="J298" s="3"/>
      <c r="L298" s="3"/>
    </row>
    <row r="299" spans="6:12" x14ac:dyDescent="0.2">
      <c r="F299" s="3"/>
      <c r="J299" s="3"/>
      <c r="L299" s="3"/>
    </row>
    <row r="300" spans="6:12" x14ac:dyDescent="0.2">
      <c r="F300" s="3"/>
      <c r="J300" s="3"/>
      <c r="L300" s="3"/>
    </row>
    <row r="301" spans="6:12" x14ac:dyDescent="0.2">
      <c r="F301" s="3"/>
      <c r="J301" s="3"/>
      <c r="L301" s="3"/>
    </row>
    <row r="302" spans="6:12" x14ac:dyDescent="0.2">
      <c r="F302" s="3"/>
      <c r="J302" s="3"/>
      <c r="L302" s="3"/>
    </row>
    <row r="303" spans="6:12" x14ac:dyDescent="0.2">
      <c r="F303" s="3"/>
      <c r="J303" s="3"/>
      <c r="L303" s="3"/>
    </row>
    <row r="304" spans="6:12" x14ac:dyDescent="0.2">
      <c r="F304" s="3"/>
      <c r="J304" s="3"/>
      <c r="L304" s="3"/>
    </row>
    <row r="305" spans="6:12" x14ac:dyDescent="0.2">
      <c r="F305" s="3"/>
      <c r="J305" s="3"/>
      <c r="L305" s="3"/>
    </row>
    <row r="306" spans="6:12" x14ac:dyDescent="0.2">
      <c r="F306" s="3"/>
      <c r="J306" s="3"/>
      <c r="L306" s="3"/>
    </row>
    <row r="307" spans="6:12" x14ac:dyDescent="0.2">
      <c r="F307" s="3"/>
      <c r="J307" s="3"/>
      <c r="L307" s="3"/>
    </row>
    <row r="308" spans="6:12" x14ac:dyDescent="0.2">
      <c r="F308" s="3"/>
      <c r="J308" s="3"/>
      <c r="L308" s="3"/>
    </row>
    <row r="309" spans="6:12" x14ac:dyDescent="0.2">
      <c r="F309" s="3"/>
      <c r="J309" s="3"/>
      <c r="L309" s="3"/>
    </row>
    <row r="310" spans="6:12" x14ac:dyDescent="0.2">
      <c r="F310" s="3"/>
      <c r="J310" s="3"/>
      <c r="L310" s="3"/>
    </row>
    <row r="311" spans="6:12" x14ac:dyDescent="0.2">
      <c r="F311" s="3"/>
      <c r="J311" s="3"/>
      <c r="L311" s="3"/>
    </row>
    <row r="312" spans="6:12" x14ac:dyDescent="0.2">
      <c r="F312" s="3"/>
      <c r="J312" s="3"/>
      <c r="L312" s="3"/>
    </row>
    <row r="313" spans="6:12" x14ac:dyDescent="0.2">
      <c r="F313" s="3"/>
      <c r="J313" s="3"/>
      <c r="L313" s="3"/>
    </row>
    <row r="314" spans="6:12" x14ac:dyDescent="0.2">
      <c r="F314" s="3"/>
      <c r="J314" s="3"/>
      <c r="L314" s="3"/>
    </row>
    <row r="315" spans="6:12" x14ac:dyDescent="0.2">
      <c r="F315" s="3"/>
      <c r="J315" s="3"/>
      <c r="L315" s="3"/>
    </row>
    <row r="316" spans="6:12" x14ac:dyDescent="0.2">
      <c r="F316" s="3"/>
      <c r="J316" s="3"/>
      <c r="L316" s="3"/>
    </row>
    <row r="317" spans="6:12" x14ac:dyDescent="0.2">
      <c r="F317" s="3"/>
      <c r="J317" s="3"/>
      <c r="L317" s="3"/>
    </row>
    <row r="318" spans="6:12" x14ac:dyDescent="0.2">
      <c r="F318" s="3"/>
      <c r="J318" s="3"/>
      <c r="L318" s="3"/>
    </row>
    <row r="319" spans="6:12" x14ac:dyDescent="0.2">
      <c r="F319" s="3"/>
      <c r="J319" s="3"/>
      <c r="L319" s="3"/>
    </row>
    <row r="320" spans="6:12" x14ac:dyDescent="0.2">
      <c r="F320" s="3"/>
      <c r="J320" s="3"/>
      <c r="L320" s="3"/>
    </row>
    <row r="321" spans="6:12" x14ac:dyDescent="0.2">
      <c r="F321" s="3"/>
      <c r="J321" s="3"/>
      <c r="L321" s="3"/>
    </row>
    <row r="322" spans="6:12" x14ac:dyDescent="0.2">
      <c r="F322" s="3"/>
      <c r="J322" s="3"/>
      <c r="L322" s="3"/>
    </row>
    <row r="323" spans="6:12" x14ac:dyDescent="0.2">
      <c r="F323" s="3"/>
      <c r="J323" s="3"/>
      <c r="L323" s="3"/>
    </row>
    <row r="324" spans="6:12" x14ac:dyDescent="0.2">
      <c r="F324" s="3"/>
      <c r="J324" s="3"/>
      <c r="L324" s="3"/>
    </row>
    <row r="325" spans="6:12" x14ac:dyDescent="0.2">
      <c r="F325" s="3"/>
      <c r="J325" s="3"/>
      <c r="L325" s="3"/>
    </row>
    <row r="326" spans="6:12" x14ac:dyDescent="0.2">
      <c r="F326" s="3"/>
      <c r="J326" s="3"/>
      <c r="L326" s="3"/>
    </row>
    <row r="327" spans="6:12" x14ac:dyDescent="0.2">
      <c r="F327" s="3"/>
      <c r="J327" s="3"/>
      <c r="L327" s="3"/>
    </row>
    <row r="328" spans="6:12" x14ac:dyDescent="0.2">
      <c r="F328" s="3"/>
      <c r="J328" s="3"/>
      <c r="L328" s="3"/>
    </row>
    <row r="329" spans="6:12" x14ac:dyDescent="0.2">
      <c r="F329" s="3"/>
      <c r="J329" s="3"/>
      <c r="L329" s="3"/>
    </row>
    <row r="330" spans="6:12" x14ac:dyDescent="0.2">
      <c r="F330" s="3"/>
      <c r="J330" s="3"/>
      <c r="L330" s="3"/>
    </row>
    <row r="331" spans="6:12" x14ac:dyDescent="0.2">
      <c r="F331" s="3"/>
      <c r="J331" s="3"/>
      <c r="L331" s="3"/>
    </row>
    <row r="332" spans="6:12" x14ac:dyDescent="0.2">
      <c r="F332" s="3"/>
      <c r="J332" s="3"/>
      <c r="L332" s="3"/>
    </row>
    <row r="333" spans="6:12" x14ac:dyDescent="0.2">
      <c r="F333" s="3"/>
      <c r="J333" s="3"/>
      <c r="L333" s="3"/>
    </row>
    <row r="334" spans="6:12" x14ac:dyDescent="0.2">
      <c r="F334" s="3"/>
      <c r="J334" s="3"/>
      <c r="L334" s="3"/>
    </row>
    <row r="335" spans="6:12" x14ac:dyDescent="0.2">
      <c r="F335" s="3"/>
      <c r="J335" s="3"/>
      <c r="L335" s="3"/>
    </row>
    <row r="336" spans="6:12" x14ac:dyDescent="0.2">
      <c r="F336" s="3"/>
      <c r="J336" s="3"/>
      <c r="L336" s="3"/>
    </row>
    <row r="337" spans="6:12" x14ac:dyDescent="0.2">
      <c r="F337" s="3"/>
      <c r="J337" s="3"/>
      <c r="L337" s="3"/>
    </row>
    <row r="338" spans="6:12" x14ac:dyDescent="0.2">
      <c r="F338" s="3"/>
      <c r="J338" s="3"/>
      <c r="L338" s="3"/>
    </row>
    <row r="339" spans="6:12" x14ac:dyDescent="0.2">
      <c r="F339" s="3"/>
      <c r="J339" s="3"/>
      <c r="L339" s="3"/>
    </row>
    <row r="340" spans="6:12" x14ac:dyDescent="0.2">
      <c r="F340" s="3"/>
      <c r="J340" s="3"/>
      <c r="L340" s="3"/>
    </row>
    <row r="341" spans="6:12" x14ac:dyDescent="0.2">
      <c r="F341" s="3"/>
      <c r="J341" s="3"/>
      <c r="L341" s="3"/>
    </row>
    <row r="342" spans="6:12" x14ac:dyDescent="0.2">
      <c r="F342" s="3"/>
      <c r="J342" s="3"/>
      <c r="L342" s="3"/>
    </row>
    <row r="343" spans="6:12" x14ac:dyDescent="0.2">
      <c r="F343" s="3"/>
      <c r="J343" s="3"/>
      <c r="L343" s="3"/>
    </row>
    <row r="344" spans="6:12" x14ac:dyDescent="0.2">
      <c r="F344" s="3"/>
      <c r="J344" s="3"/>
      <c r="L344" s="3"/>
    </row>
    <row r="345" spans="6:12" x14ac:dyDescent="0.2">
      <c r="F345" s="3"/>
      <c r="J345" s="3"/>
      <c r="L345" s="3"/>
    </row>
    <row r="346" spans="6:12" x14ac:dyDescent="0.2">
      <c r="F346" s="3"/>
      <c r="J346" s="3"/>
      <c r="L346" s="3"/>
    </row>
    <row r="347" spans="6:12" x14ac:dyDescent="0.2">
      <c r="F347" s="3"/>
      <c r="J347" s="3"/>
      <c r="L347" s="3"/>
    </row>
    <row r="348" spans="6:12" x14ac:dyDescent="0.2">
      <c r="F348" s="3"/>
      <c r="J348" s="3"/>
      <c r="L348" s="3"/>
    </row>
    <row r="349" spans="6:12" x14ac:dyDescent="0.2">
      <c r="F349" s="3"/>
      <c r="J349" s="3"/>
      <c r="L349" s="3"/>
    </row>
    <row r="350" spans="6:12" x14ac:dyDescent="0.2">
      <c r="F350" s="3"/>
      <c r="J350" s="3"/>
      <c r="L350" s="3"/>
    </row>
    <row r="351" spans="6:12" x14ac:dyDescent="0.2">
      <c r="F351" s="3"/>
      <c r="J351" s="3"/>
      <c r="L351" s="3"/>
    </row>
    <row r="352" spans="6:12" x14ac:dyDescent="0.2">
      <c r="F352" s="3"/>
      <c r="J352" s="3"/>
      <c r="L352" s="3"/>
    </row>
    <row r="353" spans="6:12" x14ac:dyDescent="0.2">
      <c r="F353" s="3"/>
      <c r="J353" s="3"/>
      <c r="L353" s="3"/>
    </row>
    <row r="354" spans="6:12" x14ac:dyDescent="0.2">
      <c r="F354" s="3"/>
      <c r="J354" s="3"/>
      <c r="L354" s="3"/>
    </row>
    <row r="355" spans="6:12" x14ac:dyDescent="0.2">
      <c r="F355" s="3"/>
      <c r="J355" s="3"/>
      <c r="L355" s="3"/>
    </row>
    <row r="356" spans="6:12" x14ac:dyDescent="0.2">
      <c r="F356" s="3"/>
      <c r="J356" s="3"/>
      <c r="L356" s="3"/>
    </row>
    <row r="357" spans="6:12" x14ac:dyDescent="0.2">
      <c r="F357" s="3"/>
      <c r="J357" s="3"/>
      <c r="L357" s="3"/>
    </row>
    <row r="358" spans="6:12" x14ac:dyDescent="0.2">
      <c r="F358" s="3"/>
      <c r="J358" s="3"/>
      <c r="L358" s="3"/>
    </row>
    <row r="359" spans="6:12" x14ac:dyDescent="0.2">
      <c r="F359" s="3"/>
      <c r="J359" s="3"/>
      <c r="L359" s="3"/>
    </row>
    <row r="360" spans="6:12" x14ac:dyDescent="0.2">
      <c r="F360" s="3"/>
      <c r="J360" s="3"/>
      <c r="L360" s="3"/>
    </row>
    <row r="361" spans="6:12" x14ac:dyDescent="0.2">
      <c r="F361" s="3"/>
      <c r="J361" s="3"/>
      <c r="L361" s="3"/>
    </row>
    <row r="362" spans="6:12" x14ac:dyDescent="0.2">
      <c r="F362" s="3"/>
      <c r="J362" s="3"/>
      <c r="L362" s="3"/>
    </row>
    <row r="363" spans="6:12" x14ac:dyDescent="0.2">
      <c r="F363" s="3"/>
      <c r="J363" s="3"/>
      <c r="L363" s="3"/>
    </row>
    <row r="364" spans="6:12" x14ac:dyDescent="0.2">
      <c r="F364" s="3"/>
      <c r="J364" s="3"/>
      <c r="L364" s="3"/>
    </row>
    <row r="365" spans="6:12" x14ac:dyDescent="0.2">
      <c r="F365" s="3"/>
      <c r="J365" s="3"/>
      <c r="L365" s="3"/>
    </row>
    <row r="366" spans="6:12" x14ac:dyDescent="0.2">
      <c r="F366" s="3"/>
      <c r="J366" s="3"/>
      <c r="L366" s="3"/>
    </row>
    <row r="367" spans="6:12" x14ac:dyDescent="0.2">
      <c r="F367" s="3"/>
      <c r="J367" s="3"/>
      <c r="L367" s="3"/>
    </row>
    <row r="368" spans="6:12" x14ac:dyDescent="0.2">
      <c r="F368" s="3"/>
      <c r="J368" s="3"/>
      <c r="L368" s="3"/>
    </row>
    <row r="369" spans="6:12" x14ac:dyDescent="0.2">
      <c r="F369" s="3"/>
      <c r="J369" s="3"/>
      <c r="L369" s="3"/>
    </row>
    <row r="370" spans="6:12" x14ac:dyDescent="0.2">
      <c r="F370" s="3"/>
      <c r="J370" s="3"/>
      <c r="L370" s="3"/>
    </row>
    <row r="371" spans="6:12" x14ac:dyDescent="0.2">
      <c r="F371" s="3"/>
      <c r="J371" s="3"/>
      <c r="L371" s="3"/>
    </row>
    <row r="372" spans="6:12" x14ac:dyDescent="0.2">
      <c r="F372" s="3"/>
      <c r="J372" s="3"/>
      <c r="L372" s="3"/>
    </row>
    <row r="373" spans="6:12" x14ac:dyDescent="0.2">
      <c r="F373" s="3"/>
      <c r="J373" s="3"/>
      <c r="L373" s="3"/>
    </row>
    <row r="374" spans="6:12" x14ac:dyDescent="0.2">
      <c r="F374" s="3"/>
      <c r="J374" s="3"/>
      <c r="L374" s="3"/>
    </row>
    <row r="375" spans="6:12" x14ac:dyDescent="0.2">
      <c r="F375" s="3"/>
      <c r="J375" s="3"/>
      <c r="L375" s="3"/>
    </row>
    <row r="376" spans="6:12" x14ac:dyDescent="0.2">
      <c r="F376" s="3"/>
      <c r="J376" s="3"/>
      <c r="L376" s="3"/>
    </row>
    <row r="377" spans="6:12" x14ac:dyDescent="0.2">
      <c r="F377" s="3"/>
      <c r="J377" s="3"/>
      <c r="L377" s="3"/>
    </row>
    <row r="378" spans="6:12" x14ac:dyDescent="0.2">
      <c r="F378" s="3"/>
      <c r="J378" s="3"/>
      <c r="L378" s="3"/>
    </row>
    <row r="379" spans="6:12" x14ac:dyDescent="0.2">
      <c r="F379" s="3"/>
      <c r="J379" s="3"/>
      <c r="L379" s="3"/>
    </row>
    <row r="380" spans="6:12" x14ac:dyDescent="0.2">
      <c r="F380" s="3"/>
      <c r="J380" s="3"/>
      <c r="L380" s="3"/>
    </row>
    <row r="381" spans="6:12" x14ac:dyDescent="0.2">
      <c r="F381" s="3"/>
      <c r="J381" s="3"/>
      <c r="L381" s="3"/>
    </row>
    <row r="382" spans="6:12" x14ac:dyDescent="0.2">
      <c r="F382" s="3"/>
      <c r="J382" s="3"/>
      <c r="L382" s="3"/>
    </row>
    <row r="383" spans="6:12" x14ac:dyDescent="0.2">
      <c r="F383" s="3"/>
      <c r="J383" s="3"/>
      <c r="L383" s="3"/>
    </row>
    <row r="384" spans="6:12" x14ac:dyDescent="0.2">
      <c r="F384" s="3"/>
      <c r="J384" s="3"/>
      <c r="L384" s="3"/>
    </row>
    <row r="385" spans="6:12" x14ac:dyDescent="0.2">
      <c r="F385" s="3"/>
      <c r="J385" s="3"/>
      <c r="L385" s="3"/>
    </row>
    <row r="386" spans="6:12" x14ac:dyDescent="0.2">
      <c r="F386" s="3"/>
      <c r="J386" s="3"/>
      <c r="L386" s="3"/>
    </row>
    <row r="387" spans="6:12" x14ac:dyDescent="0.2">
      <c r="F387" s="3"/>
      <c r="J387" s="3"/>
      <c r="L387" s="3"/>
    </row>
    <row r="388" spans="6:12" x14ac:dyDescent="0.2">
      <c r="F388" s="3"/>
      <c r="J388" s="3"/>
      <c r="L388" s="3"/>
    </row>
    <row r="389" spans="6:12" x14ac:dyDescent="0.2">
      <c r="F389" s="3"/>
      <c r="J389" s="3"/>
      <c r="L389" s="3"/>
    </row>
    <row r="390" spans="6:12" x14ac:dyDescent="0.2">
      <c r="F390" s="3"/>
      <c r="J390" s="3"/>
      <c r="L390" s="3"/>
    </row>
    <row r="391" spans="6:12" x14ac:dyDescent="0.2">
      <c r="F391" s="3"/>
      <c r="J391" s="3"/>
      <c r="L391" s="3"/>
    </row>
    <row r="392" spans="6:12" x14ac:dyDescent="0.2">
      <c r="F392" s="3"/>
      <c r="J392" s="3"/>
      <c r="L392" s="3"/>
    </row>
    <row r="393" spans="6:12" x14ac:dyDescent="0.2">
      <c r="F393" s="3"/>
      <c r="J393" s="3"/>
      <c r="L393" s="3"/>
    </row>
    <row r="394" spans="6:12" x14ac:dyDescent="0.2">
      <c r="F394" s="3"/>
      <c r="J394" s="3"/>
      <c r="L394" s="3"/>
    </row>
    <row r="395" spans="6:12" x14ac:dyDescent="0.2">
      <c r="F395" s="3"/>
      <c r="J395" s="3"/>
      <c r="L395" s="3"/>
    </row>
    <row r="396" spans="6:12" x14ac:dyDescent="0.2">
      <c r="F396" s="3"/>
      <c r="J396" s="3"/>
      <c r="L396" s="3"/>
    </row>
    <row r="397" spans="6:12" x14ac:dyDescent="0.2">
      <c r="F397" s="3"/>
      <c r="J397" s="3"/>
      <c r="L397" s="3"/>
    </row>
    <row r="398" spans="6:12" x14ac:dyDescent="0.2">
      <c r="F398" s="3"/>
      <c r="J398" s="3"/>
      <c r="L398" s="3"/>
    </row>
    <row r="399" spans="6:12" x14ac:dyDescent="0.2">
      <c r="F399" s="3"/>
      <c r="J399" s="3"/>
      <c r="L399" s="3"/>
    </row>
    <row r="400" spans="6:12" x14ac:dyDescent="0.2">
      <c r="F400" s="3"/>
      <c r="J400" s="3"/>
      <c r="L400" s="3"/>
    </row>
    <row r="401" spans="6:12" x14ac:dyDescent="0.2">
      <c r="F401" s="3"/>
      <c r="J401" s="3"/>
      <c r="L401" s="3"/>
    </row>
    <row r="402" spans="6:12" x14ac:dyDescent="0.2">
      <c r="F402" s="3"/>
      <c r="J402" s="3"/>
      <c r="L402" s="3"/>
    </row>
    <row r="403" spans="6:12" x14ac:dyDescent="0.2">
      <c r="F403" s="3"/>
      <c r="J403" s="3"/>
      <c r="L403" s="3"/>
    </row>
    <row r="404" spans="6:12" x14ac:dyDescent="0.2">
      <c r="F404" s="3"/>
      <c r="J404" s="3"/>
      <c r="L404" s="3"/>
    </row>
    <row r="405" spans="6:12" x14ac:dyDescent="0.2">
      <c r="F405" s="3"/>
      <c r="J405" s="3"/>
      <c r="L405" s="3"/>
    </row>
    <row r="406" spans="6:12" x14ac:dyDescent="0.2">
      <c r="F406" s="3"/>
      <c r="J406" s="3"/>
      <c r="L406" s="3"/>
    </row>
    <row r="407" spans="6:12" x14ac:dyDescent="0.2">
      <c r="F407" s="3"/>
      <c r="J407" s="3"/>
      <c r="L407" s="3"/>
    </row>
    <row r="408" spans="6:12" x14ac:dyDescent="0.2">
      <c r="F408" s="3"/>
      <c r="J408" s="3"/>
      <c r="L408" s="3"/>
    </row>
    <row r="409" spans="6:12" x14ac:dyDescent="0.2">
      <c r="F409" s="3"/>
      <c r="J409" s="3"/>
      <c r="L409" s="3"/>
    </row>
    <row r="410" spans="6:12" x14ac:dyDescent="0.2">
      <c r="F410" s="3"/>
      <c r="J410" s="3"/>
      <c r="L410" s="3"/>
    </row>
    <row r="411" spans="6:12" x14ac:dyDescent="0.2">
      <c r="F411" s="3"/>
      <c r="J411" s="3"/>
      <c r="L411" s="3"/>
    </row>
    <row r="412" spans="6:12" x14ac:dyDescent="0.2">
      <c r="F412" s="3"/>
      <c r="J412" s="3"/>
      <c r="L412" s="3"/>
    </row>
    <row r="413" spans="6:12" x14ac:dyDescent="0.2">
      <c r="F413" s="3"/>
      <c r="J413" s="3"/>
      <c r="L413" s="3"/>
    </row>
    <row r="414" spans="6:12" x14ac:dyDescent="0.2">
      <c r="F414" s="3"/>
      <c r="J414" s="3"/>
      <c r="L414" s="3"/>
    </row>
    <row r="415" spans="6:12" x14ac:dyDescent="0.2">
      <c r="F415" s="3"/>
      <c r="J415" s="3"/>
      <c r="L415" s="3"/>
    </row>
    <row r="416" spans="6:12" x14ac:dyDescent="0.2">
      <c r="F416" s="3"/>
      <c r="J416" s="3"/>
      <c r="L416" s="3"/>
    </row>
    <row r="417" spans="6:12" x14ac:dyDescent="0.2">
      <c r="F417" s="3"/>
      <c r="J417" s="3"/>
      <c r="L417" s="3"/>
    </row>
    <row r="418" spans="6:12" x14ac:dyDescent="0.2">
      <c r="F418" s="3"/>
      <c r="J418" s="3"/>
      <c r="L418" s="3"/>
    </row>
    <row r="419" spans="6:12" x14ac:dyDescent="0.2">
      <c r="F419" s="3"/>
      <c r="J419" s="3"/>
      <c r="L419" s="3"/>
    </row>
    <row r="420" spans="6:12" x14ac:dyDescent="0.2">
      <c r="F420" s="3"/>
      <c r="J420" s="3"/>
      <c r="L420" s="3"/>
    </row>
    <row r="421" spans="6:12" x14ac:dyDescent="0.2">
      <c r="F421" s="3"/>
      <c r="J421" s="3"/>
      <c r="L421" s="3"/>
    </row>
    <row r="422" spans="6:12" x14ac:dyDescent="0.2">
      <c r="F422" s="3"/>
      <c r="J422" s="3"/>
      <c r="L422" s="3"/>
    </row>
    <row r="423" spans="6:12" x14ac:dyDescent="0.2">
      <c r="F423" s="3"/>
      <c r="J423" s="3"/>
      <c r="L423" s="3"/>
    </row>
    <row r="424" spans="6:12" x14ac:dyDescent="0.2">
      <c r="F424" s="3"/>
      <c r="J424" s="3"/>
      <c r="L424" s="3"/>
    </row>
    <row r="425" spans="6:12" x14ac:dyDescent="0.2">
      <c r="F425" s="3"/>
      <c r="J425" s="3"/>
      <c r="L425" s="3"/>
    </row>
    <row r="426" spans="6:12" x14ac:dyDescent="0.2">
      <c r="F426" s="3"/>
      <c r="J426" s="3"/>
      <c r="L426" s="3"/>
    </row>
    <row r="427" spans="6:12" x14ac:dyDescent="0.2">
      <c r="F427" s="3"/>
      <c r="J427" s="3"/>
      <c r="L427" s="3"/>
    </row>
    <row r="428" spans="6:12" x14ac:dyDescent="0.2">
      <c r="F428" s="3"/>
      <c r="J428" s="3"/>
      <c r="L428" s="3"/>
    </row>
    <row r="429" spans="6:12" x14ac:dyDescent="0.2">
      <c r="F429" s="3"/>
      <c r="J429" s="3"/>
      <c r="L429" s="3"/>
    </row>
    <row r="430" spans="6:12" x14ac:dyDescent="0.2">
      <c r="F430" s="3"/>
      <c r="J430" s="3"/>
      <c r="L430" s="3"/>
    </row>
    <row r="431" spans="6:12" x14ac:dyDescent="0.2">
      <c r="F431" s="3"/>
      <c r="J431" s="3"/>
      <c r="L431" s="3"/>
    </row>
    <row r="432" spans="6:12" x14ac:dyDescent="0.2">
      <c r="F432" s="3"/>
      <c r="J432" s="3"/>
      <c r="L432" s="3"/>
    </row>
    <row r="433" spans="6:12" x14ac:dyDescent="0.2">
      <c r="F433" s="3"/>
      <c r="J433" s="3"/>
      <c r="L433" s="3"/>
    </row>
    <row r="434" spans="6:12" x14ac:dyDescent="0.2">
      <c r="F434" s="3"/>
      <c r="J434" s="3"/>
      <c r="L434" s="3"/>
    </row>
    <row r="435" spans="6:12" x14ac:dyDescent="0.2">
      <c r="F435" s="3"/>
      <c r="J435" s="3"/>
      <c r="L435" s="3"/>
    </row>
    <row r="436" spans="6:12" x14ac:dyDescent="0.2">
      <c r="F436" s="3"/>
      <c r="J436" s="3"/>
      <c r="L436" s="3"/>
    </row>
    <row r="437" spans="6:12" x14ac:dyDescent="0.2">
      <c r="F437" s="3"/>
      <c r="J437" s="3"/>
      <c r="L437" s="3"/>
    </row>
    <row r="438" spans="6:12" x14ac:dyDescent="0.2">
      <c r="F438" s="3"/>
      <c r="J438" s="3"/>
      <c r="L438" s="3"/>
    </row>
    <row r="439" spans="6:12" x14ac:dyDescent="0.2">
      <c r="F439" s="3"/>
      <c r="J439" s="3"/>
      <c r="L439" s="3"/>
    </row>
    <row r="440" spans="6:12" x14ac:dyDescent="0.2">
      <c r="F440" s="3"/>
      <c r="J440" s="3"/>
      <c r="L440" s="3"/>
    </row>
    <row r="441" spans="6:12" x14ac:dyDescent="0.2">
      <c r="F441" s="3"/>
      <c r="J441" s="3"/>
      <c r="L441" s="3"/>
    </row>
    <row r="442" spans="6:12" x14ac:dyDescent="0.2">
      <c r="F442" s="3"/>
      <c r="J442" s="3"/>
      <c r="L442" s="3"/>
    </row>
    <row r="443" spans="6:12" x14ac:dyDescent="0.2">
      <c r="F443" s="3"/>
      <c r="J443" s="3"/>
      <c r="L443" s="3"/>
    </row>
    <row r="444" spans="6:12" x14ac:dyDescent="0.2">
      <c r="F444" s="3"/>
      <c r="J444" s="3"/>
      <c r="L444" s="3"/>
    </row>
    <row r="445" spans="6:12" x14ac:dyDescent="0.2">
      <c r="F445" s="3"/>
      <c r="J445" s="3"/>
      <c r="L445" s="3"/>
    </row>
    <row r="446" spans="6:12" x14ac:dyDescent="0.2">
      <c r="F446" s="3"/>
      <c r="J446" s="3"/>
      <c r="L446" s="3"/>
    </row>
    <row r="447" spans="6:12" x14ac:dyDescent="0.2">
      <c r="F447" s="3"/>
      <c r="J447" s="3"/>
      <c r="L447" s="3"/>
    </row>
    <row r="448" spans="6:12" x14ac:dyDescent="0.2">
      <c r="F448" s="3"/>
      <c r="J448" s="3"/>
      <c r="L448" s="3"/>
    </row>
    <row r="449" spans="6:12" x14ac:dyDescent="0.2">
      <c r="F449" s="3"/>
      <c r="J449" s="3"/>
      <c r="L449" s="3"/>
    </row>
    <row r="450" spans="6:12" x14ac:dyDescent="0.2">
      <c r="F450" s="3"/>
      <c r="J450" s="3"/>
      <c r="L450" s="3"/>
    </row>
    <row r="451" spans="6:12" x14ac:dyDescent="0.2">
      <c r="F451" s="3"/>
      <c r="J451" s="3"/>
      <c r="L451" s="3"/>
    </row>
    <row r="452" spans="6:12" x14ac:dyDescent="0.2">
      <c r="F452" s="3"/>
      <c r="J452" s="3"/>
      <c r="L452" s="3"/>
    </row>
    <row r="453" spans="6:12" x14ac:dyDescent="0.2">
      <c r="F453" s="3"/>
      <c r="J453" s="3"/>
      <c r="L453" s="3"/>
    </row>
    <row r="454" spans="6:12" x14ac:dyDescent="0.2">
      <c r="F454" s="3"/>
      <c r="J454" s="3"/>
      <c r="L454" s="3"/>
    </row>
    <row r="455" spans="6:12" x14ac:dyDescent="0.2">
      <c r="F455" s="3"/>
      <c r="J455" s="3"/>
      <c r="L455" s="3"/>
    </row>
    <row r="456" spans="6:12" x14ac:dyDescent="0.2">
      <c r="F456" s="3"/>
      <c r="J456" s="3"/>
      <c r="L456" s="3"/>
    </row>
    <row r="457" spans="6:12" x14ac:dyDescent="0.2">
      <c r="F457" s="3"/>
      <c r="J457" s="3"/>
      <c r="L457" s="3"/>
    </row>
    <row r="458" spans="6:12" x14ac:dyDescent="0.2">
      <c r="F458" s="3"/>
      <c r="J458" s="3"/>
      <c r="L458" s="3"/>
    </row>
    <row r="459" spans="6:12" x14ac:dyDescent="0.2">
      <c r="F459" s="3"/>
      <c r="J459" s="3"/>
      <c r="L459" s="3"/>
    </row>
    <row r="460" spans="6:12" x14ac:dyDescent="0.2">
      <c r="F460" s="3"/>
      <c r="J460" s="3"/>
      <c r="L460" s="3"/>
    </row>
    <row r="461" spans="6:12" x14ac:dyDescent="0.2">
      <c r="F461" s="3"/>
      <c r="J461" s="3"/>
      <c r="L461" s="3"/>
    </row>
    <row r="462" spans="6:12" x14ac:dyDescent="0.2">
      <c r="F462" s="3"/>
      <c r="J462" s="3"/>
      <c r="L462" s="3"/>
    </row>
    <row r="463" spans="6:12" x14ac:dyDescent="0.2">
      <c r="F463" s="3"/>
      <c r="J463" s="3"/>
      <c r="L463" s="3"/>
    </row>
    <row r="464" spans="6:12" x14ac:dyDescent="0.2">
      <c r="F464" s="3"/>
      <c r="J464" s="3"/>
      <c r="L464" s="3"/>
    </row>
    <row r="465" spans="6:12" x14ac:dyDescent="0.2">
      <c r="F465" s="3"/>
      <c r="J465" s="3"/>
      <c r="L465" s="3"/>
    </row>
    <row r="466" spans="6:12" x14ac:dyDescent="0.2">
      <c r="F466" s="3"/>
      <c r="J466" s="3"/>
      <c r="L466" s="3"/>
    </row>
    <row r="467" spans="6:12" x14ac:dyDescent="0.2">
      <c r="F467" s="3"/>
      <c r="J467" s="3"/>
      <c r="L467" s="3"/>
    </row>
    <row r="468" spans="6:12" x14ac:dyDescent="0.2">
      <c r="F468" s="3"/>
      <c r="J468" s="3"/>
      <c r="L468" s="3"/>
    </row>
    <row r="469" spans="6:12" x14ac:dyDescent="0.2">
      <c r="F469" s="3"/>
      <c r="J469" s="3"/>
      <c r="L469" s="3"/>
    </row>
    <row r="470" spans="6:12" x14ac:dyDescent="0.2">
      <c r="F470" s="3"/>
      <c r="J470" s="3"/>
      <c r="L470" s="3"/>
    </row>
    <row r="471" spans="6:12" x14ac:dyDescent="0.2">
      <c r="F471" s="3"/>
      <c r="J471" s="3"/>
      <c r="L471" s="3"/>
    </row>
    <row r="472" spans="6:12" x14ac:dyDescent="0.2">
      <c r="F472" s="3"/>
      <c r="J472" s="3"/>
      <c r="L472" s="3"/>
    </row>
    <row r="473" spans="6:12" x14ac:dyDescent="0.2">
      <c r="F473" s="3"/>
      <c r="J473" s="3"/>
      <c r="L473" s="3"/>
    </row>
    <row r="474" spans="6:12" x14ac:dyDescent="0.2">
      <c r="F474" s="3"/>
      <c r="J474" s="3"/>
      <c r="L474" s="3"/>
    </row>
    <row r="475" spans="6:12" x14ac:dyDescent="0.2">
      <c r="F475" s="3"/>
      <c r="J475" s="3"/>
      <c r="L475" s="3"/>
    </row>
    <row r="476" spans="6:12" x14ac:dyDescent="0.2">
      <c r="F476" s="3"/>
      <c r="J476" s="3"/>
      <c r="L476" s="3"/>
    </row>
    <row r="477" spans="6:12" x14ac:dyDescent="0.2">
      <c r="F477" s="3"/>
      <c r="J477" s="3"/>
      <c r="L477" s="3"/>
    </row>
    <row r="478" spans="6:12" x14ac:dyDescent="0.2">
      <c r="F478" s="3"/>
      <c r="J478" s="3"/>
      <c r="L478" s="3"/>
    </row>
    <row r="479" spans="6:12" x14ac:dyDescent="0.2">
      <c r="F479" s="3"/>
      <c r="J479" s="3"/>
      <c r="L479" s="3"/>
    </row>
    <row r="480" spans="6:12" x14ac:dyDescent="0.2">
      <c r="F480" s="3"/>
      <c r="J480" s="3"/>
      <c r="L480" s="3"/>
    </row>
    <row r="481" spans="6:12" x14ac:dyDescent="0.2">
      <c r="F481" s="3"/>
      <c r="J481" s="3"/>
      <c r="L481" s="3"/>
    </row>
    <row r="482" spans="6:12" x14ac:dyDescent="0.2">
      <c r="F482" s="3"/>
      <c r="J482" s="3"/>
      <c r="L482" s="3"/>
    </row>
    <row r="483" spans="6:12" x14ac:dyDescent="0.2">
      <c r="F483" s="3"/>
      <c r="J483" s="3"/>
      <c r="L483" s="3"/>
    </row>
    <row r="484" spans="6:12" x14ac:dyDescent="0.2">
      <c r="F484" s="3"/>
      <c r="J484" s="3"/>
      <c r="L484" s="3"/>
    </row>
    <row r="485" spans="6:12" x14ac:dyDescent="0.2">
      <c r="F485" s="3"/>
      <c r="J485" s="3"/>
      <c r="L485" s="3"/>
    </row>
    <row r="486" spans="6:12" x14ac:dyDescent="0.2">
      <c r="F486" s="3"/>
      <c r="J486" s="3"/>
      <c r="L486" s="3"/>
    </row>
    <row r="487" spans="6:12" x14ac:dyDescent="0.2">
      <c r="F487" s="3"/>
      <c r="J487" s="3"/>
      <c r="L487" s="3"/>
    </row>
    <row r="488" spans="6:12" x14ac:dyDescent="0.2">
      <c r="F488" s="3"/>
      <c r="J488" s="3"/>
      <c r="L488" s="3"/>
    </row>
    <row r="489" spans="6:12" x14ac:dyDescent="0.2">
      <c r="F489" s="3"/>
      <c r="J489" s="3"/>
      <c r="L489" s="3"/>
    </row>
    <row r="490" spans="6:12" x14ac:dyDescent="0.2">
      <c r="F490" s="3"/>
      <c r="J490" s="3"/>
      <c r="L490" s="3"/>
    </row>
    <row r="491" spans="6:12" x14ac:dyDescent="0.2">
      <c r="F491" s="3"/>
      <c r="J491" s="3"/>
      <c r="L491" s="3"/>
    </row>
    <row r="492" spans="6:12" x14ac:dyDescent="0.2">
      <c r="F492" s="3"/>
      <c r="J492" s="3"/>
      <c r="L492" s="3"/>
    </row>
    <row r="493" spans="6:12" x14ac:dyDescent="0.2">
      <c r="F493" s="3"/>
      <c r="J493" s="3"/>
      <c r="L493" s="3"/>
    </row>
    <row r="494" spans="6:12" x14ac:dyDescent="0.2">
      <c r="F494" s="3"/>
      <c r="J494" s="3"/>
      <c r="L494" s="3"/>
    </row>
    <row r="495" spans="6:12" x14ac:dyDescent="0.2">
      <c r="F495" s="3"/>
      <c r="J495" s="3"/>
      <c r="L495" s="3"/>
    </row>
    <row r="496" spans="6:12" x14ac:dyDescent="0.2">
      <c r="F496" s="3"/>
      <c r="J496" s="3"/>
      <c r="L496" s="3"/>
    </row>
    <row r="497" spans="6:12" x14ac:dyDescent="0.2">
      <c r="F497" s="3"/>
      <c r="J497" s="3"/>
      <c r="L497" s="3"/>
    </row>
    <row r="498" spans="6:12" x14ac:dyDescent="0.2">
      <c r="F498" s="3"/>
      <c r="J498" s="3"/>
      <c r="L498" s="3"/>
    </row>
    <row r="499" spans="6:12" x14ac:dyDescent="0.2">
      <c r="F499" s="3"/>
      <c r="J499" s="3"/>
      <c r="L499" s="3"/>
    </row>
    <row r="500" spans="6:12" x14ac:dyDescent="0.2">
      <c r="F500" s="3"/>
      <c r="J500" s="3"/>
      <c r="L500" s="3"/>
    </row>
    <row r="501" spans="6:12" x14ac:dyDescent="0.2">
      <c r="F501" s="3"/>
      <c r="J501" s="3"/>
      <c r="L501" s="3"/>
    </row>
    <row r="502" spans="6:12" x14ac:dyDescent="0.2">
      <c r="F502" s="3"/>
      <c r="J502" s="3"/>
      <c r="L502" s="3"/>
    </row>
    <row r="503" spans="6:12" x14ac:dyDescent="0.2">
      <c r="F503" s="3"/>
      <c r="J503" s="3"/>
      <c r="L503" s="3"/>
    </row>
    <row r="504" spans="6:12" x14ac:dyDescent="0.2">
      <c r="F504" s="3"/>
      <c r="J504" s="3"/>
      <c r="L504" s="3"/>
    </row>
    <row r="505" spans="6:12" x14ac:dyDescent="0.2">
      <c r="F505" s="3"/>
      <c r="J505" s="3"/>
      <c r="L505" s="3"/>
    </row>
    <row r="506" spans="6:12" x14ac:dyDescent="0.2">
      <c r="F506" s="3"/>
      <c r="J506" s="3"/>
      <c r="L506" s="3"/>
    </row>
    <row r="507" spans="6:12" x14ac:dyDescent="0.2">
      <c r="F507" s="3"/>
      <c r="J507" s="3"/>
      <c r="L507" s="3"/>
    </row>
    <row r="508" spans="6:12" x14ac:dyDescent="0.2">
      <c r="F508" s="3"/>
      <c r="J508" s="3"/>
      <c r="L508" s="3"/>
    </row>
    <row r="509" spans="6:12" x14ac:dyDescent="0.2">
      <c r="F509" s="3"/>
      <c r="J509" s="3"/>
      <c r="L509" s="3"/>
    </row>
    <row r="510" spans="6:12" x14ac:dyDescent="0.2">
      <c r="F510" s="3"/>
      <c r="J510" s="3"/>
      <c r="L510" s="3"/>
    </row>
    <row r="511" spans="6:12" x14ac:dyDescent="0.2">
      <c r="F511" s="3"/>
      <c r="J511" s="3"/>
      <c r="L511" s="3"/>
    </row>
    <row r="512" spans="6:12" x14ac:dyDescent="0.2">
      <c r="F512" s="3"/>
      <c r="J512" s="3"/>
      <c r="L512" s="3"/>
    </row>
    <row r="513" spans="6:12" x14ac:dyDescent="0.2">
      <c r="F513" s="3"/>
      <c r="J513" s="3"/>
      <c r="L513" s="3"/>
    </row>
    <row r="514" spans="6:12" x14ac:dyDescent="0.2">
      <c r="F514" s="3"/>
      <c r="J514" s="3"/>
      <c r="L514" s="3"/>
    </row>
    <row r="515" spans="6:12" x14ac:dyDescent="0.2">
      <c r="F515" s="3"/>
      <c r="J515" s="3"/>
      <c r="L515" s="3"/>
    </row>
    <row r="516" spans="6:12" x14ac:dyDescent="0.2">
      <c r="F516" s="3"/>
      <c r="J516" s="3"/>
      <c r="L516" s="3"/>
    </row>
    <row r="517" spans="6:12" x14ac:dyDescent="0.2">
      <c r="F517" s="3"/>
      <c r="J517" s="3"/>
      <c r="L517" s="3"/>
    </row>
    <row r="518" spans="6:12" x14ac:dyDescent="0.2">
      <c r="F518" s="3"/>
      <c r="J518" s="3"/>
      <c r="L518" s="3"/>
    </row>
    <row r="519" spans="6:12" x14ac:dyDescent="0.2">
      <c r="F519" s="3"/>
      <c r="J519" s="3"/>
      <c r="L519" s="3"/>
    </row>
    <row r="520" spans="6:12" x14ac:dyDescent="0.2">
      <c r="F520" s="3"/>
      <c r="J520" s="3"/>
      <c r="L520" s="3"/>
    </row>
    <row r="521" spans="6:12" x14ac:dyDescent="0.2">
      <c r="F521" s="3"/>
      <c r="J521" s="3"/>
      <c r="L521" s="3"/>
    </row>
    <row r="522" spans="6:12" x14ac:dyDescent="0.2">
      <c r="F522" s="3"/>
      <c r="J522" s="3"/>
      <c r="L522" s="3"/>
    </row>
    <row r="523" spans="6:12" x14ac:dyDescent="0.2">
      <c r="F523" s="3"/>
      <c r="J523" s="3"/>
      <c r="L523" s="3"/>
    </row>
    <row r="524" spans="6:12" x14ac:dyDescent="0.2">
      <c r="F524" s="3"/>
      <c r="J524" s="3"/>
      <c r="L524" s="3"/>
    </row>
    <row r="525" spans="6:12" x14ac:dyDescent="0.2">
      <c r="F525" s="3"/>
      <c r="J525" s="3"/>
      <c r="L525" s="3"/>
    </row>
    <row r="526" spans="6:12" x14ac:dyDescent="0.2">
      <c r="F526" s="3"/>
      <c r="J526" s="3"/>
      <c r="L526" s="3"/>
    </row>
    <row r="527" spans="6:12" x14ac:dyDescent="0.2">
      <c r="F527" s="3"/>
      <c r="J527" s="3"/>
      <c r="L527" s="3"/>
    </row>
    <row r="528" spans="6:12" x14ac:dyDescent="0.2">
      <c r="F528" s="3"/>
      <c r="J528" s="3"/>
      <c r="L528" s="3"/>
    </row>
    <row r="529" spans="6:12" x14ac:dyDescent="0.2">
      <c r="F529" s="3"/>
      <c r="J529" s="3"/>
      <c r="L529" s="3"/>
    </row>
    <row r="530" spans="6:12" x14ac:dyDescent="0.2">
      <c r="F530" s="3"/>
      <c r="J530" s="3"/>
      <c r="L530" s="3"/>
    </row>
    <row r="531" spans="6:12" x14ac:dyDescent="0.2">
      <c r="F531" s="3"/>
      <c r="J531" s="3"/>
      <c r="L531" s="3"/>
    </row>
    <row r="532" spans="6:12" x14ac:dyDescent="0.2">
      <c r="F532" s="3"/>
      <c r="J532" s="3"/>
      <c r="L532" s="3"/>
    </row>
    <row r="533" spans="6:12" x14ac:dyDescent="0.2">
      <c r="F533" s="3"/>
      <c r="J533" s="3"/>
      <c r="L533" s="3"/>
    </row>
    <row r="534" spans="6:12" x14ac:dyDescent="0.2">
      <c r="F534" s="3"/>
      <c r="J534" s="3"/>
      <c r="L534" s="3"/>
    </row>
    <row r="535" spans="6:12" x14ac:dyDescent="0.2">
      <c r="F535" s="3"/>
      <c r="J535" s="3"/>
      <c r="L535" s="3"/>
    </row>
    <row r="536" spans="6:12" x14ac:dyDescent="0.2">
      <c r="F536" s="3"/>
      <c r="J536" s="3"/>
      <c r="L536" s="3"/>
    </row>
    <row r="537" spans="6:12" x14ac:dyDescent="0.2">
      <c r="F537" s="3"/>
      <c r="J537" s="3"/>
      <c r="L537" s="3"/>
    </row>
    <row r="538" spans="6:12" x14ac:dyDescent="0.2">
      <c r="F538" s="3"/>
      <c r="J538" s="3"/>
      <c r="L538" s="3"/>
    </row>
    <row r="539" spans="6:12" x14ac:dyDescent="0.2">
      <c r="F539" s="3"/>
      <c r="J539" s="3"/>
      <c r="L539" s="3"/>
    </row>
    <row r="540" spans="6:12" x14ac:dyDescent="0.2">
      <c r="F540" s="3"/>
      <c r="J540" s="3"/>
      <c r="L540" s="3"/>
    </row>
    <row r="541" spans="6:12" x14ac:dyDescent="0.2">
      <c r="F541" s="3"/>
      <c r="J541" s="3"/>
      <c r="L541" s="3"/>
    </row>
    <row r="542" spans="6:12" x14ac:dyDescent="0.2">
      <c r="F542" s="3"/>
      <c r="J542" s="3"/>
      <c r="L542" s="3"/>
    </row>
    <row r="543" spans="6:12" x14ac:dyDescent="0.2">
      <c r="F543" s="3"/>
      <c r="J543" s="3"/>
      <c r="L543" s="3"/>
    </row>
    <row r="544" spans="6:12" x14ac:dyDescent="0.2">
      <c r="F544" s="3"/>
      <c r="J544" s="3"/>
      <c r="L544" s="3"/>
    </row>
    <row r="545" spans="6:12" x14ac:dyDescent="0.2">
      <c r="F545" s="3"/>
      <c r="J545" s="3"/>
      <c r="L545" s="3"/>
    </row>
    <row r="546" spans="6:12" x14ac:dyDescent="0.2">
      <c r="F546" s="3"/>
      <c r="J546" s="3"/>
      <c r="L546" s="3"/>
    </row>
    <row r="547" spans="6:12" x14ac:dyDescent="0.2">
      <c r="F547" s="3"/>
      <c r="J547" s="3"/>
      <c r="L547" s="3"/>
    </row>
    <row r="548" spans="6:12" x14ac:dyDescent="0.2">
      <c r="F548" s="3"/>
      <c r="J548" s="3"/>
      <c r="L548" s="3"/>
    </row>
    <row r="549" spans="6:12" x14ac:dyDescent="0.2">
      <c r="F549" s="3"/>
      <c r="J549" s="3"/>
      <c r="L549" s="3"/>
    </row>
    <row r="550" spans="6:12" x14ac:dyDescent="0.2">
      <c r="F550" s="3"/>
      <c r="J550" s="3"/>
      <c r="L550" s="3"/>
    </row>
    <row r="551" spans="6:12" x14ac:dyDescent="0.2">
      <c r="F551" s="3"/>
      <c r="J551" s="3"/>
      <c r="L551" s="3"/>
    </row>
    <row r="552" spans="6:12" x14ac:dyDescent="0.2">
      <c r="F552" s="3"/>
      <c r="J552" s="3"/>
      <c r="L552" s="3"/>
    </row>
    <row r="553" spans="6:12" x14ac:dyDescent="0.2">
      <c r="F553" s="3"/>
      <c r="J553" s="3"/>
      <c r="L553" s="3"/>
    </row>
    <row r="554" spans="6:12" x14ac:dyDescent="0.2">
      <c r="F554" s="3"/>
      <c r="J554" s="3"/>
      <c r="L554" s="3"/>
    </row>
    <row r="555" spans="6:12" x14ac:dyDescent="0.2">
      <c r="F555" s="3"/>
      <c r="J555" s="3"/>
      <c r="L555" s="3"/>
    </row>
    <row r="556" spans="6:12" x14ac:dyDescent="0.2">
      <c r="F556" s="3"/>
      <c r="J556" s="3"/>
      <c r="L556" s="3"/>
    </row>
    <row r="557" spans="6:12" x14ac:dyDescent="0.2">
      <c r="F557" s="3"/>
      <c r="J557" s="3"/>
      <c r="L557" s="3"/>
    </row>
    <row r="558" spans="6:12" x14ac:dyDescent="0.2">
      <c r="F558" s="3"/>
      <c r="J558" s="3"/>
      <c r="L558" s="3"/>
    </row>
    <row r="559" spans="6:12" x14ac:dyDescent="0.2">
      <c r="F559" s="3"/>
      <c r="J559" s="3"/>
      <c r="L559" s="3"/>
    </row>
    <row r="560" spans="6:12" x14ac:dyDescent="0.2">
      <c r="F560" s="3"/>
      <c r="J560" s="3"/>
      <c r="L560" s="3"/>
    </row>
    <row r="561" spans="6:12" x14ac:dyDescent="0.2">
      <c r="F561" s="3"/>
      <c r="J561" s="3"/>
      <c r="L561" s="3"/>
    </row>
    <row r="562" spans="6:12" x14ac:dyDescent="0.2">
      <c r="F562" s="3"/>
      <c r="J562" s="3"/>
      <c r="L562" s="3"/>
    </row>
    <row r="563" spans="6:12" x14ac:dyDescent="0.2">
      <c r="F563" s="3"/>
      <c r="J563" s="3"/>
      <c r="L563" s="3"/>
    </row>
    <row r="564" spans="6:12" x14ac:dyDescent="0.2">
      <c r="F564" s="3"/>
      <c r="J564" s="3"/>
      <c r="L564" s="3"/>
    </row>
    <row r="565" spans="6:12" x14ac:dyDescent="0.2">
      <c r="F565" s="3"/>
      <c r="J565" s="3"/>
      <c r="L565" s="3"/>
    </row>
    <row r="566" spans="6:12" x14ac:dyDescent="0.2">
      <c r="F566" s="3"/>
    </row>
    <row r="567" spans="6:12" x14ac:dyDescent="0.2">
      <c r="F567" s="3"/>
    </row>
    <row r="568" spans="6:12" x14ac:dyDescent="0.2">
      <c r="F568" s="3"/>
    </row>
    <row r="569" spans="6:12" x14ac:dyDescent="0.2">
      <c r="F569" s="3"/>
    </row>
    <row r="570" spans="6:12" x14ac:dyDescent="0.2">
      <c r="F570" s="3"/>
    </row>
    <row r="571" spans="6:12" x14ac:dyDescent="0.2">
      <c r="F571" s="3"/>
    </row>
    <row r="572" spans="6:12" x14ac:dyDescent="0.2">
      <c r="F572" s="3"/>
    </row>
    <row r="573" spans="6:12" x14ac:dyDescent="0.2">
      <c r="F573" s="3"/>
    </row>
    <row r="574" spans="6:12" x14ac:dyDescent="0.2">
      <c r="F574" s="3"/>
    </row>
    <row r="575" spans="6:12" x14ac:dyDescent="0.2">
      <c r="F575" s="3"/>
    </row>
    <row r="576" spans="6:12" x14ac:dyDescent="0.2">
      <c r="F576" s="3"/>
    </row>
    <row r="577" spans="6:6" x14ac:dyDescent="0.2">
      <c r="F577" s="3"/>
    </row>
    <row r="578" spans="6:6" x14ac:dyDescent="0.2">
      <c r="F578" s="3"/>
    </row>
    <row r="579" spans="6:6" x14ac:dyDescent="0.2">
      <c r="F579" s="3"/>
    </row>
    <row r="580" spans="6:6" x14ac:dyDescent="0.2">
      <c r="F580" s="3"/>
    </row>
    <row r="581" spans="6:6" x14ac:dyDescent="0.2">
      <c r="F581" s="3"/>
    </row>
    <row r="582" spans="6:6" x14ac:dyDescent="0.2">
      <c r="F582" s="3"/>
    </row>
    <row r="583" spans="6:6" x14ac:dyDescent="0.2">
      <c r="F583" s="3"/>
    </row>
    <row r="584" spans="6:6" x14ac:dyDescent="0.2">
      <c r="F584" s="3"/>
    </row>
    <row r="585" spans="6:6" x14ac:dyDescent="0.2">
      <c r="F585" s="3"/>
    </row>
    <row r="586" spans="6:6" x14ac:dyDescent="0.2">
      <c r="F586" s="3"/>
    </row>
    <row r="587" spans="6:6" x14ac:dyDescent="0.2">
      <c r="F587" s="3"/>
    </row>
    <row r="588" spans="6:6" x14ac:dyDescent="0.2">
      <c r="F588" s="3"/>
    </row>
    <row r="589" spans="6:6" x14ac:dyDescent="0.2">
      <c r="F589" s="3"/>
    </row>
    <row r="590" spans="6:6" x14ac:dyDescent="0.2">
      <c r="F590" s="3"/>
    </row>
    <row r="591" spans="6:6" x14ac:dyDescent="0.2">
      <c r="F591" s="3"/>
    </row>
    <row r="592" spans="6:6" x14ac:dyDescent="0.2">
      <c r="F592" s="3"/>
    </row>
    <row r="593" spans="6:6" x14ac:dyDescent="0.2">
      <c r="F593" s="3"/>
    </row>
    <row r="594" spans="6:6" x14ac:dyDescent="0.2">
      <c r="F594" s="3"/>
    </row>
    <row r="595" spans="6:6" x14ac:dyDescent="0.2">
      <c r="F595" s="3"/>
    </row>
    <row r="596" spans="6:6" x14ac:dyDescent="0.2">
      <c r="F596" s="3"/>
    </row>
    <row r="597" spans="6:6" x14ac:dyDescent="0.2">
      <c r="F597" s="3"/>
    </row>
    <row r="598" spans="6:6" x14ac:dyDescent="0.2">
      <c r="F598" s="3"/>
    </row>
    <row r="599" spans="6:6" x14ac:dyDescent="0.2">
      <c r="F599" s="3"/>
    </row>
    <row r="600" spans="6:6" x14ac:dyDescent="0.2">
      <c r="F600" s="3"/>
    </row>
    <row r="601" spans="6:6" x14ac:dyDescent="0.2">
      <c r="F601" s="3"/>
    </row>
    <row r="602" spans="6:6" x14ac:dyDescent="0.2">
      <c r="F602" s="3"/>
    </row>
    <row r="603" spans="6:6" x14ac:dyDescent="0.2">
      <c r="F603" s="3"/>
    </row>
    <row r="604" spans="6:6" x14ac:dyDescent="0.2">
      <c r="F604" s="3"/>
    </row>
    <row r="605" spans="6:6" x14ac:dyDescent="0.2">
      <c r="F605" s="3"/>
    </row>
    <row r="606" spans="6:6" x14ac:dyDescent="0.2">
      <c r="F606" s="3"/>
    </row>
    <row r="607" spans="6:6" x14ac:dyDescent="0.2">
      <c r="F607" s="3"/>
    </row>
    <row r="608" spans="6:6" x14ac:dyDescent="0.2">
      <c r="F608" s="3"/>
    </row>
    <row r="609" spans="6:6" x14ac:dyDescent="0.2">
      <c r="F609" s="3"/>
    </row>
    <row r="610" spans="6:6" x14ac:dyDescent="0.2">
      <c r="F610" s="3"/>
    </row>
    <row r="611" spans="6:6" x14ac:dyDescent="0.2">
      <c r="F611" s="3"/>
    </row>
    <row r="612" spans="6:6" x14ac:dyDescent="0.2">
      <c r="F612" s="3"/>
    </row>
    <row r="613" spans="6:6" x14ac:dyDescent="0.2">
      <c r="F613" s="3"/>
    </row>
    <row r="614" spans="6:6" x14ac:dyDescent="0.2">
      <c r="F614" s="3"/>
    </row>
    <row r="615" spans="6:6" x14ac:dyDescent="0.2">
      <c r="F615" s="3"/>
    </row>
    <row r="616" spans="6:6" x14ac:dyDescent="0.2">
      <c r="F616" s="3"/>
    </row>
    <row r="617" spans="6:6" x14ac:dyDescent="0.2">
      <c r="F617" s="3"/>
    </row>
    <row r="618" spans="6:6" x14ac:dyDescent="0.2">
      <c r="F618" s="3"/>
    </row>
    <row r="619" spans="6:6" x14ac:dyDescent="0.2">
      <c r="F619" s="3"/>
    </row>
    <row r="620" spans="6:6" x14ac:dyDescent="0.2">
      <c r="F620" s="3"/>
    </row>
    <row r="621" spans="6:6" x14ac:dyDescent="0.2">
      <c r="F621" s="3"/>
    </row>
    <row r="622" spans="6:6" x14ac:dyDescent="0.2">
      <c r="F622" s="3"/>
    </row>
    <row r="623" spans="6:6" x14ac:dyDescent="0.2">
      <c r="F623" s="3"/>
    </row>
    <row r="624" spans="6:6" x14ac:dyDescent="0.2">
      <c r="F624" s="3"/>
    </row>
    <row r="625" spans="6:6" x14ac:dyDescent="0.2">
      <c r="F625" s="3"/>
    </row>
    <row r="626" spans="6:6" x14ac:dyDescent="0.2">
      <c r="F626" s="3"/>
    </row>
    <row r="627" spans="6:6" x14ac:dyDescent="0.2">
      <c r="F627" s="3"/>
    </row>
    <row r="628" spans="6:6" x14ac:dyDescent="0.2">
      <c r="F628" s="3"/>
    </row>
    <row r="629" spans="6:6" x14ac:dyDescent="0.2">
      <c r="F629" s="3"/>
    </row>
    <row r="630" spans="6:6" x14ac:dyDescent="0.2">
      <c r="F630" s="3"/>
    </row>
    <row r="631" spans="6:6" x14ac:dyDescent="0.2">
      <c r="F631" s="3"/>
    </row>
    <row r="632" spans="6:6" x14ac:dyDescent="0.2">
      <c r="F632" s="3"/>
    </row>
    <row r="633" spans="6:6" x14ac:dyDescent="0.2">
      <c r="F633" s="3"/>
    </row>
    <row r="634" spans="6:6" x14ac:dyDescent="0.2">
      <c r="F634" s="3"/>
    </row>
    <row r="635" spans="6:6" x14ac:dyDescent="0.2">
      <c r="F635" s="3"/>
    </row>
    <row r="636" spans="6:6" x14ac:dyDescent="0.2">
      <c r="F636" s="3"/>
    </row>
    <row r="637" spans="6:6" x14ac:dyDescent="0.2">
      <c r="F637" s="3"/>
    </row>
    <row r="638" spans="6:6" x14ac:dyDescent="0.2">
      <c r="F638" s="3"/>
    </row>
    <row r="639" spans="6:6" x14ac:dyDescent="0.2">
      <c r="F639" s="3"/>
    </row>
    <row r="640" spans="6:6" x14ac:dyDescent="0.2">
      <c r="F640" s="3"/>
    </row>
    <row r="641" spans="6:6" x14ac:dyDescent="0.2">
      <c r="F641" s="3"/>
    </row>
    <row r="642" spans="6:6" x14ac:dyDescent="0.2">
      <c r="F642" s="3"/>
    </row>
    <row r="643" spans="6:6" x14ac:dyDescent="0.2">
      <c r="F643" s="3"/>
    </row>
    <row r="644" spans="6:6" x14ac:dyDescent="0.2">
      <c r="F644" s="3"/>
    </row>
    <row r="645" spans="6:6" x14ac:dyDescent="0.2">
      <c r="F645" s="3"/>
    </row>
    <row r="646" spans="6:6" x14ac:dyDescent="0.2">
      <c r="F646" s="3"/>
    </row>
    <row r="647" spans="6:6" x14ac:dyDescent="0.2">
      <c r="F647" s="3"/>
    </row>
    <row r="648" spans="6:6" x14ac:dyDescent="0.2">
      <c r="F648" s="3"/>
    </row>
    <row r="649" spans="6:6" x14ac:dyDescent="0.2">
      <c r="F649" s="3"/>
    </row>
    <row r="650" spans="6:6" x14ac:dyDescent="0.2">
      <c r="F650" s="3"/>
    </row>
    <row r="651" spans="6:6" x14ac:dyDescent="0.2">
      <c r="F651" s="3"/>
    </row>
    <row r="652" spans="6:6" x14ac:dyDescent="0.2">
      <c r="F652" s="3"/>
    </row>
    <row r="653" spans="6:6" x14ac:dyDescent="0.2">
      <c r="F653" s="3"/>
    </row>
    <row r="654" spans="6:6" x14ac:dyDescent="0.2">
      <c r="F654" s="3"/>
    </row>
    <row r="655" spans="6:6" x14ac:dyDescent="0.2">
      <c r="F655" s="3"/>
    </row>
    <row r="656" spans="6:6" x14ac:dyDescent="0.2">
      <c r="F656" s="3"/>
    </row>
    <row r="657" spans="6:6" x14ac:dyDescent="0.2">
      <c r="F657" s="3"/>
    </row>
    <row r="658" spans="6:6" x14ac:dyDescent="0.2">
      <c r="F658" s="3"/>
    </row>
    <row r="659" spans="6:6" x14ac:dyDescent="0.2">
      <c r="F659" s="3"/>
    </row>
    <row r="660" spans="6:6" x14ac:dyDescent="0.2">
      <c r="F660" s="3"/>
    </row>
    <row r="661" spans="6:6" x14ac:dyDescent="0.2">
      <c r="F661" s="3"/>
    </row>
    <row r="662" spans="6:6" x14ac:dyDescent="0.2">
      <c r="F662" s="3"/>
    </row>
    <row r="663" spans="6:6" x14ac:dyDescent="0.2">
      <c r="F663" s="3"/>
    </row>
    <row r="664" spans="6:6" x14ac:dyDescent="0.2">
      <c r="F664" s="3"/>
    </row>
    <row r="665" spans="6:6" x14ac:dyDescent="0.2">
      <c r="F665" s="3"/>
    </row>
    <row r="666" spans="6:6" x14ac:dyDescent="0.2">
      <c r="F666" s="3"/>
    </row>
    <row r="667" spans="6:6" x14ac:dyDescent="0.2">
      <c r="F667" s="3"/>
    </row>
    <row r="668" spans="6:6" x14ac:dyDescent="0.2">
      <c r="F668" s="3"/>
    </row>
    <row r="669" spans="6:6" x14ac:dyDescent="0.2">
      <c r="F669" s="3"/>
    </row>
    <row r="670" spans="6:6" x14ac:dyDescent="0.2">
      <c r="F670" s="3"/>
    </row>
    <row r="671" spans="6:6" x14ac:dyDescent="0.2">
      <c r="F671" s="3"/>
    </row>
    <row r="672" spans="6:6" x14ac:dyDescent="0.2">
      <c r="F672" s="3"/>
    </row>
    <row r="673" spans="6:6" x14ac:dyDescent="0.2">
      <c r="F673" s="3"/>
    </row>
    <row r="674" spans="6:6" x14ac:dyDescent="0.2">
      <c r="F674" s="3"/>
    </row>
    <row r="675" spans="6:6" x14ac:dyDescent="0.2">
      <c r="F675" s="3"/>
    </row>
    <row r="676" spans="6:6" x14ac:dyDescent="0.2">
      <c r="F676" s="3"/>
    </row>
    <row r="677" spans="6:6" x14ac:dyDescent="0.2">
      <c r="F677" s="3"/>
    </row>
    <row r="678" spans="6:6" x14ac:dyDescent="0.2">
      <c r="F678" s="3"/>
    </row>
    <row r="679" spans="6:6" x14ac:dyDescent="0.2">
      <c r="F679" s="3"/>
    </row>
    <row r="680" spans="6:6" x14ac:dyDescent="0.2">
      <c r="F680" s="3"/>
    </row>
    <row r="681" spans="6:6" x14ac:dyDescent="0.2">
      <c r="F681" s="3"/>
    </row>
    <row r="682" spans="6:6" x14ac:dyDescent="0.2">
      <c r="F682" s="3"/>
    </row>
    <row r="683" spans="6:6" x14ac:dyDescent="0.2">
      <c r="F683" s="3"/>
    </row>
    <row r="684" spans="6:6" x14ac:dyDescent="0.2">
      <c r="F684" s="3"/>
    </row>
    <row r="685" spans="6:6" x14ac:dyDescent="0.2">
      <c r="F685" s="3"/>
    </row>
    <row r="686" spans="6:6" x14ac:dyDescent="0.2">
      <c r="F686" s="3"/>
    </row>
    <row r="687" spans="6:6" x14ac:dyDescent="0.2">
      <c r="F687" s="3"/>
    </row>
    <row r="688" spans="6:6" x14ac:dyDescent="0.2">
      <c r="F688" s="3"/>
    </row>
    <row r="689" spans="6:6" x14ac:dyDescent="0.2">
      <c r="F689" s="3"/>
    </row>
    <row r="690" spans="6:6" x14ac:dyDescent="0.2">
      <c r="F690" s="3"/>
    </row>
    <row r="691" spans="6:6" x14ac:dyDescent="0.2">
      <c r="F691" s="3"/>
    </row>
    <row r="692" spans="6:6" x14ac:dyDescent="0.2">
      <c r="F692" s="3"/>
    </row>
    <row r="693" spans="6:6" x14ac:dyDescent="0.2">
      <c r="F693" s="3"/>
    </row>
    <row r="694" spans="6:6" x14ac:dyDescent="0.2">
      <c r="F694" s="3"/>
    </row>
    <row r="695" spans="6:6" x14ac:dyDescent="0.2">
      <c r="F695" s="3"/>
    </row>
    <row r="696" spans="6:6" x14ac:dyDescent="0.2">
      <c r="F696" s="3"/>
    </row>
    <row r="697" spans="6:6" x14ac:dyDescent="0.2">
      <c r="F697" s="3"/>
    </row>
    <row r="698" spans="6:6" x14ac:dyDescent="0.2">
      <c r="F698" s="3"/>
    </row>
    <row r="699" spans="6:6" x14ac:dyDescent="0.2">
      <c r="F699" s="3"/>
    </row>
    <row r="700" spans="6:6" x14ac:dyDescent="0.2">
      <c r="F700" s="3"/>
    </row>
    <row r="701" spans="6:6" x14ac:dyDescent="0.2">
      <c r="F701" s="3"/>
    </row>
    <row r="702" spans="6:6" x14ac:dyDescent="0.2">
      <c r="F702" s="3"/>
    </row>
    <row r="703" spans="6:6" x14ac:dyDescent="0.2">
      <c r="F703" s="3"/>
    </row>
    <row r="704" spans="6:6" x14ac:dyDescent="0.2">
      <c r="F704" s="3"/>
    </row>
    <row r="705" spans="6:6" x14ac:dyDescent="0.2">
      <c r="F705" s="3"/>
    </row>
    <row r="706" spans="6:6" x14ac:dyDescent="0.2">
      <c r="F706" s="3"/>
    </row>
    <row r="707" spans="6:6" x14ac:dyDescent="0.2">
      <c r="F707" s="3"/>
    </row>
    <row r="708" spans="6:6" x14ac:dyDescent="0.2">
      <c r="F708" s="3"/>
    </row>
    <row r="709" spans="6:6" x14ac:dyDescent="0.2">
      <c r="F709" s="3"/>
    </row>
    <row r="710" spans="6:6" x14ac:dyDescent="0.2">
      <c r="F710" s="3"/>
    </row>
    <row r="711" spans="6:6" x14ac:dyDescent="0.2">
      <c r="F711" s="3"/>
    </row>
    <row r="712" spans="6:6" x14ac:dyDescent="0.2">
      <c r="F712" s="3"/>
    </row>
    <row r="713" spans="6:6" x14ac:dyDescent="0.2">
      <c r="F713" s="3"/>
    </row>
    <row r="714" spans="6:6" x14ac:dyDescent="0.2">
      <c r="F714" s="3"/>
    </row>
    <row r="715" spans="6:6" x14ac:dyDescent="0.2">
      <c r="F715" s="3"/>
    </row>
    <row r="716" spans="6:6" x14ac:dyDescent="0.2">
      <c r="F716" s="3"/>
    </row>
    <row r="717" spans="6:6" x14ac:dyDescent="0.2">
      <c r="F717" s="3"/>
    </row>
    <row r="718" spans="6:6" x14ac:dyDescent="0.2">
      <c r="F718" s="3"/>
    </row>
    <row r="719" spans="6:6" x14ac:dyDescent="0.2">
      <c r="F719" s="3"/>
    </row>
    <row r="720" spans="6:6" x14ac:dyDescent="0.2">
      <c r="F720" s="3"/>
    </row>
    <row r="721" spans="6:6" x14ac:dyDescent="0.2">
      <c r="F721" s="3"/>
    </row>
    <row r="722" spans="6:6" x14ac:dyDescent="0.2">
      <c r="F722" s="3"/>
    </row>
    <row r="723" spans="6:6" x14ac:dyDescent="0.2">
      <c r="F723" s="3"/>
    </row>
    <row r="724" spans="6:6" x14ac:dyDescent="0.2">
      <c r="F724" s="3"/>
    </row>
    <row r="725" spans="6:6" x14ac:dyDescent="0.2">
      <c r="F725" s="3"/>
    </row>
    <row r="726" spans="6:6" x14ac:dyDescent="0.2">
      <c r="F726" s="3"/>
    </row>
    <row r="727" spans="6:6" x14ac:dyDescent="0.2">
      <c r="F727" s="3"/>
    </row>
    <row r="728" spans="6:6" x14ac:dyDescent="0.2">
      <c r="F728" s="3"/>
    </row>
    <row r="729" spans="6:6" x14ac:dyDescent="0.2">
      <c r="F729" s="3"/>
    </row>
    <row r="730" spans="6:6" x14ac:dyDescent="0.2">
      <c r="F730" s="3"/>
    </row>
    <row r="731" spans="6:6" x14ac:dyDescent="0.2">
      <c r="F731" s="3"/>
    </row>
    <row r="732" spans="6:6" x14ac:dyDescent="0.2">
      <c r="F732" s="3"/>
    </row>
    <row r="733" spans="6:6" x14ac:dyDescent="0.2">
      <c r="F733" s="3"/>
    </row>
    <row r="734" spans="6:6" x14ac:dyDescent="0.2">
      <c r="F734" s="3"/>
    </row>
    <row r="735" spans="6:6" x14ac:dyDescent="0.2">
      <c r="F735" s="3"/>
    </row>
    <row r="736" spans="6:6" x14ac:dyDescent="0.2">
      <c r="F736" s="3"/>
    </row>
    <row r="737" spans="6:6" x14ac:dyDescent="0.2">
      <c r="F737" s="3"/>
    </row>
    <row r="738" spans="6:6" x14ac:dyDescent="0.2">
      <c r="F738" s="3"/>
    </row>
    <row r="739" spans="6:6" x14ac:dyDescent="0.2">
      <c r="F739" s="3"/>
    </row>
    <row r="740" spans="6:6" x14ac:dyDescent="0.2">
      <c r="F740" s="3"/>
    </row>
    <row r="741" spans="6:6" x14ac:dyDescent="0.2">
      <c r="F741" s="3"/>
    </row>
    <row r="742" spans="6:6" x14ac:dyDescent="0.2">
      <c r="F742" s="3"/>
    </row>
    <row r="743" spans="6:6" x14ac:dyDescent="0.2">
      <c r="F743" s="3"/>
    </row>
    <row r="744" spans="6:6" x14ac:dyDescent="0.2">
      <c r="F744" s="3"/>
    </row>
    <row r="745" spans="6:6" x14ac:dyDescent="0.2">
      <c r="F745" s="3"/>
    </row>
    <row r="746" spans="6:6" x14ac:dyDescent="0.2">
      <c r="F746" s="3"/>
    </row>
    <row r="747" spans="6:6" x14ac:dyDescent="0.2">
      <c r="F747" s="3"/>
    </row>
    <row r="748" spans="6:6" x14ac:dyDescent="0.2">
      <c r="F748" s="3"/>
    </row>
    <row r="749" spans="6:6" x14ac:dyDescent="0.2">
      <c r="F749" s="3"/>
    </row>
    <row r="750" spans="6:6" x14ac:dyDescent="0.2">
      <c r="F750" s="3"/>
    </row>
    <row r="751" spans="6:6" x14ac:dyDescent="0.2">
      <c r="F751" s="3"/>
    </row>
    <row r="752" spans="6:6" x14ac:dyDescent="0.2">
      <c r="F752" s="3"/>
    </row>
    <row r="753" spans="6:6" x14ac:dyDescent="0.2">
      <c r="F753" s="3"/>
    </row>
    <row r="754" spans="6:6" x14ac:dyDescent="0.2">
      <c r="F754" s="3"/>
    </row>
    <row r="755" spans="6:6" x14ac:dyDescent="0.2">
      <c r="F755" s="3"/>
    </row>
    <row r="756" spans="6:6" x14ac:dyDescent="0.2">
      <c r="F756" s="3"/>
    </row>
    <row r="757" spans="6:6" x14ac:dyDescent="0.2">
      <c r="F757" s="3"/>
    </row>
    <row r="758" spans="6:6" x14ac:dyDescent="0.2">
      <c r="F758" s="3"/>
    </row>
    <row r="759" spans="6:6" x14ac:dyDescent="0.2">
      <c r="F759" s="3"/>
    </row>
    <row r="760" spans="6:6" x14ac:dyDescent="0.2">
      <c r="F760" s="3"/>
    </row>
    <row r="761" spans="6:6" x14ac:dyDescent="0.2">
      <c r="F761" s="3"/>
    </row>
    <row r="762" spans="6:6" x14ac:dyDescent="0.2">
      <c r="F762" s="3"/>
    </row>
    <row r="763" spans="6:6" x14ac:dyDescent="0.2">
      <c r="F763" s="3"/>
    </row>
    <row r="764" spans="6:6" x14ac:dyDescent="0.2">
      <c r="F764" s="3"/>
    </row>
    <row r="765" spans="6:6" x14ac:dyDescent="0.2">
      <c r="F765" s="3"/>
    </row>
    <row r="766" spans="6:6" x14ac:dyDescent="0.2">
      <c r="F766" s="3"/>
    </row>
    <row r="767" spans="6:6" x14ac:dyDescent="0.2">
      <c r="F767" s="3"/>
    </row>
    <row r="768" spans="6:6" x14ac:dyDescent="0.2">
      <c r="F768" s="3"/>
    </row>
    <row r="769" spans="6:6" x14ac:dyDescent="0.2">
      <c r="F769" s="3"/>
    </row>
    <row r="770" spans="6:6" x14ac:dyDescent="0.2">
      <c r="F770" s="3"/>
    </row>
    <row r="771" spans="6:6" x14ac:dyDescent="0.2">
      <c r="F771" s="3"/>
    </row>
    <row r="772" spans="6:6" x14ac:dyDescent="0.2">
      <c r="F772" s="3"/>
    </row>
    <row r="773" spans="6:6" x14ac:dyDescent="0.2">
      <c r="F773" s="3"/>
    </row>
    <row r="774" spans="6:6" x14ac:dyDescent="0.2">
      <c r="F774" s="3"/>
    </row>
    <row r="775" spans="6:6" x14ac:dyDescent="0.2">
      <c r="F775" s="3"/>
    </row>
    <row r="776" spans="6:6" x14ac:dyDescent="0.2">
      <c r="F776" s="3"/>
    </row>
    <row r="777" spans="6:6" x14ac:dyDescent="0.2">
      <c r="F777" s="3"/>
    </row>
    <row r="778" spans="6:6" x14ac:dyDescent="0.2">
      <c r="F778" s="3"/>
    </row>
    <row r="779" spans="6:6" x14ac:dyDescent="0.2">
      <c r="F779" s="3"/>
    </row>
    <row r="780" spans="6:6" x14ac:dyDescent="0.2">
      <c r="F780" s="3"/>
    </row>
    <row r="781" spans="6:6" x14ac:dyDescent="0.2">
      <c r="F781" s="3"/>
    </row>
    <row r="782" spans="6:6" x14ac:dyDescent="0.2">
      <c r="F782" s="3"/>
    </row>
    <row r="783" spans="6:6" x14ac:dyDescent="0.2">
      <c r="F783" s="3"/>
    </row>
    <row r="784" spans="6:6" x14ac:dyDescent="0.2">
      <c r="F784" s="3"/>
    </row>
    <row r="785" spans="6:6" x14ac:dyDescent="0.2">
      <c r="F785" s="3"/>
    </row>
    <row r="786" spans="6:6" x14ac:dyDescent="0.2">
      <c r="F786" s="3"/>
    </row>
    <row r="787" spans="6:6" x14ac:dyDescent="0.2">
      <c r="F787" s="3"/>
    </row>
    <row r="788" spans="6:6" x14ac:dyDescent="0.2">
      <c r="F788" s="3"/>
    </row>
    <row r="789" spans="6:6" x14ac:dyDescent="0.2">
      <c r="F789" s="3"/>
    </row>
    <row r="790" spans="6:6" x14ac:dyDescent="0.2">
      <c r="F790" s="3"/>
    </row>
    <row r="791" spans="6:6" x14ac:dyDescent="0.2">
      <c r="F791" s="3"/>
    </row>
    <row r="792" spans="6:6" x14ac:dyDescent="0.2">
      <c r="F792" s="3"/>
    </row>
    <row r="793" spans="6:6" x14ac:dyDescent="0.2">
      <c r="F793" s="3"/>
    </row>
    <row r="794" spans="6:6" x14ac:dyDescent="0.2">
      <c r="F794" s="3"/>
    </row>
    <row r="795" spans="6:6" x14ac:dyDescent="0.2">
      <c r="F795" s="3"/>
    </row>
    <row r="796" spans="6:6" x14ac:dyDescent="0.2">
      <c r="F796" s="3"/>
    </row>
    <row r="797" spans="6:6" x14ac:dyDescent="0.2">
      <c r="F797" s="3"/>
    </row>
    <row r="798" spans="6:6" x14ac:dyDescent="0.2">
      <c r="F798" s="3"/>
    </row>
    <row r="799" spans="6:6" x14ac:dyDescent="0.2">
      <c r="F799" s="3"/>
    </row>
    <row r="800" spans="6:6" x14ac:dyDescent="0.2">
      <c r="F800" s="3"/>
    </row>
    <row r="801" spans="6:6" x14ac:dyDescent="0.2">
      <c r="F801" s="3"/>
    </row>
    <row r="802" spans="6:6" x14ac:dyDescent="0.2">
      <c r="F802" s="3"/>
    </row>
    <row r="803" spans="6:6" x14ac:dyDescent="0.2">
      <c r="F803" s="3"/>
    </row>
    <row r="804" spans="6:6" x14ac:dyDescent="0.2">
      <c r="F804" s="3"/>
    </row>
    <row r="805" spans="6:6" x14ac:dyDescent="0.2">
      <c r="F805" s="3"/>
    </row>
    <row r="806" spans="6:6" x14ac:dyDescent="0.2">
      <c r="F806" s="3"/>
    </row>
    <row r="807" spans="6:6" x14ac:dyDescent="0.2">
      <c r="F807" s="3"/>
    </row>
    <row r="808" spans="6:6" x14ac:dyDescent="0.2">
      <c r="F808" s="3"/>
    </row>
    <row r="809" spans="6:6" x14ac:dyDescent="0.2">
      <c r="F809" s="3"/>
    </row>
    <row r="810" spans="6:6" x14ac:dyDescent="0.2">
      <c r="F810" s="3"/>
    </row>
    <row r="811" spans="6:6" x14ac:dyDescent="0.2">
      <c r="F811" s="3"/>
    </row>
    <row r="812" spans="6:6" x14ac:dyDescent="0.2">
      <c r="F812" s="3"/>
    </row>
    <row r="813" spans="6:6" x14ac:dyDescent="0.2">
      <c r="F813" s="3"/>
    </row>
    <row r="814" spans="6:6" x14ac:dyDescent="0.2">
      <c r="F814" s="3"/>
    </row>
    <row r="815" spans="6:6" x14ac:dyDescent="0.2">
      <c r="F815" s="3"/>
    </row>
    <row r="816" spans="6:6" x14ac:dyDescent="0.2">
      <c r="F816" s="3"/>
    </row>
    <row r="817" spans="6:6" x14ac:dyDescent="0.2">
      <c r="F817" s="3"/>
    </row>
    <row r="818" spans="6:6" x14ac:dyDescent="0.2">
      <c r="F818" s="3"/>
    </row>
    <row r="819" spans="6:6" x14ac:dyDescent="0.2">
      <c r="F819" s="3"/>
    </row>
    <row r="820" spans="6:6" x14ac:dyDescent="0.2">
      <c r="F820" s="3"/>
    </row>
    <row r="821" spans="6:6" x14ac:dyDescent="0.2">
      <c r="F821" s="3"/>
    </row>
    <row r="822" spans="6:6" x14ac:dyDescent="0.2">
      <c r="F822" s="3"/>
    </row>
    <row r="823" spans="6:6" x14ac:dyDescent="0.2">
      <c r="F823" s="3"/>
    </row>
    <row r="824" spans="6:6" x14ac:dyDescent="0.2">
      <c r="F824" s="3"/>
    </row>
    <row r="825" spans="6:6" x14ac:dyDescent="0.2">
      <c r="F825" s="3"/>
    </row>
    <row r="826" spans="6:6" x14ac:dyDescent="0.2">
      <c r="F826" s="3"/>
    </row>
    <row r="827" spans="6:6" x14ac:dyDescent="0.2">
      <c r="F827" s="3"/>
    </row>
    <row r="828" spans="6:6" x14ac:dyDescent="0.2">
      <c r="F828" s="3"/>
    </row>
    <row r="829" spans="6:6" x14ac:dyDescent="0.2">
      <c r="F829" s="3"/>
    </row>
    <row r="830" spans="6:6" x14ac:dyDescent="0.2">
      <c r="F830" s="3"/>
    </row>
    <row r="831" spans="6:6" x14ac:dyDescent="0.2">
      <c r="F831" s="3"/>
    </row>
    <row r="832" spans="6:6" x14ac:dyDescent="0.2">
      <c r="F832" s="3"/>
    </row>
    <row r="833" spans="6:6" x14ac:dyDescent="0.2">
      <c r="F833" s="3"/>
    </row>
    <row r="834" spans="6:6" x14ac:dyDescent="0.2">
      <c r="F834" s="3"/>
    </row>
    <row r="835" spans="6:6" x14ac:dyDescent="0.2">
      <c r="F835" s="3"/>
    </row>
    <row r="836" spans="6:6" x14ac:dyDescent="0.2">
      <c r="F836" s="3"/>
    </row>
    <row r="837" spans="6:6" x14ac:dyDescent="0.2">
      <c r="F837" s="3"/>
    </row>
    <row r="838" spans="6:6" x14ac:dyDescent="0.2">
      <c r="F838" s="3"/>
    </row>
    <row r="839" spans="6:6" x14ac:dyDescent="0.2">
      <c r="F839" s="3"/>
    </row>
    <row r="840" spans="6:6" x14ac:dyDescent="0.2">
      <c r="F840" s="3"/>
    </row>
    <row r="841" spans="6:6" x14ac:dyDescent="0.2">
      <c r="F841" s="3"/>
    </row>
    <row r="842" spans="6:6" x14ac:dyDescent="0.2">
      <c r="F842" s="3"/>
    </row>
    <row r="843" spans="6:6" x14ac:dyDescent="0.2">
      <c r="F843" s="3"/>
    </row>
    <row r="844" spans="6:6" x14ac:dyDescent="0.2">
      <c r="F844" s="3"/>
    </row>
    <row r="845" spans="6:6" x14ac:dyDescent="0.2">
      <c r="F845" s="3"/>
    </row>
    <row r="846" spans="6:6" x14ac:dyDescent="0.2">
      <c r="F846" s="3"/>
    </row>
    <row r="847" spans="6:6" x14ac:dyDescent="0.2">
      <c r="F847" s="3"/>
    </row>
    <row r="848" spans="6:6" x14ac:dyDescent="0.2">
      <c r="F848" s="3"/>
    </row>
    <row r="849" spans="6:6" x14ac:dyDescent="0.2">
      <c r="F849" s="3"/>
    </row>
    <row r="850" spans="6:6" x14ac:dyDescent="0.2">
      <c r="F850" s="3"/>
    </row>
    <row r="851" spans="6:6" x14ac:dyDescent="0.2">
      <c r="F851" s="3"/>
    </row>
    <row r="852" spans="6:6" x14ac:dyDescent="0.2">
      <c r="F852" s="3"/>
    </row>
    <row r="853" spans="6:6" x14ac:dyDescent="0.2">
      <c r="F853" s="3"/>
    </row>
    <row r="854" spans="6:6" x14ac:dyDescent="0.2">
      <c r="F854" s="3"/>
    </row>
    <row r="855" spans="6:6" x14ac:dyDescent="0.2">
      <c r="F855" s="3"/>
    </row>
    <row r="856" spans="6:6" x14ac:dyDescent="0.2">
      <c r="F856" s="3"/>
    </row>
    <row r="857" spans="6:6" x14ac:dyDescent="0.2">
      <c r="F857" s="3"/>
    </row>
    <row r="858" spans="6:6" x14ac:dyDescent="0.2">
      <c r="F858" s="3"/>
    </row>
    <row r="859" spans="6:6" x14ac:dyDescent="0.2">
      <c r="F859" s="3"/>
    </row>
    <row r="860" spans="6:6" x14ac:dyDescent="0.2">
      <c r="F860" s="3"/>
    </row>
    <row r="861" spans="6:6" x14ac:dyDescent="0.2">
      <c r="F861" s="3"/>
    </row>
    <row r="862" spans="6:6" x14ac:dyDescent="0.2">
      <c r="F862" s="3"/>
    </row>
    <row r="863" spans="6:6" x14ac:dyDescent="0.2">
      <c r="F863" s="3"/>
    </row>
    <row r="864" spans="6:6" x14ac:dyDescent="0.2">
      <c r="F864" s="3"/>
    </row>
    <row r="865" spans="6:6" x14ac:dyDescent="0.2">
      <c r="F865" s="3"/>
    </row>
    <row r="866" spans="6:6" x14ac:dyDescent="0.2">
      <c r="F866" s="3"/>
    </row>
    <row r="867" spans="6:6" x14ac:dyDescent="0.2">
      <c r="F867" s="3"/>
    </row>
    <row r="868" spans="6:6" x14ac:dyDescent="0.2">
      <c r="F868" s="3"/>
    </row>
    <row r="869" spans="6:6" x14ac:dyDescent="0.2">
      <c r="F869" s="3"/>
    </row>
    <row r="870" spans="6:6" x14ac:dyDescent="0.2">
      <c r="F870" s="3"/>
    </row>
    <row r="871" spans="6:6" x14ac:dyDescent="0.2">
      <c r="F871" s="3"/>
    </row>
    <row r="872" spans="6:6" x14ac:dyDescent="0.2">
      <c r="F872" s="3"/>
    </row>
    <row r="873" spans="6:6" x14ac:dyDescent="0.2">
      <c r="F873" s="3"/>
    </row>
    <row r="874" spans="6:6" x14ac:dyDescent="0.2">
      <c r="F874" s="3"/>
    </row>
    <row r="875" spans="6:6" x14ac:dyDescent="0.2">
      <c r="F875" s="3"/>
    </row>
    <row r="876" spans="6:6" x14ac:dyDescent="0.2">
      <c r="F876" s="3"/>
    </row>
    <row r="877" spans="6:6" x14ac:dyDescent="0.2">
      <c r="F877" s="3"/>
    </row>
    <row r="878" spans="6:6" x14ac:dyDescent="0.2">
      <c r="F878" s="3"/>
    </row>
    <row r="879" spans="6:6" x14ac:dyDescent="0.2">
      <c r="F879" s="3"/>
    </row>
    <row r="880" spans="6:6" x14ac:dyDescent="0.2">
      <c r="F880" s="3"/>
    </row>
    <row r="881" spans="6:6" x14ac:dyDescent="0.2">
      <c r="F881" s="3"/>
    </row>
    <row r="882" spans="6:6" x14ac:dyDescent="0.2">
      <c r="F882" s="3"/>
    </row>
    <row r="883" spans="6:6" x14ac:dyDescent="0.2">
      <c r="F883" s="3"/>
    </row>
    <row r="884" spans="6:6" x14ac:dyDescent="0.2">
      <c r="F884" s="3"/>
    </row>
    <row r="885" spans="6:6" x14ac:dyDescent="0.2">
      <c r="F885" s="3"/>
    </row>
    <row r="886" spans="6:6" x14ac:dyDescent="0.2">
      <c r="F886" s="3"/>
    </row>
    <row r="887" spans="6:6" x14ac:dyDescent="0.2">
      <c r="F887" s="3"/>
    </row>
    <row r="888" spans="6:6" x14ac:dyDescent="0.2">
      <c r="F888" s="3"/>
    </row>
    <row r="889" spans="6:6" x14ac:dyDescent="0.2">
      <c r="F889" s="3"/>
    </row>
    <row r="890" spans="6:6" x14ac:dyDescent="0.2">
      <c r="F890" s="3"/>
    </row>
    <row r="891" spans="6:6" x14ac:dyDescent="0.2">
      <c r="F891" s="3"/>
    </row>
    <row r="892" spans="6:6" x14ac:dyDescent="0.2">
      <c r="F892" s="3"/>
    </row>
    <row r="893" spans="6:6" x14ac:dyDescent="0.2">
      <c r="F893" s="3"/>
    </row>
    <row r="894" spans="6:6" x14ac:dyDescent="0.2">
      <c r="F894" s="3"/>
    </row>
    <row r="895" spans="6:6" x14ac:dyDescent="0.2">
      <c r="F895" s="3"/>
    </row>
    <row r="896" spans="6:6" x14ac:dyDescent="0.2">
      <c r="F896" s="3"/>
    </row>
    <row r="897" spans="6:6" x14ac:dyDescent="0.2">
      <c r="F897" s="3"/>
    </row>
    <row r="898" spans="6:6" x14ac:dyDescent="0.2">
      <c r="F898" s="3"/>
    </row>
    <row r="899" spans="6:6" x14ac:dyDescent="0.2">
      <c r="F899" s="3"/>
    </row>
    <row r="900" spans="6:6" x14ac:dyDescent="0.2">
      <c r="F900" s="3"/>
    </row>
    <row r="901" spans="6:6" x14ac:dyDescent="0.2">
      <c r="F901" s="3"/>
    </row>
    <row r="902" spans="6:6" x14ac:dyDescent="0.2">
      <c r="F902" s="3"/>
    </row>
    <row r="903" spans="6:6" x14ac:dyDescent="0.2">
      <c r="F903" s="3"/>
    </row>
    <row r="904" spans="6:6" x14ac:dyDescent="0.2">
      <c r="F904" s="3"/>
    </row>
    <row r="905" spans="6:6" x14ac:dyDescent="0.2">
      <c r="F905" s="3"/>
    </row>
    <row r="906" spans="6:6" x14ac:dyDescent="0.2">
      <c r="F906" s="3"/>
    </row>
    <row r="907" spans="6:6" x14ac:dyDescent="0.2">
      <c r="F907" s="3"/>
    </row>
    <row r="908" spans="6:6" x14ac:dyDescent="0.2">
      <c r="F908" s="3"/>
    </row>
    <row r="909" spans="6:6" x14ac:dyDescent="0.2">
      <c r="F909" s="3"/>
    </row>
    <row r="910" spans="6:6" x14ac:dyDescent="0.2">
      <c r="F910" s="3"/>
    </row>
    <row r="911" spans="6:6" x14ac:dyDescent="0.2">
      <c r="F911" s="3"/>
    </row>
    <row r="912" spans="6:6" x14ac:dyDescent="0.2">
      <c r="F912" s="3"/>
    </row>
    <row r="913" spans="6:6" x14ac:dyDescent="0.2">
      <c r="F913" s="3"/>
    </row>
    <row r="914" spans="6:6" x14ac:dyDescent="0.2">
      <c r="F914" s="3"/>
    </row>
    <row r="915" spans="6:6" x14ac:dyDescent="0.2">
      <c r="F915" s="3"/>
    </row>
    <row r="916" spans="6:6" x14ac:dyDescent="0.2">
      <c r="F916" s="3"/>
    </row>
    <row r="917" spans="6:6" x14ac:dyDescent="0.2">
      <c r="F917" s="3"/>
    </row>
    <row r="918" spans="6:6" x14ac:dyDescent="0.2">
      <c r="F918" s="3"/>
    </row>
    <row r="919" spans="6:6" x14ac:dyDescent="0.2">
      <c r="F919" s="3"/>
    </row>
    <row r="920" spans="6:6" x14ac:dyDescent="0.2">
      <c r="F920" s="3"/>
    </row>
    <row r="921" spans="6:6" x14ac:dyDescent="0.2">
      <c r="F921" s="3"/>
    </row>
    <row r="922" spans="6:6" x14ac:dyDescent="0.2">
      <c r="F922" s="3"/>
    </row>
    <row r="923" spans="6:6" x14ac:dyDescent="0.2">
      <c r="F923" s="3"/>
    </row>
    <row r="924" spans="6:6" x14ac:dyDescent="0.2">
      <c r="F924" s="3"/>
    </row>
    <row r="925" spans="6:6" x14ac:dyDescent="0.2">
      <c r="F925" s="3"/>
    </row>
    <row r="926" spans="6:6" x14ac:dyDescent="0.2">
      <c r="F926" s="3"/>
    </row>
    <row r="927" spans="6:6" x14ac:dyDescent="0.2">
      <c r="F927" s="3"/>
    </row>
    <row r="928" spans="6:6" x14ac:dyDescent="0.2">
      <c r="F928" s="3"/>
    </row>
    <row r="929" spans="6:6" x14ac:dyDescent="0.2">
      <c r="F929" s="3"/>
    </row>
    <row r="930" spans="6:6" x14ac:dyDescent="0.2">
      <c r="F930" s="3"/>
    </row>
    <row r="931" spans="6:6" x14ac:dyDescent="0.2">
      <c r="F931" s="3"/>
    </row>
    <row r="932" spans="6:6" x14ac:dyDescent="0.2">
      <c r="F932" s="3"/>
    </row>
    <row r="933" spans="6:6" x14ac:dyDescent="0.2">
      <c r="F933" s="3"/>
    </row>
    <row r="934" spans="6:6" x14ac:dyDescent="0.2">
      <c r="F934" s="3"/>
    </row>
    <row r="935" spans="6:6" x14ac:dyDescent="0.2">
      <c r="F935" s="3"/>
    </row>
    <row r="936" spans="6:6" x14ac:dyDescent="0.2">
      <c r="F936" s="3"/>
    </row>
    <row r="937" spans="6:6" x14ac:dyDescent="0.2">
      <c r="F937" s="3"/>
    </row>
    <row r="938" spans="6:6" x14ac:dyDescent="0.2">
      <c r="F938" s="3"/>
    </row>
    <row r="939" spans="6:6" x14ac:dyDescent="0.2">
      <c r="F939" s="3"/>
    </row>
    <row r="940" spans="6:6" x14ac:dyDescent="0.2">
      <c r="F940" s="3"/>
    </row>
    <row r="941" spans="6:6" x14ac:dyDescent="0.2">
      <c r="F941" s="3"/>
    </row>
    <row r="942" spans="6:6" x14ac:dyDescent="0.2">
      <c r="F942" s="3"/>
    </row>
    <row r="943" spans="6:6" x14ac:dyDescent="0.2">
      <c r="F943" s="3"/>
    </row>
    <row r="944" spans="6:6" x14ac:dyDescent="0.2">
      <c r="F944" s="3"/>
    </row>
    <row r="945" spans="6:6" x14ac:dyDescent="0.2">
      <c r="F945" s="3"/>
    </row>
    <row r="946" spans="6:6" x14ac:dyDescent="0.2">
      <c r="F946" s="3"/>
    </row>
    <row r="947" spans="6:6" x14ac:dyDescent="0.2">
      <c r="F947" s="3"/>
    </row>
    <row r="948" spans="6:6" x14ac:dyDescent="0.2">
      <c r="F948" s="3"/>
    </row>
    <row r="949" spans="6:6" x14ac:dyDescent="0.2">
      <c r="F949" s="3"/>
    </row>
    <row r="950" spans="6:6" x14ac:dyDescent="0.2">
      <c r="F950" s="3"/>
    </row>
    <row r="951" spans="6:6" x14ac:dyDescent="0.2">
      <c r="F951" s="3"/>
    </row>
    <row r="952" spans="6:6" x14ac:dyDescent="0.2">
      <c r="F952" s="3"/>
    </row>
    <row r="953" spans="6:6" x14ac:dyDescent="0.2">
      <c r="F953" s="3"/>
    </row>
    <row r="954" spans="6:6" x14ac:dyDescent="0.2">
      <c r="F954" s="3"/>
    </row>
    <row r="955" spans="6:6" x14ac:dyDescent="0.2">
      <c r="F955" s="3"/>
    </row>
    <row r="956" spans="6:6" x14ac:dyDescent="0.2">
      <c r="F956" s="3"/>
    </row>
    <row r="957" spans="6:6" x14ac:dyDescent="0.2">
      <c r="F957" s="3"/>
    </row>
    <row r="958" spans="6:6" x14ac:dyDescent="0.2">
      <c r="F958" s="3"/>
    </row>
    <row r="959" spans="6:6" x14ac:dyDescent="0.2">
      <c r="F959" s="3"/>
    </row>
    <row r="960" spans="6:6" x14ac:dyDescent="0.2">
      <c r="F960" s="3"/>
    </row>
    <row r="961" spans="6:6" x14ac:dyDescent="0.2">
      <c r="F961" s="3"/>
    </row>
    <row r="962" spans="6:6" x14ac:dyDescent="0.2">
      <c r="F962" s="3"/>
    </row>
    <row r="963" spans="6:6" x14ac:dyDescent="0.2">
      <c r="F963" s="3"/>
    </row>
    <row r="964" spans="6:6" x14ac:dyDescent="0.2">
      <c r="F964" s="3"/>
    </row>
    <row r="965" spans="6:6" x14ac:dyDescent="0.2">
      <c r="F965" s="3"/>
    </row>
    <row r="966" spans="6:6" x14ac:dyDescent="0.2">
      <c r="F966" s="3"/>
    </row>
    <row r="967" spans="6:6" x14ac:dyDescent="0.2">
      <c r="F967" s="3"/>
    </row>
    <row r="968" spans="6:6" x14ac:dyDescent="0.2">
      <c r="F968" s="3"/>
    </row>
    <row r="969" spans="6:6" x14ac:dyDescent="0.2">
      <c r="F969" s="3"/>
    </row>
    <row r="970" spans="6:6" x14ac:dyDescent="0.2">
      <c r="F970" s="3"/>
    </row>
    <row r="971" spans="6:6" x14ac:dyDescent="0.2">
      <c r="F971" s="3"/>
    </row>
    <row r="972" spans="6:6" x14ac:dyDescent="0.2">
      <c r="F972" s="3"/>
    </row>
    <row r="973" spans="6:6" x14ac:dyDescent="0.2">
      <c r="F973" s="3"/>
    </row>
    <row r="974" spans="6:6" x14ac:dyDescent="0.2">
      <c r="F974" s="3"/>
    </row>
    <row r="975" spans="6:6" x14ac:dyDescent="0.2">
      <c r="F975" s="3"/>
    </row>
    <row r="976" spans="6:6" x14ac:dyDescent="0.2">
      <c r="F976" s="3"/>
    </row>
    <row r="977" spans="6:6" x14ac:dyDescent="0.2">
      <c r="F977" s="3"/>
    </row>
    <row r="978" spans="6:6" x14ac:dyDescent="0.2">
      <c r="F978" s="3"/>
    </row>
    <row r="979" spans="6:6" x14ac:dyDescent="0.2">
      <c r="F979" s="3"/>
    </row>
    <row r="980" spans="6:6" x14ac:dyDescent="0.2">
      <c r="F980" s="3"/>
    </row>
    <row r="981" spans="6:6" x14ac:dyDescent="0.2">
      <c r="F981" s="3"/>
    </row>
    <row r="982" spans="6:6" x14ac:dyDescent="0.2">
      <c r="F982" s="3"/>
    </row>
    <row r="983" spans="6:6" x14ac:dyDescent="0.2">
      <c r="F983" s="3"/>
    </row>
    <row r="984" spans="6:6" x14ac:dyDescent="0.2">
      <c r="F984" s="3"/>
    </row>
    <row r="985" spans="6:6" x14ac:dyDescent="0.2">
      <c r="F985" s="3"/>
    </row>
    <row r="986" spans="6:6" x14ac:dyDescent="0.2">
      <c r="F986" s="3"/>
    </row>
    <row r="987" spans="6:6" x14ac:dyDescent="0.2">
      <c r="F987" s="3"/>
    </row>
    <row r="988" spans="6:6" x14ac:dyDescent="0.2">
      <c r="F988" s="3"/>
    </row>
    <row r="989" spans="6:6" x14ac:dyDescent="0.2">
      <c r="F989" s="3"/>
    </row>
    <row r="990" spans="6:6" x14ac:dyDescent="0.2">
      <c r="F990" s="3"/>
    </row>
    <row r="991" spans="6:6" x14ac:dyDescent="0.2">
      <c r="F991" s="3"/>
    </row>
    <row r="992" spans="6:6" x14ac:dyDescent="0.2">
      <c r="F992" s="3"/>
    </row>
    <row r="993" spans="6:6" x14ac:dyDescent="0.2">
      <c r="F993" s="3"/>
    </row>
    <row r="994" spans="6:6" x14ac:dyDescent="0.2">
      <c r="F994" s="3"/>
    </row>
    <row r="995" spans="6:6" x14ac:dyDescent="0.2">
      <c r="F995" s="3"/>
    </row>
    <row r="996" spans="6:6" x14ac:dyDescent="0.2">
      <c r="F996" s="3"/>
    </row>
    <row r="997" spans="6:6" x14ac:dyDescent="0.2">
      <c r="F997" s="3"/>
    </row>
    <row r="998" spans="6:6" x14ac:dyDescent="0.2">
      <c r="F998" s="3"/>
    </row>
    <row r="999" spans="6:6" x14ac:dyDescent="0.2">
      <c r="F999" s="3"/>
    </row>
    <row r="1000" spans="6:6" x14ac:dyDescent="0.2">
      <c r="F1000" s="3"/>
    </row>
    <row r="1001" spans="6:6" x14ac:dyDescent="0.2">
      <c r="F1001" s="3"/>
    </row>
    <row r="1002" spans="6:6" x14ac:dyDescent="0.2">
      <c r="F1002" s="3"/>
    </row>
    <row r="1003" spans="6:6" x14ac:dyDescent="0.2">
      <c r="F1003" s="3"/>
    </row>
    <row r="1004" spans="6:6" x14ac:dyDescent="0.2">
      <c r="F1004" s="3"/>
    </row>
    <row r="1005" spans="6:6" x14ac:dyDescent="0.2">
      <c r="F1005" s="3"/>
    </row>
    <row r="1006" spans="6:6" x14ac:dyDescent="0.2">
      <c r="F1006" s="3"/>
    </row>
    <row r="1007" spans="6:6" x14ac:dyDescent="0.2">
      <c r="F1007" s="3"/>
    </row>
    <row r="1008" spans="6:6" x14ac:dyDescent="0.2">
      <c r="F1008" s="3"/>
    </row>
    <row r="1009" spans="6:6" x14ac:dyDescent="0.2">
      <c r="F1009" s="3"/>
    </row>
    <row r="1010" spans="6:6" x14ac:dyDescent="0.2">
      <c r="F1010" s="3"/>
    </row>
    <row r="1011" spans="6:6" x14ac:dyDescent="0.2">
      <c r="F1011" s="3"/>
    </row>
    <row r="1012" spans="6:6" x14ac:dyDescent="0.2">
      <c r="F1012" s="3"/>
    </row>
    <row r="1013" spans="6:6" x14ac:dyDescent="0.2">
      <c r="F1013" s="3"/>
    </row>
    <row r="1014" spans="6:6" x14ac:dyDescent="0.2">
      <c r="F1014" s="3"/>
    </row>
    <row r="1015" spans="6:6" x14ac:dyDescent="0.2">
      <c r="F1015" s="3"/>
    </row>
    <row r="1016" spans="6:6" x14ac:dyDescent="0.2">
      <c r="F1016" s="3"/>
    </row>
    <row r="1017" spans="6:6" x14ac:dyDescent="0.2">
      <c r="F1017" s="3"/>
    </row>
    <row r="1018" spans="6:6" x14ac:dyDescent="0.2">
      <c r="F1018" s="3"/>
    </row>
    <row r="1019" spans="6:6" x14ac:dyDescent="0.2">
      <c r="F1019" s="3"/>
    </row>
    <row r="1020" spans="6:6" x14ac:dyDescent="0.2">
      <c r="F1020" s="3"/>
    </row>
    <row r="1021" spans="6:6" x14ac:dyDescent="0.2">
      <c r="F1021" s="3"/>
    </row>
    <row r="1022" spans="6:6" x14ac:dyDescent="0.2">
      <c r="F1022" s="3"/>
    </row>
    <row r="1023" spans="6:6" x14ac:dyDescent="0.2">
      <c r="F1023" s="3"/>
    </row>
    <row r="1024" spans="6:6" x14ac:dyDescent="0.2">
      <c r="F1024" s="3"/>
    </row>
    <row r="1025" spans="6:6" x14ac:dyDescent="0.2">
      <c r="F1025" s="3"/>
    </row>
    <row r="1026" spans="6:6" x14ac:dyDescent="0.2">
      <c r="F1026" s="3"/>
    </row>
    <row r="1027" spans="6:6" x14ac:dyDescent="0.2">
      <c r="F1027" s="3"/>
    </row>
    <row r="1028" spans="6:6" x14ac:dyDescent="0.2">
      <c r="F1028" s="3"/>
    </row>
    <row r="1029" spans="6:6" x14ac:dyDescent="0.2">
      <c r="F1029" s="3"/>
    </row>
    <row r="1030" spans="6:6" x14ac:dyDescent="0.2">
      <c r="F1030" s="3"/>
    </row>
    <row r="1031" spans="6:6" x14ac:dyDescent="0.2">
      <c r="F1031" s="3"/>
    </row>
    <row r="1032" spans="6:6" x14ac:dyDescent="0.2">
      <c r="F1032" s="3"/>
    </row>
    <row r="1033" spans="6:6" x14ac:dyDescent="0.2">
      <c r="F1033" s="3"/>
    </row>
    <row r="1034" spans="6:6" x14ac:dyDescent="0.2">
      <c r="F1034" s="3"/>
    </row>
    <row r="1035" spans="6:6" x14ac:dyDescent="0.2">
      <c r="F1035" s="3"/>
    </row>
    <row r="1036" spans="6:6" x14ac:dyDescent="0.2">
      <c r="F1036" s="3"/>
    </row>
    <row r="1037" spans="6:6" x14ac:dyDescent="0.2">
      <c r="F1037" s="3"/>
    </row>
    <row r="1038" spans="6:6" x14ac:dyDescent="0.2">
      <c r="F1038" s="3"/>
    </row>
    <row r="1039" spans="6:6" x14ac:dyDescent="0.2">
      <c r="F1039" s="3"/>
    </row>
    <row r="1040" spans="6:6" x14ac:dyDescent="0.2">
      <c r="F1040" s="3"/>
    </row>
    <row r="1041" spans="6:6" x14ac:dyDescent="0.2">
      <c r="F1041" s="3"/>
    </row>
    <row r="1042" spans="6:6" x14ac:dyDescent="0.2">
      <c r="F1042" s="3"/>
    </row>
    <row r="1043" spans="6:6" x14ac:dyDescent="0.2">
      <c r="F1043" s="3"/>
    </row>
    <row r="1044" spans="6:6" x14ac:dyDescent="0.2">
      <c r="F1044" s="3"/>
    </row>
    <row r="1045" spans="6:6" x14ac:dyDescent="0.2">
      <c r="F1045" s="3"/>
    </row>
    <row r="1046" spans="6:6" x14ac:dyDescent="0.2">
      <c r="F1046" s="3"/>
    </row>
    <row r="1047" spans="6:6" x14ac:dyDescent="0.2">
      <c r="F1047" s="3"/>
    </row>
    <row r="1048" spans="6:6" x14ac:dyDescent="0.2">
      <c r="F1048" s="3"/>
    </row>
    <row r="1049" spans="6:6" x14ac:dyDescent="0.2">
      <c r="F1049" s="3"/>
    </row>
    <row r="1050" spans="6:6" x14ac:dyDescent="0.2">
      <c r="F1050" s="3"/>
    </row>
    <row r="1051" spans="6:6" x14ac:dyDescent="0.2">
      <c r="F1051" s="3"/>
    </row>
    <row r="1052" spans="6:6" x14ac:dyDescent="0.2">
      <c r="F1052" s="3"/>
    </row>
    <row r="1053" spans="6:6" x14ac:dyDescent="0.2">
      <c r="F1053" s="3"/>
    </row>
    <row r="1054" spans="6:6" x14ac:dyDescent="0.2">
      <c r="F1054" s="3"/>
    </row>
    <row r="1055" spans="6:6" x14ac:dyDescent="0.2">
      <c r="F1055" s="3"/>
    </row>
    <row r="1056" spans="6:6" x14ac:dyDescent="0.2">
      <c r="F1056" s="3"/>
    </row>
    <row r="1057" spans="6:6" x14ac:dyDescent="0.2">
      <c r="F1057" s="3"/>
    </row>
    <row r="1058" spans="6:6" x14ac:dyDescent="0.2">
      <c r="F1058" s="3"/>
    </row>
    <row r="1059" spans="6:6" x14ac:dyDescent="0.2">
      <c r="F1059" s="3"/>
    </row>
    <row r="1060" spans="6:6" x14ac:dyDescent="0.2">
      <c r="F1060" s="3"/>
    </row>
    <row r="1061" spans="6:6" x14ac:dyDescent="0.2">
      <c r="F1061" s="3"/>
    </row>
    <row r="1062" spans="6:6" x14ac:dyDescent="0.2">
      <c r="F1062" s="3"/>
    </row>
    <row r="1063" spans="6:6" x14ac:dyDescent="0.2">
      <c r="F1063" s="3"/>
    </row>
    <row r="1064" spans="6:6" x14ac:dyDescent="0.2">
      <c r="F1064" s="3"/>
    </row>
    <row r="1065" spans="6:6" x14ac:dyDescent="0.2">
      <c r="F1065" s="3"/>
    </row>
    <row r="1066" spans="6:6" x14ac:dyDescent="0.2">
      <c r="F1066" s="3"/>
    </row>
    <row r="1067" spans="6:6" x14ac:dyDescent="0.2">
      <c r="F1067" s="3"/>
    </row>
    <row r="1068" spans="6:6" x14ac:dyDescent="0.2">
      <c r="F1068" s="3"/>
    </row>
    <row r="1069" spans="6:6" x14ac:dyDescent="0.2">
      <c r="F1069" s="3"/>
    </row>
    <row r="1070" spans="6:6" x14ac:dyDescent="0.2">
      <c r="F1070" s="3"/>
    </row>
    <row r="1071" spans="6:6" x14ac:dyDescent="0.2">
      <c r="F1071" s="3"/>
    </row>
    <row r="1072" spans="6:6" x14ac:dyDescent="0.2">
      <c r="F1072" s="3"/>
    </row>
    <row r="1073" spans="6:6" x14ac:dyDescent="0.2">
      <c r="F1073" s="3"/>
    </row>
    <row r="1074" spans="6:6" x14ac:dyDescent="0.2">
      <c r="F1074" s="3"/>
    </row>
    <row r="1075" spans="6:6" x14ac:dyDescent="0.2">
      <c r="F1075" s="3"/>
    </row>
    <row r="1076" spans="6:6" x14ac:dyDescent="0.2">
      <c r="F1076" s="3"/>
    </row>
    <row r="1077" spans="6:6" x14ac:dyDescent="0.2">
      <c r="F1077" s="3"/>
    </row>
    <row r="1078" spans="6:6" x14ac:dyDescent="0.2">
      <c r="F1078" s="3"/>
    </row>
    <row r="1079" spans="6:6" x14ac:dyDescent="0.2">
      <c r="F1079" s="3"/>
    </row>
    <row r="1080" spans="6:6" x14ac:dyDescent="0.2">
      <c r="F1080" s="3"/>
    </row>
    <row r="1081" spans="6:6" x14ac:dyDescent="0.2">
      <c r="F1081" s="3"/>
    </row>
    <row r="1082" spans="6:6" x14ac:dyDescent="0.2">
      <c r="F1082" s="3"/>
    </row>
    <row r="1083" spans="6:6" x14ac:dyDescent="0.2">
      <c r="F1083" s="3"/>
    </row>
    <row r="1084" spans="6:6" x14ac:dyDescent="0.2">
      <c r="F1084" s="3"/>
    </row>
    <row r="1085" spans="6:6" x14ac:dyDescent="0.2">
      <c r="F1085" s="3"/>
    </row>
    <row r="1086" spans="6:6" x14ac:dyDescent="0.2">
      <c r="F1086" s="3"/>
    </row>
    <row r="1087" spans="6:6" x14ac:dyDescent="0.2">
      <c r="F1087" s="3"/>
    </row>
    <row r="1088" spans="6:6" x14ac:dyDescent="0.2">
      <c r="F1088" s="3"/>
    </row>
    <row r="1089" spans="6:6" x14ac:dyDescent="0.2">
      <c r="F1089" s="3"/>
    </row>
    <row r="1090" spans="6:6" x14ac:dyDescent="0.2">
      <c r="F1090" s="3"/>
    </row>
    <row r="1091" spans="6:6" x14ac:dyDescent="0.2">
      <c r="F1091" s="3"/>
    </row>
    <row r="1092" spans="6:6" x14ac:dyDescent="0.2">
      <c r="F1092" s="3"/>
    </row>
    <row r="1093" spans="6:6" x14ac:dyDescent="0.2">
      <c r="F1093" s="3"/>
    </row>
    <row r="1094" spans="6:6" x14ac:dyDescent="0.2">
      <c r="F1094" s="3"/>
    </row>
    <row r="1095" spans="6:6" x14ac:dyDescent="0.2">
      <c r="F1095" s="3"/>
    </row>
    <row r="1096" spans="6:6" x14ac:dyDescent="0.2">
      <c r="F1096" s="3"/>
    </row>
    <row r="1097" spans="6:6" x14ac:dyDescent="0.2">
      <c r="F1097" s="3"/>
    </row>
    <row r="1098" spans="6:6" x14ac:dyDescent="0.2">
      <c r="F1098" s="3"/>
    </row>
    <row r="1099" spans="6:6" x14ac:dyDescent="0.2">
      <c r="F1099" s="3"/>
    </row>
    <row r="1100" spans="6:6" x14ac:dyDescent="0.2">
      <c r="F1100" s="3"/>
    </row>
    <row r="1101" spans="6:6" x14ac:dyDescent="0.2">
      <c r="F1101" s="3"/>
    </row>
    <row r="1102" spans="6:6" x14ac:dyDescent="0.2">
      <c r="F1102" s="3"/>
    </row>
    <row r="1103" spans="6:6" x14ac:dyDescent="0.2">
      <c r="F1103" s="3"/>
    </row>
    <row r="1104" spans="6:6" x14ac:dyDescent="0.2">
      <c r="F1104" s="3"/>
    </row>
    <row r="1105" spans="6:6" x14ac:dyDescent="0.2">
      <c r="F1105" s="3"/>
    </row>
    <row r="1106" spans="6:6" x14ac:dyDescent="0.2">
      <c r="F1106" s="3"/>
    </row>
    <row r="1107" spans="6:6" x14ac:dyDescent="0.2">
      <c r="F1107" s="3"/>
    </row>
    <row r="1108" spans="6:6" x14ac:dyDescent="0.2">
      <c r="F1108" s="3"/>
    </row>
    <row r="1109" spans="6:6" x14ac:dyDescent="0.2">
      <c r="F1109" s="3"/>
    </row>
    <row r="1110" spans="6:6" x14ac:dyDescent="0.2">
      <c r="F1110" s="3"/>
    </row>
    <row r="1111" spans="6:6" x14ac:dyDescent="0.2">
      <c r="F1111" s="3"/>
    </row>
    <row r="1112" spans="6:6" x14ac:dyDescent="0.2">
      <c r="F1112" s="3"/>
    </row>
    <row r="1113" spans="6:6" x14ac:dyDescent="0.2">
      <c r="F1113" s="3"/>
    </row>
    <row r="1114" spans="6:6" x14ac:dyDescent="0.2">
      <c r="F1114" s="3"/>
    </row>
    <row r="1115" spans="6:6" x14ac:dyDescent="0.2">
      <c r="F1115" s="3"/>
    </row>
    <row r="1116" spans="6:6" x14ac:dyDescent="0.2">
      <c r="F1116" s="3"/>
    </row>
    <row r="1117" spans="6:6" x14ac:dyDescent="0.2">
      <c r="F1117" s="3"/>
    </row>
    <row r="1118" spans="6:6" x14ac:dyDescent="0.2">
      <c r="F1118" s="3"/>
    </row>
    <row r="1119" spans="6:6" x14ac:dyDescent="0.2">
      <c r="F1119" s="3"/>
    </row>
    <row r="1120" spans="6:6" x14ac:dyDescent="0.2">
      <c r="F1120" s="3"/>
    </row>
    <row r="1121" spans="6:6" x14ac:dyDescent="0.2">
      <c r="F1121" s="3"/>
    </row>
    <row r="1122" spans="6:6" x14ac:dyDescent="0.2">
      <c r="F1122" s="3"/>
    </row>
    <row r="1123" spans="6:6" x14ac:dyDescent="0.2">
      <c r="F1123" s="3"/>
    </row>
    <row r="1124" spans="6:6" x14ac:dyDescent="0.2">
      <c r="F1124" s="3"/>
    </row>
    <row r="1125" spans="6:6" x14ac:dyDescent="0.2">
      <c r="F1125" s="3"/>
    </row>
    <row r="1126" spans="6:6" x14ac:dyDescent="0.2">
      <c r="F1126" s="3"/>
    </row>
    <row r="1127" spans="6:6" x14ac:dyDescent="0.2">
      <c r="F1127" s="3"/>
    </row>
    <row r="1128" spans="6:6" x14ac:dyDescent="0.2">
      <c r="F1128" s="3"/>
    </row>
    <row r="1129" spans="6:6" x14ac:dyDescent="0.2">
      <c r="F1129" s="3"/>
    </row>
    <row r="1130" spans="6:6" x14ac:dyDescent="0.2">
      <c r="F1130" s="3"/>
    </row>
    <row r="1131" spans="6:6" x14ac:dyDescent="0.2">
      <c r="F1131" s="3"/>
    </row>
    <row r="1132" spans="6:6" x14ac:dyDescent="0.2">
      <c r="F1132" s="3"/>
    </row>
    <row r="1133" spans="6:6" x14ac:dyDescent="0.2">
      <c r="F1133" s="3"/>
    </row>
    <row r="1134" spans="6:6" x14ac:dyDescent="0.2">
      <c r="F1134" s="3"/>
    </row>
    <row r="1135" spans="6:6" x14ac:dyDescent="0.2">
      <c r="F1135" s="3"/>
    </row>
    <row r="1136" spans="6:6" x14ac:dyDescent="0.2">
      <c r="F1136" s="3"/>
    </row>
    <row r="1137" spans="6:6" x14ac:dyDescent="0.2">
      <c r="F1137" s="3"/>
    </row>
    <row r="1138" spans="6:6" x14ac:dyDescent="0.2">
      <c r="F1138" s="3"/>
    </row>
    <row r="1139" spans="6:6" x14ac:dyDescent="0.2">
      <c r="F1139" s="3"/>
    </row>
    <row r="1140" spans="6:6" x14ac:dyDescent="0.2">
      <c r="F1140" s="3"/>
    </row>
    <row r="1141" spans="6:6" x14ac:dyDescent="0.2">
      <c r="F1141" s="3"/>
    </row>
    <row r="1142" spans="6:6" x14ac:dyDescent="0.2">
      <c r="F1142" s="3"/>
    </row>
    <row r="1143" spans="6:6" x14ac:dyDescent="0.2">
      <c r="F1143" s="3"/>
    </row>
    <row r="1144" spans="6:6" x14ac:dyDescent="0.2">
      <c r="F1144" s="3"/>
    </row>
    <row r="1145" spans="6:6" x14ac:dyDescent="0.2">
      <c r="F1145" s="3"/>
    </row>
    <row r="1146" spans="6:6" x14ac:dyDescent="0.2">
      <c r="F1146" s="3"/>
    </row>
    <row r="1147" spans="6:6" x14ac:dyDescent="0.2">
      <c r="F1147" s="3"/>
    </row>
    <row r="1148" spans="6:6" x14ac:dyDescent="0.2">
      <c r="F1148" s="3"/>
    </row>
    <row r="1149" spans="6:6" x14ac:dyDescent="0.2">
      <c r="F1149" s="3"/>
    </row>
    <row r="1150" spans="6:6" x14ac:dyDescent="0.2">
      <c r="F1150" s="3"/>
    </row>
    <row r="1151" spans="6:6" x14ac:dyDescent="0.2">
      <c r="F1151" s="3"/>
    </row>
    <row r="1152" spans="6:6" x14ac:dyDescent="0.2">
      <c r="F1152" s="3"/>
    </row>
    <row r="1153" spans="6:6" x14ac:dyDescent="0.2">
      <c r="F1153" s="3"/>
    </row>
    <row r="1154" spans="6:6" x14ac:dyDescent="0.2">
      <c r="F1154" s="3"/>
    </row>
    <row r="1155" spans="6:6" x14ac:dyDescent="0.2">
      <c r="F1155" s="3"/>
    </row>
    <row r="1156" spans="6:6" x14ac:dyDescent="0.2">
      <c r="F1156" s="3"/>
    </row>
    <row r="1157" spans="6:6" x14ac:dyDescent="0.2">
      <c r="F1157" s="3"/>
    </row>
    <row r="1158" spans="6:6" x14ac:dyDescent="0.2">
      <c r="F1158" s="3"/>
    </row>
    <row r="1159" spans="6:6" x14ac:dyDescent="0.2">
      <c r="F1159" s="3"/>
    </row>
    <row r="1160" spans="6:6" x14ac:dyDescent="0.2">
      <c r="F1160" s="3"/>
    </row>
    <row r="1161" spans="6:6" x14ac:dyDescent="0.2">
      <c r="F1161" s="3"/>
    </row>
    <row r="1162" spans="6:6" x14ac:dyDescent="0.2">
      <c r="F1162" s="3"/>
    </row>
    <row r="1163" spans="6:6" x14ac:dyDescent="0.2">
      <c r="F1163" s="3"/>
    </row>
    <row r="1164" spans="6:6" x14ac:dyDescent="0.2">
      <c r="F1164" s="3"/>
    </row>
    <row r="1165" spans="6:6" x14ac:dyDescent="0.2">
      <c r="F1165" s="3"/>
    </row>
    <row r="1166" spans="6:6" x14ac:dyDescent="0.2">
      <c r="F1166" s="3"/>
    </row>
    <row r="1167" spans="6:6" x14ac:dyDescent="0.2">
      <c r="F1167" s="3"/>
    </row>
    <row r="1168" spans="6:6" x14ac:dyDescent="0.2">
      <c r="F1168" s="3"/>
    </row>
    <row r="1169" spans="6:6" x14ac:dyDescent="0.2">
      <c r="F1169" s="3"/>
    </row>
    <row r="1170" spans="6:6" x14ac:dyDescent="0.2">
      <c r="F1170" s="3"/>
    </row>
    <row r="1171" spans="6:6" x14ac:dyDescent="0.2">
      <c r="F1171" s="3"/>
    </row>
    <row r="1172" spans="6:6" x14ac:dyDescent="0.2">
      <c r="F1172" s="3"/>
    </row>
    <row r="1173" spans="6:6" x14ac:dyDescent="0.2">
      <c r="F1173" s="3"/>
    </row>
    <row r="1174" spans="6:6" x14ac:dyDescent="0.2">
      <c r="F1174" s="3"/>
    </row>
    <row r="1175" spans="6:6" x14ac:dyDescent="0.2">
      <c r="F1175" s="3"/>
    </row>
    <row r="1176" spans="6:6" x14ac:dyDescent="0.2">
      <c r="F1176" s="3"/>
    </row>
    <row r="1177" spans="6:6" x14ac:dyDescent="0.2">
      <c r="F1177" s="3"/>
    </row>
    <row r="1178" spans="6:6" x14ac:dyDescent="0.2">
      <c r="F1178" s="3"/>
    </row>
    <row r="1179" spans="6:6" x14ac:dyDescent="0.2">
      <c r="F1179" s="3"/>
    </row>
    <row r="1180" spans="6:6" x14ac:dyDescent="0.2">
      <c r="F1180" s="3"/>
    </row>
    <row r="1181" spans="6:6" x14ac:dyDescent="0.2">
      <c r="F1181" s="3"/>
    </row>
    <row r="1182" spans="6:6" x14ac:dyDescent="0.2">
      <c r="F1182" s="3"/>
    </row>
    <row r="1183" spans="6:6" x14ac:dyDescent="0.2">
      <c r="F1183" s="3"/>
    </row>
    <row r="1184" spans="6:6" x14ac:dyDescent="0.2">
      <c r="F1184" s="3"/>
    </row>
    <row r="1185" spans="6:6" x14ac:dyDescent="0.2">
      <c r="F1185" s="3"/>
    </row>
    <row r="1186" spans="6:6" x14ac:dyDescent="0.2">
      <c r="F1186" s="3"/>
    </row>
    <row r="1187" spans="6:6" x14ac:dyDescent="0.2">
      <c r="F1187" s="3"/>
    </row>
    <row r="1188" spans="6:6" x14ac:dyDescent="0.2">
      <c r="F1188" s="3"/>
    </row>
    <row r="1189" spans="6:6" x14ac:dyDescent="0.2">
      <c r="F1189" s="3"/>
    </row>
    <row r="1190" spans="6:6" x14ac:dyDescent="0.2">
      <c r="F1190" s="3"/>
    </row>
    <row r="1191" spans="6:6" x14ac:dyDescent="0.2">
      <c r="F1191" s="3"/>
    </row>
    <row r="1192" spans="6:6" x14ac:dyDescent="0.2">
      <c r="F1192" s="3"/>
    </row>
    <row r="1193" spans="6:6" x14ac:dyDescent="0.2">
      <c r="F1193" s="3"/>
    </row>
    <row r="1194" spans="6:6" x14ac:dyDescent="0.2">
      <c r="F1194" s="3"/>
    </row>
    <row r="1195" spans="6:6" x14ac:dyDescent="0.2">
      <c r="F1195" s="3"/>
    </row>
    <row r="1196" spans="6:6" x14ac:dyDescent="0.2">
      <c r="F1196" s="3"/>
    </row>
    <row r="1197" spans="6:6" x14ac:dyDescent="0.2">
      <c r="F1197" s="3"/>
    </row>
    <row r="1198" spans="6:6" x14ac:dyDescent="0.2">
      <c r="F1198" s="3"/>
    </row>
    <row r="1199" spans="6:6" x14ac:dyDescent="0.2">
      <c r="F1199" s="3"/>
    </row>
    <row r="1200" spans="6:6" x14ac:dyDescent="0.2">
      <c r="F1200" s="3"/>
    </row>
    <row r="1201" spans="6:6" x14ac:dyDescent="0.2">
      <c r="F1201" s="3"/>
    </row>
    <row r="1202" spans="6:6" x14ac:dyDescent="0.2">
      <c r="F1202" s="3"/>
    </row>
    <row r="1203" spans="6:6" x14ac:dyDescent="0.2">
      <c r="F1203" s="3"/>
    </row>
    <row r="1204" spans="6:6" x14ac:dyDescent="0.2">
      <c r="F1204" s="3"/>
    </row>
    <row r="1205" spans="6:6" x14ac:dyDescent="0.2">
      <c r="F1205" s="3"/>
    </row>
    <row r="1206" spans="6:6" x14ac:dyDescent="0.2">
      <c r="F1206" s="3"/>
    </row>
    <row r="1207" spans="6:6" x14ac:dyDescent="0.2">
      <c r="F1207" s="3"/>
    </row>
    <row r="1208" spans="6:6" x14ac:dyDescent="0.2">
      <c r="F1208" s="3"/>
    </row>
    <row r="1209" spans="6:6" x14ac:dyDescent="0.2">
      <c r="F1209" s="3"/>
    </row>
    <row r="1210" spans="6:6" x14ac:dyDescent="0.2">
      <c r="F1210" s="3"/>
    </row>
    <row r="1211" spans="6:6" x14ac:dyDescent="0.2">
      <c r="F1211" s="3"/>
    </row>
    <row r="1212" spans="6:6" x14ac:dyDescent="0.2">
      <c r="F1212" s="3"/>
    </row>
    <row r="1213" spans="6:6" x14ac:dyDescent="0.2">
      <c r="F1213" s="3"/>
    </row>
    <row r="1214" spans="6:6" x14ac:dyDescent="0.2">
      <c r="F1214" s="3"/>
    </row>
    <row r="1215" spans="6:6" x14ac:dyDescent="0.2">
      <c r="F1215" s="3"/>
    </row>
    <row r="1216" spans="6:6" x14ac:dyDescent="0.2">
      <c r="F1216" s="3"/>
    </row>
    <row r="1217" spans="6:6" x14ac:dyDescent="0.2">
      <c r="F1217" s="3"/>
    </row>
    <row r="1218" spans="6:6" x14ac:dyDescent="0.2">
      <c r="F1218" s="3"/>
    </row>
    <row r="1219" spans="6:6" x14ac:dyDescent="0.2">
      <c r="F1219" s="3"/>
    </row>
    <row r="1220" spans="6:6" x14ac:dyDescent="0.2">
      <c r="F1220" s="3"/>
    </row>
    <row r="1221" spans="6:6" x14ac:dyDescent="0.2">
      <c r="F1221" s="3"/>
    </row>
    <row r="1222" spans="6:6" x14ac:dyDescent="0.2">
      <c r="F1222" s="3"/>
    </row>
    <row r="1223" spans="6:6" x14ac:dyDescent="0.2">
      <c r="F1223" s="3"/>
    </row>
    <row r="1224" spans="6:6" x14ac:dyDescent="0.2">
      <c r="F1224" s="3"/>
    </row>
    <row r="1225" spans="6:6" x14ac:dyDescent="0.2">
      <c r="F1225" s="3"/>
    </row>
    <row r="1226" spans="6:6" x14ac:dyDescent="0.2">
      <c r="F1226" s="3"/>
    </row>
    <row r="1227" spans="6:6" x14ac:dyDescent="0.2">
      <c r="F1227" s="3"/>
    </row>
    <row r="1228" spans="6:6" x14ac:dyDescent="0.2">
      <c r="F1228" s="3"/>
    </row>
    <row r="1229" spans="6:6" x14ac:dyDescent="0.2">
      <c r="F1229" s="3"/>
    </row>
    <row r="1230" spans="6:6" x14ac:dyDescent="0.2">
      <c r="F1230" s="3"/>
    </row>
    <row r="1231" spans="6:6" x14ac:dyDescent="0.2">
      <c r="F1231" s="3"/>
    </row>
    <row r="1232" spans="6:6" x14ac:dyDescent="0.2">
      <c r="F1232" s="3"/>
    </row>
    <row r="1233" spans="6:6" x14ac:dyDescent="0.2">
      <c r="F1233" s="3"/>
    </row>
    <row r="1234" spans="6:6" x14ac:dyDescent="0.2">
      <c r="F1234" s="3"/>
    </row>
    <row r="1235" spans="6:6" x14ac:dyDescent="0.2">
      <c r="F1235" s="3"/>
    </row>
    <row r="1236" spans="6:6" x14ac:dyDescent="0.2">
      <c r="F1236" s="3"/>
    </row>
    <row r="1237" spans="6:6" x14ac:dyDescent="0.2">
      <c r="F1237" s="3"/>
    </row>
    <row r="1238" spans="6:6" x14ac:dyDescent="0.2">
      <c r="F1238" s="3"/>
    </row>
    <row r="1239" spans="6:6" x14ac:dyDescent="0.2">
      <c r="F1239" s="3"/>
    </row>
    <row r="1240" spans="6:6" x14ac:dyDescent="0.2">
      <c r="F1240" s="3"/>
    </row>
    <row r="1241" spans="6:6" x14ac:dyDescent="0.2">
      <c r="F1241" s="3"/>
    </row>
    <row r="1242" spans="6:6" x14ac:dyDescent="0.2">
      <c r="F1242" s="3"/>
    </row>
    <row r="1243" spans="6:6" x14ac:dyDescent="0.2">
      <c r="F1243" s="3"/>
    </row>
    <row r="1244" spans="6:6" x14ac:dyDescent="0.2">
      <c r="F1244" s="3"/>
    </row>
    <row r="1245" spans="6:6" x14ac:dyDescent="0.2">
      <c r="F1245" s="3"/>
    </row>
    <row r="1246" spans="6:6" x14ac:dyDescent="0.2">
      <c r="F1246" s="3"/>
    </row>
    <row r="1247" spans="6:6" x14ac:dyDescent="0.2">
      <c r="F1247" s="3"/>
    </row>
    <row r="1248" spans="6:6" x14ac:dyDescent="0.2">
      <c r="F1248" s="3"/>
    </row>
    <row r="1249" spans="6:6" x14ac:dyDescent="0.2">
      <c r="F1249" s="3"/>
    </row>
    <row r="1250" spans="6:6" x14ac:dyDescent="0.2">
      <c r="F1250" s="3"/>
    </row>
    <row r="1251" spans="6:6" x14ac:dyDescent="0.2">
      <c r="F1251" s="3"/>
    </row>
    <row r="1252" spans="6:6" x14ac:dyDescent="0.2">
      <c r="F1252" s="3"/>
    </row>
    <row r="1253" spans="6:6" x14ac:dyDescent="0.2">
      <c r="F1253" s="3"/>
    </row>
    <row r="1254" spans="6:6" x14ac:dyDescent="0.2">
      <c r="F1254" s="3"/>
    </row>
    <row r="1255" spans="6:6" x14ac:dyDescent="0.2">
      <c r="F1255" s="3"/>
    </row>
    <row r="1256" spans="6:6" x14ac:dyDescent="0.2">
      <c r="F1256" s="3"/>
    </row>
    <row r="1257" spans="6:6" x14ac:dyDescent="0.2">
      <c r="F1257" s="3"/>
    </row>
    <row r="1258" spans="6:6" x14ac:dyDescent="0.2">
      <c r="F1258" s="3"/>
    </row>
    <row r="1259" spans="6:6" x14ac:dyDescent="0.2">
      <c r="F1259" s="3"/>
    </row>
    <row r="1260" spans="6:6" x14ac:dyDescent="0.2">
      <c r="F1260" s="3"/>
    </row>
    <row r="1261" spans="6:6" x14ac:dyDescent="0.2">
      <c r="F1261" s="3"/>
    </row>
    <row r="1262" spans="6:6" x14ac:dyDescent="0.2">
      <c r="F1262" s="3"/>
    </row>
    <row r="1263" spans="6:6" x14ac:dyDescent="0.2">
      <c r="F1263" s="3"/>
    </row>
    <row r="1264" spans="6:6" x14ac:dyDescent="0.2">
      <c r="F1264" s="3"/>
    </row>
    <row r="1265" spans="6:6" x14ac:dyDescent="0.2">
      <c r="F1265" s="3"/>
    </row>
    <row r="1266" spans="6:6" x14ac:dyDescent="0.2">
      <c r="F1266" s="3"/>
    </row>
    <row r="1267" spans="6:6" x14ac:dyDescent="0.2">
      <c r="F1267" s="3"/>
    </row>
    <row r="1268" spans="6:6" x14ac:dyDescent="0.2">
      <c r="F1268" s="3"/>
    </row>
    <row r="1269" spans="6:6" x14ac:dyDescent="0.2">
      <c r="F1269" s="3"/>
    </row>
    <row r="1270" spans="6:6" x14ac:dyDescent="0.2">
      <c r="F1270" s="3"/>
    </row>
    <row r="1271" spans="6:6" x14ac:dyDescent="0.2">
      <c r="F1271" s="3"/>
    </row>
    <row r="1272" spans="6:6" x14ac:dyDescent="0.2">
      <c r="F1272" s="3"/>
    </row>
    <row r="1273" spans="6:6" x14ac:dyDescent="0.2">
      <c r="F1273" s="3"/>
    </row>
    <row r="1274" spans="6:6" x14ac:dyDescent="0.2">
      <c r="F1274" s="3"/>
    </row>
    <row r="1275" spans="6:6" x14ac:dyDescent="0.2">
      <c r="F1275" s="3"/>
    </row>
    <row r="1276" spans="6:6" x14ac:dyDescent="0.2">
      <c r="F1276" s="3"/>
    </row>
    <row r="1277" spans="6:6" x14ac:dyDescent="0.2">
      <c r="F1277" s="3"/>
    </row>
    <row r="1278" spans="6:6" x14ac:dyDescent="0.2">
      <c r="F1278" s="3"/>
    </row>
    <row r="1279" spans="6:6" x14ac:dyDescent="0.2">
      <c r="F1279" s="3"/>
    </row>
    <row r="1280" spans="6:6" x14ac:dyDescent="0.2">
      <c r="F1280" s="3"/>
    </row>
    <row r="1281" spans="6:6" x14ac:dyDescent="0.2">
      <c r="F1281" s="3"/>
    </row>
    <row r="1282" spans="6:6" x14ac:dyDescent="0.2">
      <c r="F1282" s="3"/>
    </row>
    <row r="1283" spans="6:6" x14ac:dyDescent="0.2">
      <c r="F1283" s="3"/>
    </row>
    <row r="1284" spans="6:6" x14ac:dyDescent="0.2">
      <c r="F1284" s="3"/>
    </row>
    <row r="1285" spans="6:6" x14ac:dyDescent="0.2">
      <c r="F1285" s="3"/>
    </row>
    <row r="1286" spans="6:6" x14ac:dyDescent="0.2">
      <c r="F1286" s="3"/>
    </row>
    <row r="1287" spans="6:6" x14ac:dyDescent="0.2">
      <c r="F1287" s="3"/>
    </row>
    <row r="1288" spans="6:6" x14ac:dyDescent="0.2">
      <c r="F1288" s="3"/>
    </row>
    <row r="1289" spans="6:6" x14ac:dyDescent="0.2">
      <c r="F1289" s="3"/>
    </row>
    <row r="1290" spans="6:6" x14ac:dyDescent="0.2">
      <c r="F1290" s="3"/>
    </row>
    <row r="1291" spans="6:6" x14ac:dyDescent="0.2">
      <c r="F1291" s="3"/>
    </row>
    <row r="1292" spans="6:6" x14ac:dyDescent="0.2">
      <c r="F1292" s="3"/>
    </row>
    <row r="1293" spans="6:6" x14ac:dyDescent="0.2">
      <c r="F1293" s="3"/>
    </row>
    <row r="1294" spans="6:6" x14ac:dyDescent="0.2">
      <c r="F1294" s="3"/>
    </row>
    <row r="1295" spans="6:6" x14ac:dyDescent="0.2">
      <c r="F1295" s="3"/>
    </row>
    <row r="1296" spans="6:6" x14ac:dyDescent="0.2">
      <c r="F1296" s="3"/>
    </row>
    <row r="1297" spans="6:6" x14ac:dyDescent="0.2">
      <c r="F1297" s="3"/>
    </row>
    <row r="1298" spans="6:6" x14ac:dyDescent="0.2">
      <c r="F1298" s="3"/>
    </row>
    <row r="1299" spans="6:6" x14ac:dyDescent="0.2">
      <c r="F1299" s="3"/>
    </row>
    <row r="1300" spans="6:6" x14ac:dyDescent="0.2">
      <c r="F1300" s="3"/>
    </row>
    <row r="1301" spans="6:6" x14ac:dyDescent="0.2">
      <c r="F1301" s="3"/>
    </row>
    <row r="1302" spans="6:6" x14ac:dyDescent="0.2">
      <c r="F1302" s="3"/>
    </row>
    <row r="1303" spans="6:6" x14ac:dyDescent="0.2">
      <c r="F1303" s="3"/>
    </row>
    <row r="1304" spans="6:6" x14ac:dyDescent="0.2">
      <c r="F1304" s="3"/>
    </row>
    <row r="1305" spans="6:6" x14ac:dyDescent="0.2">
      <c r="F1305" s="3"/>
    </row>
    <row r="1306" spans="6:6" x14ac:dyDescent="0.2">
      <c r="F1306" s="3"/>
    </row>
    <row r="1307" spans="6:6" x14ac:dyDescent="0.2">
      <c r="F1307" s="3"/>
    </row>
    <row r="1308" spans="6:6" x14ac:dyDescent="0.2">
      <c r="F1308" s="3"/>
    </row>
    <row r="1309" spans="6:6" x14ac:dyDescent="0.2">
      <c r="F1309" s="3"/>
    </row>
    <row r="1310" spans="6:6" x14ac:dyDescent="0.2">
      <c r="F1310" s="3"/>
    </row>
    <row r="1311" spans="6:6" x14ac:dyDescent="0.2">
      <c r="F1311" s="3"/>
    </row>
    <row r="1312" spans="6:6" x14ac:dyDescent="0.2">
      <c r="F1312" s="3"/>
    </row>
    <row r="1313" spans="6:6" x14ac:dyDescent="0.2">
      <c r="F1313" s="3"/>
    </row>
    <row r="1314" spans="6:6" x14ac:dyDescent="0.2">
      <c r="F1314" s="3"/>
    </row>
    <row r="1315" spans="6:6" x14ac:dyDescent="0.2">
      <c r="F1315" s="3"/>
    </row>
    <row r="1316" spans="6:6" x14ac:dyDescent="0.2">
      <c r="F1316" s="3"/>
    </row>
    <row r="1317" spans="6:6" x14ac:dyDescent="0.2">
      <c r="F1317" s="3"/>
    </row>
    <row r="1318" spans="6:6" x14ac:dyDescent="0.2">
      <c r="F1318" s="3"/>
    </row>
    <row r="1319" spans="6:6" x14ac:dyDescent="0.2">
      <c r="F1319" s="3"/>
    </row>
    <row r="1320" spans="6:6" x14ac:dyDescent="0.2">
      <c r="F1320" s="3"/>
    </row>
    <row r="1321" spans="6:6" x14ac:dyDescent="0.2">
      <c r="F1321" s="3"/>
    </row>
    <row r="1322" spans="6:6" x14ac:dyDescent="0.2">
      <c r="F1322" s="3"/>
    </row>
    <row r="1323" spans="6:6" x14ac:dyDescent="0.2">
      <c r="F1323" s="3"/>
    </row>
    <row r="1324" spans="6:6" x14ac:dyDescent="0.2">
      <c r="F1324" s="3"/>
    </row>
    <row r="1325" spans="6:6" x14ac:dyDescent="0.2">
      <c r="F1325" s="3"/>
    </row>
    <row r="1326" spans="6:6" x14ac:dyDescent="0.2">
      <c r="F1326" s="3"/>
    </row>
    <row r="1327" spans="6:6" x14ac:dyDescent="0.2">
      <c r="F1327" s="3"/>
    </row>
    <row r="1328" spans="6:6" x14ac:dyDescent="0.2">
      <c r="F1328" s="3"/>
    </row>
    <row r="1329" spans="6:6" x14ac:dyDescent="0.2">
      <c r="F1329" s="3"/>
    </row>
    <row r="1330" spans="6:6" x14ac:dyDescent="0.2">
      <c r="F1330" s="3"/>
    </row>
    <row r="1331" spans="6:6" x14ac:dyDescent="0.2">
      <c r="F1331" s="3"/>
    </row>
    <row r="1332" spans="6:6" x14ac:dyDescent="0.2">
      <c r="F1332" s="3"/>
    </row>
    <row r="1333" spans="6:6" x14ac:dyDescent="0.2">
      <c r="F1333" s="3"/>
    </row>
    <row r="1334" spans="6:6" x14ac:dyDescent="0.2">
      <c r="F1334" s="3"/>
    </row>
    <row r="1335" spans="6:6" x14ac:dyDescent="0.2">
      <c r="F1335" s="3"/>
    </row>
    <row r="1336" spans="6:6" x14ac:dyDescent="0.2">
      <c r="F1336" s="3"/>
    </row>
    <row r="1337" spans="6:6" x14ac:dyDescent="0.2">
      <c r="F1337" s="3"/>
    </row>
    <row r="1338" spans="6:6" x14ac:dyDescent="0.2">
      <c r="F1338" s="3"/>
    </row>
    <row r="1339" spans="6:6" x14ac:dyDescent="0.2">
      <c r="F1339" s="3"/>
    </row>
    <row r="1340" spans="6:6" x14ac:dyDescent="0.2">
      <c r="F1340" s="3"/>
    </row>
    <row r="1341" spans="6:6" x14ac:dyDescent="0.2">
      <c r="F1341" s="3"/>
    </row>
    <row r="1342" spans="6:6" x14ac:dyDescent="0.2">
      <c r="F1342" s="3"/>
    </row>
    <row r="1343" spans="6:6" x14ac:dyDescent="0.2">
      <c r="F1343" s="3"/>
    </row>
    <row r="1344" spans="6:6" x14ac:dyDescent="0.2">
      <c r="F1344" s="3"/>
    </row>
    <row r="1345" spans="6:6" x14ac:dyDescent="0.2">
      <c r="F1345" s="3"/>
    </row>
    <row r="1346" spans="6:6" x14ac:dyDescent="0.2">
      <c r="F1346" s="3"/>
    </row>
    <row r="1347" spans="6:6" x14ac:dyDescent="0.2">
      <c r="F1347" s="3"/>
    </row>
    <row r="1348" spans="6:6" x14ac:dyDescent="0.2">
      <c r="F1348" s="3"/>
    </row>
    <row r="1349" spans="6:6" x14ac:dyDescent="0.2">
      <c r="F1349" s="3"/>
    </row>
    <row r="1350" spans="6:6" x14ac:dyDescent="0.2">
      <c r="F1350" s="3"/>
    </row>
    <row r="1351" spans="6:6" x14ac:dyDescent="0.2">
      <c r="F1351" s="3"/>
    </row>
    <row r="1352" spans="6:6" x14ac:dyDescent="0.2">
      <c r="F1352" s="3"/>
    </row>
    <row r="1353" spans="6:6" x14ac:dyDescent="0.2">
      <c r="F1353" s="3"/>
    </row>
    <row r="1354" spans="6:6" x14ac:dyDescent="0.2">
      <c r="F1354" s="3"/>
    </row>
    <row r="1355" spans="6:6" x14ac:dyDescent="0.2">
      <c r="F1355" s="3"/>
    </row>
    <row r="1356" spans="6:6" x14ac:dyDescent="0.2">
      <c r="F1356" s="3"/>
    </row>
    <row r="1357" spans="6:6" x14ac:dyDescent="0.2">
      <c r="F1357" s="3"/>
    </row>
    <row r="1358" spans="6:6" x14ac:dyDescent="0.2">
      <c r="F1358" s="3"/>
    </row>
    <row r="1359" spans="6:6" x14ac:dyDescent="0.2">
      <c r="F1359" s="3"/>
    </row>
    <row r="1360" spans="6:6" x14ac:dyDescent="0.2">
      <c r="F1360" s="3"/>
    </row>
    <row r="1361" spans="6:6" x14ac:dyDescent="0.2">
      <c r="F1361" s="3"/>
    </row>
    <row r="1362" spans="6:6" x14ac:dyDescent="0.2">
      <c r="F1362" s="3"/>
    </row>
    <row r="1363" spans="6:6" x14ac:dyDescent="0.2">
      <c r="F1363" s="3"/>
    </row>
    <row r="1364" spans="6:6" x14ac:dyDescent="0.2">
      <c r="F1364" s="3"/>
    </row>
    <row r="1365" spans="6:6" x14ac:dyDescent="0.2">
      <c r="F1365" s="3"/>
    </row>
    <row r="1366" spans="6:6" x14ac:dyDescent="0.2">
      <c r="F1366" s="3"/>
    </row>
    <row r="1367" spans="6:6" x14ac:dyDescent="0.2">
      <c r="F1367" s="3"/>
    </row>
    <row r="1368" spans="6:6" x14ac:dyDescent="0.2">
      <c r="F1368" s="3"/>
    </row>
    <row r="1369" spans="6:6" x14ac:dyDescent="0.2">
      <c r="F1369" s="3"/>
    </row>
    <row r="1370" spans="6:6" x14ac:dyDescent="0.2">
      <c r="F1370" s="3"/>
    </row>
    <row r="1371" spans="6:6" x14ac:dyDescent="0.2">
      <c r="F1371" s="3"/>
    </row>
    <row r="1372" spans="6:6" x14ac:dyDescent="0.2">
      <c r="F1372" s="3"/>
    </row>
    <row r="1373" spans="6:6" x14ac:dyDescent="0.2">
      <c r="F1373" s="3"/>
    </row>
    <row r="1374" spans="6:6" x14ac:dyDescent="0.2">
      <c r="F1374" s="3"/>
    </row>
    <row r="1375" spans="6:6" x14ac:dyDescent="0.2">
      <c r="F1375" s="3"/>
    </row>
    <row r="1376" spans="6:6" x14ac:dyDescent="0.2">
      <c r="F1376" s="3"/>
    </row>
    <row r="1377" spans="6:6" x14ac:dyDescent="0.2">
      <c r="F1377" s="3"/>
    </row>
    <row r="1378" spans="6:6" x14ac:dyDescent="0.2">
      <c r="F1378" s="3"/>
    </row>
    <row r="1379" spans="6:6" x14ac:dyDescent="0.2">
      <c r="F1379" s="3"/>
    </row>
    <row r="1380" spans="6:6" x14ac:dyDescent="0.2">
      <c r="F1380" s="3"/>
    </row>
    <row r="1381" spans="6:6" x14ac:dyDescent="0.2">
      <c r="F1381" s="3"/>
    </row>
    <row r="1382" spans="6:6" x14ac:dyDescent="0.2">
      <c r="F1382" s="3"/>
    </row>
    <row r="1383" spans="6:6" x14ac:dyDescent="0.2">
      <c r="F1383" s="3"/>
    </row>
    <row r="1384" spans="6:6" x14ac:dyDescent="0.2">
      <c r="F1384" s="3"/>
    </row>
    <row r="1385" spans="6:6" x14ac:dyDescent="0.2">
      <c r="F1385" s="3"/>
    </row>
    <row r="1386" spans="6:6" x14ac:dyDescent="0.2">
      <c r="F1386" s="3"/>
    </row>
    <row r="1387" spans="6:6" x14ac:dyDescent="0.2">
      <c r="F1387" s="3"/>
    </row>
    <row r="1388" spans="6:6" x14ac:dyDescent="0.2">
      <c r="F1388" s="3"/>
    </row>
    <row r="1389" spans="6:6" x14ac:dyDescent="0.2">
      <c r="F1389" s="3"/>
    </row>
    <row r="1390" spans="6:6" x14ac:dyDescent="0.2">
      <c r="F1390" s="3"/>
    </row>
    <row r="1391" spans="6:6" x14ac:dyDescent="0.2">
      <c r="F1391" s="3"/>
    </row>
    <row r="1392" spans="6:6" x14ac:dyDescent="0.2">
      <c r="F1392" s="3"/>
    </row>
    <row r="1393" spans="6:6" x14ac:dyDescent="0.2">
      <c r="F1393" s="3"/>
    </row>
    <row r="1394" spans="6:6" x14ac:dyDescent="0.2">
      <c r="F1394" s="3"/>
    </row>
    <row r="1395" spans="6:6" x14ac:dyDescent="0.2">
      <c r="F1395" s="3"/>
    </row>
    <row r="1396" spans="6:6" x14ac:dyDescent="0.2">
      <c r="F1396" s="3"/>
    </row>
    <row r="1397" spans="6:6" x14ac:dyDescent="0.2">
      <c r="F1397" s="3"/>
    </row>
    <row r="1398" spans="6:6" x14ac:dyDescent="0.2">
      <c r="F1398" s="3"/>
    </row>
    <row r="1399" spans="6:6" x14ac:dyDescent="0.2">
      <c r="F1399" s="3"/>
    </row>
    <row r="1400" spans="6:6" x14ac:dyDescent="0.2">
      <c r="F1400" s="3"/>
    </row>
    <row r="1401" spans="6:6" x14ac:dyDescent="0.2">
      <c r="F1401" s="3"/>
    </row>
    <row r="1402" spans="6:6" x14ac:dyDescent="0.2">
      <c r="F1402" s="3"/>
    </row>
    <row r="1403" spans="6:6" x14ac:dyDescent="0.2">
      <c r="F1403" s="3"/>
    </row>
    <row r="1404" spans="6:6" x14ac:dyDescent="0.2">
      <c r="F1404" s="3"/>
    </row>
    <row r="1405" spans="6:6" x14ac:dyDescent="0.2">
      <c r="F1405" s="3"/>
    </row>
    <row r="1406" spans="6:6" x14ac:dyDescent="0.2">
      <c r="F1406" s="3"/>
    </row>
    <row r="1407" spans="6:6" x14ac:dyDescent="0.2">
      <c r="F1407" s="3"/>
    </row>
    <row r="1408" spans="6:6" x14ac:dyDescent="0.2">
      <c r="F1408" s="3"/>
    </row>
    <row r="1409" spans="6:6" x14ac:dyDescent="0.2">
      <c r="F1409" s="3"/>
    </row>
    <row r="1410" spans="6:6" x14ac:dyDescent="0.2">
      <c r="F1410" s="3"/>
    </row>
    <row r="1411" spans="6:6" x14ac:dyDescent="0.2">
      <c r="F1411" s="3"/>
    </row>
    <row r="1412" spans="6:6" x14ac:dyDescent="0.2">
      <c r="F1412" s="3"/>
    </row>
    <row r="1413" spans="6:6" x14ac:dyDescent="0.2">
      <c r="F1413" s="3"/>
    </row>
    <row r="1414" spans="6:6" x14ac:dyDescent="0.2">
      <c r="F1414" s="3"/>
    </row>
    <row r="1415" spans="6:6" x14ac:dyDescent="0.2">
      <c r="F1415" s="3"/>
    </row>
    <row r="1416" spans="6:6" x14ac:dyDescent="0.2">
      <c r="F1416" s="3"/>
    </row>
    <row r="1417" spans="6:6" x14ac:dyDescent="0.2">
      <c r="F1417" s="3"/>
    </row>
    <row r="1418" spans="6:6" x14ac:dyDescent="0.2">
      <c r="F1418" s="3"/>
    </row>
    <row r="1419" spans="6:6" x14ac:dyDescent="0.2">
      <c r="F1419" s="3"/>
    </row>
    <row r="1420" spans="6:6" x14ac:dyDescent="0.2">
      <c r="F1420" s="3"/>
    </row>
    <row r="1421" spans="6:6" x14ac:dyDescent="0.2">
      <c r="F1421" s="3"/>
    </row>
    <row r="1422" spans="6:6" x14ac:dyDescent="0.2">
      <c r="F1422" s="3"/>
    </row>
    <row r="1423" spans="6:6" x14ac:dyDescent="0.2">
      <c r="F1423" s="3"/>
    </row>
    <row r="1424" spans="6:6" x14ac:dyDescent="0.2">
      <c r="F1424" s="3"/>
    </row>
    <row r="1425" spans="6:6" x14ac:dyDescent="0.2">
      <c r="F1425" s="3"/>
    </row>
    <row r="1426" spans="6:6" x14ac:dyDescent="0.2">
      <c r="F1426" s="3"/>
    </row>
    <row r="1427" spans="6:6" x14ac:dyDescent="0.2">
      <c r="F1427" s="3"/>
    </row>
    <row r="1428" spans="6:6" x14ac:dyDescent="0.2">
      <c r="F1428" s="3"/>
    </row>
    <row r="1429" spans="6:6" x14ac:dyDescent="0.2">
      <c r="F1429" s="3"/>
    </row>
    <row r="1430" spans="6:6" x14ac:dyDescent="0.2">
      <c r="F1430" s="3"/>
    </row>
    <row r="1431" spans="6:6" x14ac:dyDescent="0.2">
      <c r="F1431" s="3"/>
    </row>
    <row r="1432" spans="6:6" x14ac:dyDescent="0.2">
      <c r="F1432" s="3"/>
    </row>
    <row r="1433" spans="6:6" x14ac:dyDescent="0.2">
      <c r="F1433" s="3"/>
    </row>
    <row r="1434" spans="6:6" x14ac:dyDescent="0.2">
      <c r="F1434" s="3"/>
    </row>
    <row r="1435" spans="6:6" x14ac:dyDescent="0.2">
      <c r="F1435" s="3"/>
    </row>
    <row r="1436" spans="6:6" x14ac:dyDescent="0.2">
      <c r="F1436" s="3"/>
    </row>
    <row r="1437" spans="6:6" x14ac:dyDescent="0.2">
      <c r="F1437" s="3"/>
    </row>
    <row r="1438" spans="6:6" x14ac:dyDescent="0.2">
      <c r="F1438" s="3"/>
    </row>
    <row r="1439" spans="6:6" x14ac:dyDescent="0.2">
      <c r="F1439" s="3"/>
    </row>
    <row r="1440" spans="6:6" x14ac:dyDescent="0.2">
      <c r="F1440" s="3"/>
    </row>
    <row r="1441" spans="6:6" x14ac:dyDescent="0.2">
      <c r="F1441" s="3"/>
    </row>
    <row r="1442" spans="6:6" x14ac:dyDescent="0.2">
      <c r="F1442" s="3"/>
    </row>
    <row r="1443" spans="6:6" x14ac:dyDescent="0.2">
      <c r="F1443" s="3"/>
    </row>
    <row r="1444" spans="6:6" x14ac:dyDescent="0.2">
      <c r="F1444" s="3"/>
    </row>
    <row r="1445" spans="6:6" x14ac:dyDescent="0.2">
      <c r="F1445" s="3"/>
    </row>
    <row r="1446" spans="6:6" x14ac:dyDescent="0.2">
      <c r="F1446" s="3"/>
    </row>
    <row r="1447" spans="6:6" x14ac:dyDescent="0.2">
      <c r="F1447" s="3"/>
    </row>
    <row r="1448" spans="6:6" x14ac:dyDescent="0.2">
      <c r="F1448" s="3"/>
    </row>
    <row r="1449" spans="6:6" x14ac:dyDescent="0.2">
      <c r="F1449" s="3"/>
    </row>
    <row r="1450" spans="6:6" x14ac:dyDescent="0.2">
      <c r="F1450" s="3"/>
    </row>
    <row r="1451" spans="6:6" x14ac:dyDescent="0.2">
      <c r="F1451" s="3"/>
    </row>
    <row r="1452" spans="6:6" x14ac:dyDescent="0.2">
      <c r="F1452" s="3"/>
    </row>
    <row r="1453" spans="6:6" x14ac:dyDescent="0.2">
      <c r="F1453" s="3"/>
    </row>
    <row r="1454" spans="6:6" x14ac:dyDescent="0.2">
      <c r="F1454" s="3"/>
    </row>
    <row r="1455" spans="6:6" x14ac:dyDescent="0.2">
      <c r="F1455" s="3"/>
    </row>
    <row r="1456" spans="6:6" x14ac:dyDescent="0.2">
      <c r="F1456" s="3"/>
    </row>
    <row r="1457" spans="6:6" x14ac:dyDescent="0.2">
      <c r="F1457" s="3"/>
    </row>
    <row r="1458" spans="6:6" x14ac:dyDescent="0.2">
      <c r="F1458" s="3"/>
    </row>
    <row r="1459" spans="6:6" x14ac:dyDescent="0.2">
      <c r="F1459" s="3"/>
    </row>
    <row r="1460" spans="6:6" x14ac:dyDescent="0.2">
      <c r="F1460" s="3"/>
    </row>
    <row r="1461" spans="6:6" x14ac:dyDescent="0.2">
      <c r="F1461" s="3"/>
    </row>
    <row r="1462" spans="6:6" x14ac:dyDescent="0.2">
      <c r="F1462" s="3"/>
    </row>
    <row r="1463" spans="6:6" x14ac:dyDescent="0.2">
      <c r="F1463" s="3"/>
    </row>
    <row r="1464" spans="6:6" x14ac:dyDescent="0.2">
      <c r="F1464" s="3"/>
    </row>
    <row r="1465" spans="6:6" x14ac:dyDescent="0.2">
      <c r="F1465" s="3"/>
    </row>
    <row r="1466" spans="6:6" x14ac:dyDescent="0.2">
      <c r="F1466" s="3"/>
    </row>
    <row r="1467" spans="6:6" x14ac:dyDescent="0.2">
      <c r="F1467" s="3"/>
    </row>
    <row r="1468" spans="6:6" x14ac:dyDescent="0.2">
      <c r="F1468" s="3"/>
    </row>
    <row r="1469" spans="6:6" x14ac:dyDescent="0.2">
      <c r="F1469" s="3"/>
    </row>
    <row r="1470" spans="6:6" x14ac:dyDescent="0.2">
      <c r="F1470" s="3"/>
    </row>
    <row r="1471" spans="6:6" x14ac:dyDescent="0.2">
      <c r="F1471" s="3"/>
    </row>
    <row r="1472" spans="6:6" x14ac:dyDescent="0.2">
      <c r="F1472" s="3"/>
    </row>
    <row r="1473" spans="6:6" x14ac:dyDescent="0.2">
      <c r="F1473" s="3"/>
    </row>
    <row r="1474" spans="6:6" x14ac:dyDescent="0.2">
      <c r="F1474" s="3"/>
    </row>
    <row r="1475" spans="6:6" x14ac:dyDescent="0.2">
      <c r="F1475" s="3"/>
    </row>
    <row r="1476" spans="6:6" x14ac:dyDescent="0.2">
      <c r="F1476" s="3"/>
    </row>
    <row r="1477" spans="6:6" x14ac:dyDescent="0.2">
      <c r="F1477" s="3"/>
    </row>
    <row r="1478" spans="6:6" x14ac:dyDescent="0.2">
      <c r="F1478" s="3"/>
    </row>
    <row r="1479" spans="6:6" x14ac:dyDescent="0.2">
      <c r="F1479" s="3"/>
    </row>
    <row r="1480" spans="6:6" x14ac:dyDescent="0.2">
      <c r="F1480" s="3"/>
    </row>
    <row r="1481" spans="6:6" x14ac:dyDescent="0.2">
      <c r="F1481" s="3"/>
    </row>
    <row r="1482" spans="6:6" x14ac:dyDescent="0.2">
      <c r="F1482" s="3"/>
    </row>
    <row r="1483" spans="6:6" x14ac:dyDescent="0.2">
      <c r="F1483" s="3"/>
    </row>
    <row r="1484" spans="6:6" x14ac:dyDescent="0.2">
      <c r="F1484" s="3"/>
    </row>
    <row r="1485" spans="6:6" x14ac:dyDescent="0.2">
      <c r="F1485" s="3"/>
    </row>
    <row r="1486" spans="6:6" x14ac:dyDescent="0.2">
      <c r="F1486" s="3"/>
    </row>
    <row r="1487" spans="6:6" x14ac:dyDescent="0.2">
      <c r="F1487" s="3"/>
    </row>
    <row r="1488" spans="6:6" x14ac:dyDescent="0.2">
      <c r="F1488" s="3"/>
    </row>
    <row r="1489" spans="6:6" x14ac:dyDescent="0.2">
      <c r="F1489" s="3"/>
    </row>
    <row r="1490" spans="6:6" x14ac:dyDescent="0.2">
      <c r="F1490" s="3"/>
    </row>
    <row r="1491" spans="6:6" x14ac:dyDescent="0.2">
      <c r="F1491" s="3"/>
    </row>
    <row r="1492" spans="6:6" x14ac:dyDescent="0.2">
      <c r="F1492" s="3"/>
    </row>
    <row r="1493" spans="6:6" x14ac:dyDescent="0.2">
      <c r="F1493" s="3"/>
    </row>
    <row r="1494" spans="6:6" x14ac:dyDescent="0.2">
      <c r="F1494" s="3"/>
    </row>
    <row r="1495" spans="6:6" x14ac:dyDescent="0.2">
      <c r="F1495" s="3"/>
    </row>
    <row r="1496" spans="6:6" x14ac:dyDescent="0.2">
      <c r="F1496" s="3"/>
    </row>
    <row r="1497" spans="6:6" x14ac:dyDescent="0.2">
      <c r="F1497" s="3"/>
    </row>
    <row r="1498" spans="6:6" x14ac:dyDescent="0.2">
      <c r="F1498" s="3"/>
    </row>
    <row r="1499" spans="6:6" x14ac:dyDescent="0.2">
      <c r="F1499" s="3"/>
    </row>
    <row r="1500" spans="6:6" x14ac:dyDescent="0.2">
      <c r="F1500" s="3"/>
    </row>
    <row r="1501" spans="6:6" x14ac:dyDescent="0.2">
      <c r="F1501" s="3"/>
    </row>
    <row r="1502" spans="6:6" x14ac:dyDescent="0.2">
      <c r="F1502" s="3"/>
    </row>
    <row r="1503" spans="6:6" x14ac:dyDescent="0.2">
      <c r="F1503" s="3"/>
    </row>
    <row r="1504" spans="6:6" x14ac:dyDescent="0.2">
      <c r="F1504" s="3"/>
    </row>
    <row r="1505" spans="6:6" x14ac:dyDescent="0.2">
      <c r="F1505" s="3"/>
    </row>
    <row r="1506" spans="6:6" x14ac:dyDescent="0.2">
      <c r="F1506" s="3"/>
    </row>
    <row r="1507" spans="6:6" x14ac:dyDescent="0.2">
      <c r="F1507" s="3"/>
    </row>
    <row r="1508" spans="6:6" x14ac:dyDescent="0.2">
      <c r="F1508" s="3"/>
    </row>
    <row r="1509" spans="6:6" x14ac:dyDescent="0.2">
      <c r="F1509" s="3"/>
    </row>
    <row r="1510" spans="6:6" x14ac:dyDescent="0.2">
      <c r="F1510" s="3"/>
    </row>
    <row r="1511" spans="6:6" x14ac:dyDescent="0.2">
      <c r="F1511" s="3"/>
    </row>
    <row r="1512" spans="6:6" x14ac:dyDescent="0.2">
      <c r="F1512" s="3"/>
    </row>
    <row r="1513" spans="6:6" x14ac:dyDescent="0.2">
      <c r="F1513" s="3"/>
    </row>
    <row r="1514" spans="6:6" x14ac:dyDescent="0.2">
      <c r="F1514" s="3"/>
    </row>
    <row r="1515" spans="6:6" x14ac:dyDescent="0.2">
      <c r="F1515" s="3"/>
    </row>
    <row r="1516" spans="6:6" x14ac:dyDescent="0.2">
      <c r="F1516" s="3"/>
    </row>
    <row r="1517" spans="6:6" x14ac:dyDescent="0.2">
      <c r="F1517" s="3"/>
    </row>
    <row r="1518" spans="6:6" x14ac:dyDescent="0.2">
      <c r="F1518" s="3"/>
    </row>
    <row r="1519" spans="6:6" x14ac:dyDescent="0.2">
      <c r="F1519" s="3"/>
    </row>
    <row r="1520" spans="6:6" x14ac:dyDescent="0.2">
      <c r="F1520" s="3"/>
    </row>
    <row r="1521" spans="6:6" x14ac:dyDescent="0.2">
      <c r="F1521" s="3"/>
    </row>
    <row r="1522" spans="6:6" x14ac:dyDescent="0.2">
      <c r="F1522" s="3"/>
    </row>
    <row r="1523" spans="6:6" x14ac:dyDescent="0.2">
      <c r="F1523" s="3"/>
    </row>
    <row r="1524" spans="6:6" x14ac:dyDescent="0.2">
      <c r="F1524" s="3"/>
    </row>
    <row r="1525" spans="6:6" x14ac:dyDescent="0.2">
      <c r="F1525" s="3"/>
    </row>
    <row r="1526" spans="6:6" x14ac:dyDescent="0.2">
      <c r="F1526" s="3"/>
    </row>
    <row r="1527" spans="6:6" x14ac:dyDescent="0.2">
      <c r="F1527" s="3"/>
    </row>
    <row r="1528" spans="6:6" x14ac:dyDescent="0.2">
      <c r="F1528" s="3"/>
    </row>
    <row r="1529" spans="6:6" x14ac:dyDescent="0.2">
      <c r="F1529" s="3"/>
    </row>
    <row r="1530" spans="6:6" x14ac:dyDescent="0.2">
      <c r="F1530" s="3"/>
    </row>
    <row r="1531" spans="6:6" x14ac:dyDescent="0.2">
      <c r="F1531" s="3"/>
    </row>
    <row r="1532" spans="6:6" x14ac:dyDescent="0.2">
      <c r="F1532" s="3"/>
    </row>
    <row r="1533" spans="6:6" x14ac:dyDescent="0.2">
      <c r="F1533" s="3"/>
    </row>
    <row r="1534" spans="6:6" x14ac:dyDescent="0.2">
      <c r="F1534" s="3"/>
    </row>
    <row r="1535" spans="6:6" x14ac:dyDescent="0.2">
      <c r="F1535" s="3"/>
    </row>
    <row r="1536" spans="6:6" x14ac:dyDescent="0.2">
      <c r="F1536" s="3"/>
    </row>
    <row r="1537" spans="6:6" x14ac:dyDescent="0.2">
      <c r="F1537" s="3"/>
    </row>
    <row r="1538" spans="6:6" x14ac:dyDescent="0.2">
      <c r="F1538" s="3"/>
    </row>
    <row r="1539" spans="6:6" x14ac:dyDescent="0.2">
      <c r="F1539" s="3"/>
    </row>
    <row r="1540" spans="6:6" x14ac:dyDescent="0.2">
      <c r="F1540" s="3"/>
    </row>
    <row r="1541" spans="6:6" x14ac:dyDescent="0.2">
      <c r="F1541" s="3"/>
    </row>
    <row r="1542" spans="6:6" x14ac:dyDescent="0.2">
      <c r="F1542" s="3"/>
    </row>
    <row r="1543" spans="6:6" x14ac:dyDescent="0.2">
      <c r="F1543" s="3"/>
    </row>
    <row r="1544" spans="6:6" x14ac:dyDescent="0.2">
      <c r="F1544" s="3"/>
    </row>
    <row r="1545" spans="6:6" x14ac:dyDescent="0.2">
      <c r="F1545" s="3"/>
    </row>
    <row r="1546" spans="6:6" x14ac:dyDescent="0.2">
      <c r="F1546" s="3"/>
    </row>
    <row r="1547" spans="6:6" x14ac:dyDescent="0.2">
      <c r="F1547" s="3"/>
    </row>
    <row r="1548" spans="6:6" x14ac:dyDescent="0.2">
      <c r="F1548" s="3"/>
    </row>
    <row r="1549" spans="6:6" x14ac:dyDescent="0.2">
      <c r="F1549" s="3"/>
    </row>
    <row r="1550" spans="6:6" x14ac:dyDescent="0.2">
      <c r="F1550" s="3"/>
    </row>
    <row r="1551" spans="6:6" x14ac:dyDescent="0.2">
      <c r="F1551" s="3"/>
    </row>
    <row r="1552" spans="6:6" x14ac:dyDescent="0.2">
      <c r="F1552" s="3"/>
    </row>
    <row r="1553" spans="6:6" x14ac:dyDescent="0.2">
      <c r="F1553" s="3"/>
    </row>
    <row r="1554" spans="6:6" x14ac:dyDescent="0.2">
      <c r="F1554" s="3"/>
    </row>
    <row r="1555" spans="6:6" x14ac:dyDescent="0.2">
      <c r="F1555" s="3"/>
    </row>
    <row r="1556" spans="6:6" x14ac:dyDescent="0.2">
      <c r="F1556" s="3"/>
    </row>
    <row r="1557" spans="6:6" x14ac:dyDescent="0.2">
      <c r="F1557" s="3"/>
    </row>
    <row r="1558" spans="6:6" x14ac:dyDescent="0.2">
      <c r="F1558" s="3"/>
    </row>
    <row r="1559" spans="6:6" x14ac:dyDescent="0.2">
      <c r="F1559" s="3"/>
    </row>
    <row r="1560" spans="6:6" x14ac:dyDescent="0.2">
      <c r="F1560" s="3"/>
    </row>
    <row r="1561" spans="6:6" x14ac:dyDescent="0.2">
      <c r="F1561" s="3"/>
    </row>
    <row r="1562" spans="6:6" x14ac:dyDescent="0.2">
      <c r="F1562" s="3"/>
    </row>
    <row r="1563" spans="6:6" x14ac:dyDescent="0.2">
      <c r="F1563" s="3"/>
    </row>
    <row r="1564" spans="6:6" x14ac:dyDescent="0.2">
      <c r="F1564" s="3"/>
    </row>
    <row r="1565" spans="6:6" x14ac:dyDescent="0.2">
      <c r="F1565" s="3"/>
    </row>
    <row r="1566" spans="6:6" x14ac:dyDescent="0.2">
      <c r="F1566" s="3"/>
    </row>
    <row r="1567" spans="6:6" x14ac:dyDescent="0.2">
      <c r="F1567" s="3"/>
    </row>
    <row r="1568" spans="6:6" x14ac:dyDescent="0.2">
      <c r="F1568" s="3"/>
    </row>
    <row r="1569" spans="6:6" x14ac:dyDescent="0.2">
      <c r="F1569" s="3"/>
    </row>
    <row r="1570" spans="6:6" x14ac:dyDescent="0.2">
      <c r="F1570" s="3"/>
    </row>
    <row r="1571" spans="6:6" x14ac:dyDescent="0.2">
      <c r="F1571" s="3"/>
    </row>
    <row r="1572" spans="6:6" x14ac:dyDescent="0.2">
      <c r="F1572" s="3"/>
    </row>
    <row r="1573" spans="6:6" x14ac:dyDescent="0.2">
      <c r="F1573" s="3"/>
    </row>
    <row r="1574" spans="6:6" x14ac:dyDescent="0.2">
      <c r="F1574" s="3"/>
    </row>
    <row r="1575" spans="6:6" x14ac:dyDescent="0.2">
      <c r="F1575" s="3"/>
    </row>
    <row r="1576" spans="6:6" x14ac:dyDescent="0.2">
      <c r="F1576" s="3"/>
    </row>
    <row r="1577" spans="6:6" x14ac:dyDescent="0.2">
      <c r="F1577" s="3"/>
    </row>
    <row r="1578" spans="6:6" x14ac:dyDescent="0.2">
      <c r="F1578" s="3"/>
    </row>
    <row r="1579" spans="6:6" x14ac:dyDescent="0.2">
      <c r="F1579" s="3"/>
    </row>
    <row r="1580" spans="6:6" x14ac:dyDescent="0.2">
      <c r="F1580" s="3"/>
    </row>
    <row r="1581" spans="6:6" x14ac:dyDescent="0.2">
      <c r="F1581" s="3"/>
    </row>
    <row r="1582" spans="6:6" x14ac:dyDescent="0.2">
      <c r="F1582" s="3"/>
    </row>
    <row r="1583" spans="6:6" x14ac:dyDescent="0.2">
      <c r="F1583" s="3"/>
    </row>
    <row r="1584" spans="6:6" x14ac:dyDescent="0.2">
      <c r="F1584" s="3"/>
    </row>
    <row r="1585" spans="6:6" x14ac:dyDescent="0.2">
      <c r="F1585" s="3"/>
    </row>
    <row r="1586" spans="6:6" x14ac:dyDescent="0.2">
      <c r="F1586" s="3"/>
    </row>
    <row r="1587" spans="6:6" x14ac:dyDescent="0.2">
      <c r="F1587" s="3"/>
    </row>
    <row r="1588" spans="6:6" x14ac:dyDescent="0.2">
      <c r="F1588" s="3"/>
    </row>
    <row r="1589" spans="6:6" x14ac:dyDescent="0.2">
      <c r="F1589" s="3"/>
    </row>
    <row r="1590" spans="6:6" x14ac:dyDescent="0.2">
      <c r="F1590" s="3"/>
    </row>
    <row r="1591" spans="6:6" x14ac:dyDescent="0.2">
      <c r="F1591" s="3"/>
    </row>
    <row r="1592" spans="6:6" x14ac:dyDescent="0.2">
      <c r="F1592" s="3"/>
    </row>
    <row r="1593" spans="6:6" x14ac:dyDescent="0.2">
      <c r="F1593" s="3"/>
    </row>
    <row r="1594" spans="6:6" x14ac:dyDescent="0.2">
      <c r="F1594" s="3"/>
    </row>
    <row r="1595" spans="6:6" x14ac:dyDescent="0.2">
      <c r="F1595" s="3"/>
    </row>
    <row r="1596" spans="6:6" x14ac:dyDescent="0.2">
      <c r="F1596" s="3"/>
    </row>
    <row r="1597" spans="6:6" x14ac:dyDescent="0.2">
      <c r="F1597" s="3"/>
    </row>
    <row r="1598" spans="6:6" x14ac:dyDescent="0.2">
      <c r="F1598" s="3"/>
    </row>
    <row r="1599" spans="6:6" x14ac:dyDescent="0.2">
      <c r="F1599" s="3"/>
    </row>
    <row r="1600" spans="6:6" x14ac:dyDescent="0.2">
      <c r="F1600" s="3"/>
    </row>
    <row r="1601" spans="6:6" x14ac:dyDescent="0.2">
      <c r="F1601" s="3"/>
    </row>
    <row r="1602" spans="6:6" x14ac:dyDescent="0.2">
      <c r="F1602" s="3"/>
    </row>
    <row r="1603" spans="6:6" x14ac:dyDescent="0.2">
      <c r="F1603" s="3"/>
    </row>
    <row r="1604" spans="6:6" x14ac:dyDescent="0.2">
      <c r="F1604" s="3"/>
    </row>
    <row r="1605" spans="6:6" x14ac:dyDescent="0.2">
      <c r="F1605" s="3"/>
    </row>
    <row r="1606" spans="6:6" x14ac:dyDescent="0.2">
      <c r="F1606" s="3"/>
    </row>
    <row r="1607" spans="6:6" x14ac:dyDescent="0.2">
      <c r="F1607" s="3"/>
    </row>
    <row r="1608" spans="6:6" x14ac:dyDescent="0.2">
      <c r="F1608" s="3"/>
    </row>
    <row r="1609" spans="6:6" x14ac:dyDescent="0.2">
      <c r="F1609" s="3"/>
    </row>
    <row r="1610" spans="6:6" x14ac:dyDescent="0.2">
      <c r="F1610" s="3"/>
    </row>
    <row r="1611" spans="6:6" x14ac:dyDescent="0.2">
      <c r="F1611" s="3"/>
    </row>
    <row r="1612" spans="6:6" x14ac:dyDescent="0.2">
      <c r="F1612" s="3"/>
    </row>
    <row r="1613" spans="6:6" x14ac:dyDescent="0.2">
      <c r="F1613" s="3"/>
    </row>
    <row r="1614" spans="6:6" x14ac:dyDescent="0.2">
      <c r="F1614" s="3"/>
    </row>
    <row r="1615" spans="6:6" x14ac:dyDescent="0.2">
      <c r="F1615" s="3"/>
    </row>
    <row r="1616" spans="6:6" x14ac:dyDescent="0.2">
      <c r="F1616" s="3"/>
    </row>
    <row r="1617" spans="6:6" x14ac:dyDescent="0.2">
      <c r="F1617" s="3"/>
    </row>
    <row r="1618" spans="6:6" x14ac:dyDescent="0.2">
      <c r="F1618" s="3"/>
    </row>
    <row r="1619" spans="6:6" x14ac:dyDescent="0.2">
      <c r="F1619" s="3"/>
    </row>
    <row r="1620" spans="6:6" x14ac:dyDescent="0.2">
      <c r="F1620" s="3"/>
    </row>
    <row r="1621" spans="6:6" x14ac:dyDescent="0.2">
      <c r="F1621" s="3"/>
    </row>
    <row r="1622" spans="6:6" x14ac:dyDescent="0.2">
      <c r="F1622" s="3"/>
    </row>
    <row r="1623" spans="6:6" x14ac:dyDescent="0.2">
      <c r="F1623" s="3"/>
    </row>
    <row r="1624" spans="6:6" x14ac:dyDescent="0.2">
      <c r="F1624" s="3"/>
    </row>
    <row r="1625" spans="6:6" x14ac:dyDescent="0.2">
      <c r="F1625" s="3"/>
    </row>
    <row r="1626" spans="6:6" x14ac:dyDescent="0.2">
      <c r="F1626" s="3"/>
    </row>
    <row r="1627" spans="6:6" x14ac:dyDescent="0.2">
      <c r="F1627" s="3"/>
    </row>
    <row r="1628" spans="6:6" x14ac:dyDescent="0.2">
      <c r="F1628" s="3"/>
    </row>
    <row r="1629" spans="6:6" x14ac:dyDescent="0.2">
      <c r="F1629" s="3"/>
    </row>
    <row r="1630" spans="6:6" x14ac:dyDescent="0.2">
      <c r="F1630" s="3"/>
    </row>
    <row r="1631" spans="6:6" x14ac:dyDescent="0.2">
      <c r="F1631" s="3"/>
    </row>
    <row r="1632" spans="6:6" x14ac:dyDescent="0.2">
      <c r="F1632" s="3"/>
    </row>
    <row r="1633" spans="6:6" x14ac:dyDescent="0.2">
      <c r="F1633" s="3"/>
    </row>
    <row r="1634" spans="6:6" x14ac:dyDescent="0.2">
      <c r="F1634" s="3"/>
    </row>
    <row r="1635" spans="6:6" x14ac:dyDescent="0.2">
      <c r="F1635" s="3"/>
    </row>
    <row r="1636" spans="6:6" x14ac:dyDescent="0.2">
      <c r="F1636" s="3"/>
    </row>
    <row r="1637" spans="6:6" x14ac:dyDescent="0.2">
      <c r="F1637" s="3"/>
    </row>
    <row r="1638" spans="6:6" x14ac:dyDescent="0.2">
      <c r="F1638" s="3"/>
    </row>
    <row r="1639" spans="6:6" x14ac:dyDescent="0.2">
      <c r="F1639" s="3"/>
    </row>
    <row r="1640" spans="6:6" x14ac:dyDescent="0.2">
      <c r="F1640" s="3"/>
    </row>
    <row r="1641" spans="6:6" x14ac:dyDescent="0.2">
      <c r="F1641" s="3"/>
    </row>
    <row r="1642" spans="6:6" x14ac:dyDescent="0.2">
      <c r="F1642" s="3"/>
    </row>
    <row r="1643" spans="6:6" x14ac:dyDescent="0.2">
      <c r="F1643" s="3"/>
    </row>
    <row r="1644" spans="6:6" x14ac:dyDescent="0.2">
      <c r="F1644" s="3"/>
    </row>
    <row r="1645" spans="6:6" x14ac:dyDescent="0.2">
      <c r="F1645" s="3"/>
    </row>
    <row r="1646" spans="6:6" x14ac:dyDescent="0.2">
      <c r="F1646" s="3"/>
    </row>
    <row r="1647" spans="6:6" x14ac:dyDescent="0.2">
      <c r="F1647" s="3"/>
    </row>
    <row r="1648" spans="6:6" x14ac:dyDescent="0.2">
      <c r="F1648" s="3"/>
    </row>
    <row r="1649" spans="6:6" x14ac:dyDescent="0.2">
      <c r="F1649" s="3"/>
    </row>
    <row r="1650" spans="6:6" x14ac:dyDescent="0.2">
      <c r="F1650" s="3"/>
    </row>
    <row r="1651" spans="6:6" x14ac:dyDescent="0.2">
      <c r="F1651" s="3"/>
    </row>
    <row r="1652" spans="6:6" x14ac:dyDescent="0.2">
      <c r="F1652" s="3"/>
    </row>
    <row r="1653" spans="6:6" x14ac:dyDescent="0.2">
      <c r="F1653" s="3"/>
    </row>
    <row r="1654" spans="6:6" x14ac:dyDescent="0.2">
      <c r="F1654" s="3"/>
    </row>
    <row r="1655" spans="6:6" x14ac:dyDescent="0.2">
      <c r="F1655" s="3"/>
    </row>
    <row r="1656" spans="6:6" x14ac:dyDescent="0.2">
      <c r="F1656" s="3"/>
    </row>
    <row r="1657" spans="6:6" x14ac:dyDescent="0.2">
      <c r="F1657" s="3"/>
    </row>
    <row r="1658" spans="6:6" x14ac:dyDescent="0.2">
      <c r="F1658" s="3"/>
    </row>
    <row r="1659" spans="6:6" x14ac:dyDescent="0.2">
      <c r="F1659" s="3"/>
    </row>
    <row r="1660" spans="6:6" x14ac:dyDescent="0.2">
      <c r="F1660" s="3"/>
    </row>
    <row r="1661" spans="6:6" x14ac:dyDescent="0.2">
      <c r="F1661" s="3"/>
    </row>
    <row r="1662" spans="6:6" x14ac:dyDescent="0.2">
      <c r="F1662" s="3"/>
    </row>
    <row r="1663" spans="6:6" x14ac:dyDescent="0.2">
      <c r="F1663" s="3"/>
    </row>
    <row r="1664" spans="6:6" x14ac:dyDescent="0.2">
      <c r="F1664" s="3"/>
    </row>
    <row r="1665" spans="6:6" x14ac:dyDescent="0.2">
      <c r="F1665" s="3"/>
    </row>
    <row r="1666" spans="6:6" x14ac:dyDescent="0.2">
      <c r="F1666" s="3"/>
    </row>
    <row r="1667" spans="6:6" x14ac:dyDescent="0.2">
      <c r="F1667" s="3"/>
    </row>
    <row r="1668" spans="6:6" x14ac:dyDescent="0.2">
      <c r="F1668" s="3"/>
    </row>
    <row r="1669" spans="6:6" x14ac:dyDescent="0.2">
      <c r="F1669" s="3"/>
    </row>
    <row r="1670" spans="6:6" x14ac:dyDescent="0.2">
      <c r="F1670" s="3"/>
    </row>
    <row r="1671" spans="6:6" x14ac:dyDescent="0.2">
      <c r="F1671" s="3"/>
    </row>
    <row r="1672" spans="6:6" x14ac:dyDescent="0.2">
      <c r="F1672" s="3"/>
    </row>
    <row r="1673" spans="6:6" x14ac:dyDescent="0.2">
      <c r="F1673" s="3"/>
    </row>
    <row r="1674" spans="6:6" x14ac:dyDescent="0.2">
      <c r="F1674" s="3"/>
    </row>
    <row r="1675" spans="6:6" x14ac:dyDescent="0.2">
      <c r="F1675" s="3"/>
    </row>
    <row r="1676" spans="6:6" x14ac:dyDescent="0.2">
      <c r="F1676" s="3"/>
    </row>
    <row r="1677" spans="6:6" x14ac:dyDescent="0.2">
      <c r="F1677" s="3"/>
    </row>
    <row r="1678" spans="6:6" x14ac:dyDescent="0.2">
      <c r="F1678" s="3"/>
    </row>
    <row r="1679" spans="6:6" x14ac:dyDescent="0.2">
      <c r="F1679" s="3"/>
    </row>
    <row r="1680" spans="6:6" x14ac:dyDescent="0.2">
      <c r="F1680" s="3"/>
    </row>
    <row r="1681" spans="6:6" x14ac:dyDescent="0.2">
      <c r="F1681" s="3"/>
    </row>
    <row r="1682" spans="6:6" x14ac:dyDescent="0.2">
      <c r="F1682" s="3"/>
    </row>
    <row r="1683" spans="6:6" x14ac:dyDescent="0.2">
      <c r="F1683" s="3"/>
    </row>
    <row r="1684" spans="6:6" x14ac:dyDescent="0.2">
      <c r="F1684" s="3"/>
    </row>
    <row r="1685" spans="6:6" x14ac:dyDescent="0.2">
      <c r="F1685" s="3"/>
    </row>
    <row r="1686" spans="6:6" x14ac:dyDescent="0.2">
      <c r="F1686" s="3"/>
    </row>
    <row r="1687" spans="6:6" x14ac:dyDescent="0.2">
      <c r="F1687" s="3"/>
    </row>
    <row r="1688" spans="6:6" x14ac:dyDescent="0.2">
      <c r="F1688" s="3"/>
    </row>
    <row r="1689" spans="6:6" x14ac:dyDescent="0.2">
      <c r="F1689" s="3"/>
    </row>
    <row r="1690" spans="6:6" x14ac:dyDescent="0.2">
      <c r="F1690" s="3"/>
    </row>
    <row r="1691" spans="6:6" x14ac:dyDescent="0.2">
      <c r="F1691" s="3"/>
    </row>
    <row r="1692" spans="6:6" x14ac:dyDescent="0.2">
      <c r="F1692" s="3"/>
    </row>
    <row r="1693" spans="6:6" x14ac:dyDescent="0.2">
      <c r="F1693" s="3"/>
    </row>
    <row r="1694" spans="6:6" x14ac:dyDescent="0.2">
      <c r="F1694" s="3"/>
    </row>
    <row r="1695" spans="6:6" x14ac:dyDescent="0.2">
      <c r="F1695" s="3"/>
    </row>
    <row r="1696" spans="6:6" x14ac:dyDescent="0.2">
      <c r="F1696" s="3"/>
    </row>
    <row r="1697" spans="6:6" x14ac:dyDescent="0.2">
      <c r="F1697" s="3"/>
    </row>
    <row r="1698" spans="6:6" x14ac:dyDescent="0.2">
      <c r="F1698" s="3"/>
    </row>
    <row r="1699" spans="6:6" x14ac:dyDescent="0.2">
      <c r="F1699" s="3"/>
    </row>
    <row r="1700" spans="6:6" x14ac:dyDescent="0.2">
      <c r="F1700" s="3"/>
    </row>
    <row r="1701" spans="6:6" x14ac:dyDescent="0.2">
      <c r="F1701" s="3"/>
    </row>
    <row r="1702" spans="6:6" x14ac:dyDescent="0.2">
      <c r="F1702" s="3"/>
    </row>
    <row r="1703" spans="6:6" x14ac:dyDescent="0.2">
      <c r="F1703" s="3"/>
    </row>
    <row r="1704" spans="6:6" x14ac:dyDescent="0.2">
      <c r="F1704" s="3"/>
    </row>
    <row r="1705" spans="6:6" x14ac:dyDescent="0.2">
      <c r="F1705" s="3"/>
    </row>
    <row r="1706" spans="6:6" x14ac:dyDescent="0.2">
      <c r="F1706" s="3"/>
    </row>
    <row r="1707" spans="6:6" x14ac:dyDescent="0.2">
      <c r="F1707" s="3"/>
    </row>
    <row r="1708" spans="6:6" x14ac:dyDescent="0.2">
      <c r="F1708" s="3"/>
    </row>
    <row r="1709" spans="6:6" x14ac:dyDescent="0.2">
      <c r="F1709" s="3"/>
    </row>
    <row r="1710" spans="6:6" x14ac:dyDescent="0.2">
      <c r="F1710" s="3"/>
    </row>
    <row r="1711" spans="6:6" x14ac:dyDescent="0.2">
      <c r="F1711" s="3"/>
    </row>
    <row r="1712" spans="6:6" x14ac:dyDescent="0.2">
      <c r="F1712" s="3"/>
    </row>
    <row r="1713" spans="6:6" x14ac:dyDescent="0.2">
      <c r="F1713" s="3"/>
    </row>
    <row r="1714" spans="6:6" x14ac:dyDescent="0.2">
      <c r="F1714" s="3"/>
    </row>
    <row r="1715" spans="6:6" x14ac:dyDescent="0.2">
      <c r="F1715" s="3"/>
    </row>
    <row r="1716" spans="6:6" x14ac:dyDescent="0.2">
      <c r="F1716" s="3"/>
    </row>
    <row r="1717" spans="6:6" x14ac:dyDescent="0.2">
      <c r="F1717" s="3"/>
    </row>
    <row r="1718" spans="6:6" x14ac:dyDescent="0.2">
      <c r="F1718" s="3"/>
    </row>
    <row r="1719" spans="6:6" x14ac:dyDescent="0.2">
      <c r="F1719" s="3"/>
    </row>
    <row r="1720" spans="6:6" x14ac:dyDescent="0.2">
      <c r="F1720" s="3"/>
    </row>
    <row r="1721" spans="6:6" x14ac:dyDescent="0.2">
      <c r="F1721" s="3"/>
    </row>
    <row r="1722" spans="6:6" x14ac:dyDescent="0.2">
      <c r="F1722" s="3"/>
    </row>
    <row r="1723" spans="6:6" x14ac:dyDescent="0.2">
      <c r="F1723" s="3"/>
    </row>
    <row r="1724" spans="6:6" x14ac:dyDescent="0.2">
      <c r="F1724" s="3"/>
    </row>
    <row r="1725" spans="6:6" x14ac:dyDescent="0.2">
      <c r="F1725" s="3"/>
    </row>
    <row r="1726" spans="6:6" x14ac:dyDescent="0.2">
      <c r="F1726" s="3"/>
    </row>
    <row r="1727" spans="6:6" x14ac:dyDescent="0.2">
      <c r="F1727" s="3"/>
    </row>
    <row r="1728" spans="6:6" x14ac:dyDescent="0.2">
      <c r="F1728" s="3"/>
    </row>
    <row r="1729" spans="6:6" x14ac:dyDescent="0.2">
      <c r="F1729" s="3"/>
    </row>
    <row r="1730" spans="6:6" x14ac:dyDescent="0.2">
      <c r="F1730" s="3"/>
    </row>
    <row r="1731" spans="6:6" x14ac:dyDescent="0.2">
      <c r="F1731" s="3"/>
    </row>
    <row r="1732" spans="6:6" x14ac:dyDescent="0.2">
      <c r="F1732" s="3"/>
    </row>
    <row r="1733" spans="6:6" x14ac:dyDescent="0.2">
      <c r="F1733" s="3"/>
    </row>
    <row r="1734" spans="6:6" x14ac:dyDescent="0.2">
      <c r="F1734" s="3"/>
    </row>
    <row r="1735" spans="6:6" x14ac:dyDescent="0.2">
      <c r="F1735" s="3"/>
    </row>
    <row r="1736" spans="6:6" x14ac:dyDescent="0.2">
      <c r="F1736" s="3"/>
    </row>
    <row r="1737" spans="6:6" x14ac:dyDescent="0.2">
      <c r="F1737" s="3"/>
    </row>
    <row r="1738" spans="6:6" x14ac:dyDescent="0.2">
      <c r="F1738" s="3"/>
    </row>
    <row r="1739" spans="6:6" x14ac:dyDescent="0.2">
      <c r="F1739" s="3"/>
    </row>
    <row r="1740" spans="6:6" x14ac:dyDescent="0.2">
      <c r="F1740" s="3"/>
    </row>
    <row r="1741" spans="6:6" x14ac:dyDescent="0.2">
      <c r="F1741" s="3"/>
    </row>
    <row r="1742" spans="6:6" x14ac:dyDescent="0.2">
      <c r="F1742" s="3"/>
    </row>
    <row r="1743" spans="6:6" x14ac:dyDescent="0.2">
      <c r="F1743" s="3"/>
    </row>
    <row r="1744" spans="6:6" x14ac:dyDescent="0.2">
      <c r="F1744" s="3"/>
    </row>
    <row r="1745" spans="6:6" x14ac:dyDescent="0.2">
      <c r="F1745" s="3"/>
    </row>
    <row r="1746" spans="6:6" x14ac:dyDescent="0.2">
      <c r="F1746" s="3"/>
    </row>
    <row r="1747" spans="6:6" x14ac:dyDescent="0.2">
      <c r="F1747" s="3"/>
    </row>
    <row r="1748" spans="6:6" x14ac:dyDescent="0.2">
      <c r="F1748" s="3"/>
    </row>
    <row r="1749" spans="6:6" x14ac:dyDescent="0.2">
      <c r="F1749" s="3"/>
    </row>
    <row r="1750" spans="6:6" x14ac:dyDescent="0.2">
      <c r="F1750" s="3"/>
    </row>
    <row r="1751" spans="6:6" x14ac:dyDescent="0.2">
      <c r="F1751" s="3"/>
    </row>
    <row r="1752" spans="6:6" x14ac:dyDescent="0.2">
      <c r="F1752" s="3"/>
    </row>
    <row r="1753" spans="6:6" x14ac:dyDescent="0.2">
      <c r="F1753" s="3"/>
    </row>
    <row r="1754" spans="6:6" x14ac:dyDescent="0.2">
      <c r="F1754" s="3"/>
    </row>
    <row r="1755" spans="6:6" x14ac:dyDescent="0.2">
      <c r="F1755" s="3"/>
    </row>
    <row r="1756" spans="6:6" x14ac:dyDescent="0.2">
      <c r="F1756" s="3"/>
    </row>
    <row r="1757" spans="6:6" x14ac:dyDescent="0.2">
      <c r="F1757" s="3"/>
    </row>
    <row r="1758" spans="6:6" x14ac:dyDescent="0.2">
      <c r="F1758" s="3"/>
    </row>
    <row r="1759" spans="6:6" x14ac:dyDescent="0.2">
      <c r="F1759" s="3"/>
    </row>
    <row r="1760" spans="6:6" x14ac:dyDescent="0.2">
      <c r="F1760" s="3"/>
    </row>
    <row r="1761" spans="6:6" x14ac:dyDescent="0.2">
      <c r="F1761" s="3"/>
    </row>
    <row r="1762" spans="6:6" x14ac:dyDescent="0.2">
      <c r="F1762" s="3"/>
    </row>
    <row r="1763" spans="6:6" x14ac:dyDescent="0.2">
      <c r="F1763" s="3"/>
    </row>
    <row r="1764" spans="6:6" x14ac:dyDescent="0.2">
      <c r="F1764" s="3"/>
    </row>
    <row r="1765" spans="6:6" x14ac:dyDescent="0.2">
      <c r="F1765" s="3"/>
    </row>
    <row r="1766" spans="6:6" x14ac:dyDescent="0.2">
      <c r="F1766" s="3"/>
    </row>
    <row r="1767" spans="6:6" x14ac:dyDescent="0.2">
      <c r="F1767" s="3"/>
    </row>
    <row r="1768" spans="6:6" x14ac:dyDescent="0.2">
      <c r="F1768" s="3"/>
    </row>
    <row r="1769" spans="6:6" x14ac:dyDescent="0.2">
      <c r="F1769" s="3"/>
    </row>
    <row r="1770" spans="6:6" x14ac:dyDescent="0.2">
      <c r="F1770" s="3"/>
    </row>
    <row r="1771" spans="6:6" x14ac:dyDescent="0.2">
      <c r="F1771" s="3"/>
    </row>
    <row r="1772" spans="6:6" x14ac:dyDescent="0.2">
      <c r="F1772" s="3"/>
    </row>
    <row r="1773" spans="6:6" x14ac:dyDescent="0.2">
      <c r="F1773" s="3"/>
    </row>
    <row r="1774" spans="6:6" x14ac:dyDescent="0.2">
      <c r="F1774" s="3"/>
    </row>
    <row r="1775" spans="6:6" x14ac:dyDescent="0.2">
      <c r="F1775" s="3"/>
    </row>
    <row r="1776" spans="6:6" x14ac:dyDescent="0.2">
      <c r="F1776" s="3"/>
    </row>
    <row r="1777" spans="6:6" x14ac:dyDescent="0.2">
      <c r="F1777" s="3"/>
    </row>
    <row r="1778" spans="6:6" x14ac:dyDescent="0.2">
      <c r="F1778" s="3"/>
    </row>
    <row r="1779" spans="6:6" x14ac:dyDescent="0.2">
      <c r="F1779" s="3"/>
    </row>
    <row r="1780" spans="6:6" x14ac:dyDescent="0.2">
      <c r="F1780" s="3"/>
    </row>
    <row r="1781" spans="6:6" x14ac:dyDescent="0.2">
      <c r="F1781" s="3"/>
    </row>
    <row r="1782" spans="6:6" x14ac:dyDescent="0.2">
      <c r="F1782" s="3"/>
    </row>
    <row r="1783" spans="6:6" x14ac:dyDescent="0.2">
      <c r="F1783" s="3"/>
    </row>
    <row r="1784" spans="6:6" x14ac:dyDescent="0.2">
      <c r="F1784" s="3"/>
    </row>
    <row r="1785" spans="6:6" x14ac:dyDescent="0.2">
      <c r="F1785" s="3"/>
    </row>
    <row r="1786" spans="6:6" x14ac:dyDescent="0.2">
      <c r="F1786" s="3"/>
    </row>
    <row r="1787" spans="6:6" x14ac:dyDescent="0.2">
      <c r="F1787" s="3"/>
    </row>
    <row r="1788" spans="6:6" x14ac:dyDescent="0.2">
      <c r="F1788" s="3"/>
    </row>
    <row r="1789" spans="6:6" x14ac:dyDescent="0.2">
      <c r="F1789" s="3"/>
    </row>
    <row r="1790" spans="6:6" x14ac:dyDescent="0.2">
      <c r="F1790" s="3"/>
    </row>
    <row r="1791" spans="6:6" x14ac:dyDescent="0.2">
      <c r="F1791" s="3"/>
    </row>
    <row r="1792" spans="6:6" x14ac:dyDescent="0.2">
      <c r="F1792" s="3"/>
    </row>
    <row r="1793" spans="6:6" x14ac:dyDescent="0.2">
      <c r="F1793" s="3"/>
    </row>
    <row r="1794" spans="6:6" x14ac:dyDescent="0.2">
      <c r="F1794" s="3"/>
    </row>
    <row r="1795" spans="6:6" x14ac:dyDescent="0.2">
      <c r="F1795" s="3"/>
    </row>
    <row r="1796" spans="6:6" x14ac:dyDescent="0.2">
      <c r="F1796" s="3"/>
    </row>
    <row r="1797" spans="6:6" x14ac:dyDescent="0.2">
      <c r="F1797" s="3"/>
    </row>
    <row r="1798" spans="6:6" x14ac:dyDescent="0.2">
      <c r="F1798" s="3"/>
    </row>
    <row r="1799" spans="6:6" x14ac:dyDescent="0.2">
      <c r="F1799" s="3"/>
    </row>
    <row r="1800" spans="6:6" x14ac:dyDescent="0.2">
      <c r="F1800" s="3"/>
    </row>
    <row r="1801" spans="6:6" x14ac:dyDescent="0.2">
      <c r="F1801" s="3"/>
    </row>
    <row r="1802" spans="6:6" x14ac:dyDescent="0.2">
      <c r="F1802" s="3"/>
    </row>
    <row r="1803" spans="6:6" x14ac:dyDescent="0.2">
      <c r="F1803" s="3"/>
    </row>
    <row r="1804" spans="6:6" x14ac:dyDescent="0.2">
      <c r="F1804" s="3"/>
    </row>
    <row r="1805" spans="6:6" x14ac:dyDescent="0.2">
      <c r="F1805" s="3"/>
    </row>
    <row r="1806" spans="6:6" x14ac:dyDescent="0.2">
      <c r="F1806" s="3"/>
    </row>
    <row r="1807" spans="6:6" x14ac:dyDescent="0.2">
      <c r="F1807" s="3"/>
    </row>
    <row r="1808" spans="6:6" x14ac:dyDescent="0.2">
      <c r="F1808" s="3"/>
    </row>
    <row r="1809" spans="6:6" x14ac:dyDescent="0.2">
      <c r="F1809" s="3"/>
    </row>
    <row r="1810" spans="6:6" x14ac:dyDescent="0.2">
      <c r="F1810" s="3"/>
    </row>
    <row r="1811" spans="6:6" x14ac:dyDescent="0.2">
      <c r="F1811" s="3"/>
    </row>
    <row r="1812" spans="6:6" x14ac:dyDescent="0.2">
      <c r="F1812" s="3"/>
    </row>
    <row r="1813" spans="6:6" x14ac:dyDescent="0.2">
      <c r="F1813" s="3"/>
    </row>
    <row r="1814" spans="6:6" x14ac:dyDescent="0.2">
      <c r="F1814" s="3"/>
    </row>
    <row r="1815" spans="6:6" x14ac:dyDescent="0.2">
      <c r="F1815" s="3"/>
    </row>
    <row r="1816" spans="6:6" x14ac:dyDescent="0.2">
      <c r="F1816" s="3"/>
    </row>
    <row r="1817" spans="6:6" x14ac:dyDescent="0.2">
      <c r="F1817" s="3"/>
    </row>
    <row r="1818" spans="6:6" x14ac:dyDescent="0.2">
      <c r="F1818" s="3"/>
    </row>
    <row r="1819" spans="6:6" x14ac:dyDescent="0.2">
      <c r="F1819" s="3"/>
    </row>
    <row r="1820" spans="6:6" x14ac:dyDescent="0.2">
      <c r="F1820" s="3"/>
    </row>
    <row r="1821" spans="6:6" x14ac:dyDescent="0.2">
      <c r="F1821" s="3"/>
    </row>
    <row r="1822" spans="6:6" x14ac:dyDescent="0.2">
      <c r="F1822" s="3"/>
    </row>
    <row r="1823" spans="6:6" x14ac:dyDescent="0.2">
      <c r="F1823" s="3"/>
    </row>
    <row r="1824" spans="6:6" x14ac:dyDescent="0.2">
      <c r="F1824" s="3"/>
    </row>
    <row r="1825" spans="6:6" x14ac:dyDescent="0.2">
      <c r="F1825" s="3"/>
    </row>
    <row r="1826" spans="6:6" x14ac:dyDescent="0.2">
      <c r="F1826" s="3"/>
    </row>
    <row r="1827" spans="6:6" x14ac:dyDescent="0.2">
      <c r="F1827" s="3"/>
    </row>
    <row r="1828" spans="6:6" x14ac:dyDescent="0.2">
      <c r="F1828" s="3"/>
    </row>
    <row r="1829" spans="6:6" x14ac:dyDescent="0.2">
      <c r="F1829" s="3"/>
    </row>
    <row r="1830" spans="6:6" x14ac:dyDescent="0.2">
      <c r="F1830" s="3"/>
    </row>
    <row r="1831" spans="6:6" x14ac:dyDescent="0.2">
      <c r="F1831" s="3"/>
    </row>
    <row r="1832" spans="6:6" x14ac:dyDescent="0.2">
      <c r="F1832" s="3"/>
    </row>
    <row r="1833" spans="6:6" x14ac:dyDescent="0.2">
      <c r="F1833" s="3"/>
    </row>
    <row r="1834" spans="6:6" x14ac:dyDescent="0.2">
      <c r="F1834" s="3"/>
    </row>
    <row r="1835" spans="6:6" x14ac:dyDescent="0.2">
      <c r="F1835" s="3"/>
    </row>
    <row r="1836" spans="6:6" x14ac:dyDescent="0.2">
      <c r="F1836" s="3"/>
    </row>
    <row r="1837" spans="6:6" x14ac:dyDescent="0.2">
      <c r="F1837" s="3"/>
    </row>
    <row r="1838" spans="6:6" x14ac:dyDescent="0.2">
      <c r="F1838" s="3"/>
    </row>
    <row r="1839" spans="6:6" x14ac:dyDescent="0.2">
      <c r="F1839" s="3"/>
    </row>
    <row r="1840" spans="6:6" x14ac:dyDescent="0.2">
      <c r="F1840" s="3"/>
    </row>
    <row r="1841" spans="6:6" x14ac:dyDescent="0.2">
      <c r="F1841" s="3"/>
    </row>
    <row r="1842" spans="6:6" x14ac:dyDescent="0.2">
      <c r="F1842" s="3"/>
    </row>
    <row r="1843" spans="6:6" x14ac:dyDescent="0.2">
      <c r="F1843" s="3"/>
    </row>
    <row r="1844" spans="6:6" x14ac:dyDescent="0.2">
      <c r="F1844" s="3"/>
    </row>
    <row r="1845" spans="6:6" x14ac:dyDescent="0.2">
      <c r="F1845" s="3"/>
    </row>
    <row r="1846" spans="6:6" x14ac:dyDescent="0.2">
      <c r="F1846" s="3"/>
    </row>
    <row r="1847" spans="6:6" x14ac:dyDescent="0.2">
      <c r="F1847" s="3"/>
    </row>
    <row r="1848" spans="6:6" x14ac:dyDescent="0.2">
      <c r="F1848" s="3"/>
    </row>
    <row r="1849" spans="6:6" x14ac:dyDescent="0.2">
      <c r="F1849" s="3"/>
    </row>
    <row r="1850" spans="6:6" x14ac:dyDescent="0.2">
      <c r="F1850" s="3"/>
    </row>
    <row r="1851" spans="6:6" x14ac:dyDescent="0.2">
      <c r="F1851" s="3"/>
    </row>
    <row r="1852" spans="6:6" x14ac:dyDescent="0.2">
      <c r="F1852" s="3"/>
    </row>
    <row r="1853" spans="6:6" x14ac:dyDescent="0.2">
      <c r="F1853" s="3"/>
    </row>
    <row r="1854" spans="6:6" x14ac:dyDescent="0.2">
      <c r="F1854" s="3"/>
    </row>
    <row r="1855" spans="6:6" x14ac:dyDescent="0.2">
      <c r="F1855" s="3"/>
    </row>
    <row r="1856" spans="6:6" x14ac:dyDescent="0.2">
      <c r="F1856" s="3"/>
    </row>
    <row r="1857" spans="6:6" x14ac:dyDescent="0.2">
      <c r="F1857" s="3"/>
    </row>
    <row r="1858" spans="6:6" x14ac:dyDescent="0.2">
      <c r="F1858" s="3"/>
    </row>
    <row r="1859" spans="6:6" x14ac:dyDescent="0.2">
      <c r="F1859" s="3"/>
    </row>
    <row r="1860" spans="6:6" x14ac:dyDescent="0.2">
      <c r="F1860" s="3"/>
    </row>
    <row r="1861" spans="6:6" x14ac:dyDescent="0.2">
      <c r="F1861" s="3"/>
    </row>
    <row r="1862" spans="6:6" x14ac:dyDescent="0.2">
      <c r="F1862" s="3"/>
    </row>
    <row r="1863" spans="6:6" x14ac:dyDescent="0.2">
      <c r="F1863" s="3"/>
    </row>
    <row r="1864" spans="6:6" x14ac:dyDescent="0.2">
      <c r="F1864" s="3"/>
    </row>
    <row r="1865" spans="6:6" x14ac:dyDescent="0.2">
      <c r="F1865" s="3"/>
    </row>
    <row r="1866" spans="6:6" x14ac:dyDescent="0.2">
      <c r="F1866" s="3"/>
    </row>
    <row r="1867" spans="6:6" x14ac:dyDescent="0.2">
      <c r="F1867" s="3"/>
    </row>
    <row r="1868" spans="6:6" x14ac:dyDescent="0.2">
      <c r="F1868" s="3"/>
    </row>
    <row r="1869" spans="6:6" x14ac:dyDescent="0.2">
      <c r="F1869" s="3"/>
    </row>
    <row r="1870" spans="6:6" x14ac:dyDescent="0.2">
      <c r="F1870" s="3"/>
    </row>
    <row r="1871" spans="6:6" x14ac:dyDescent="0.2">
      <c r="F1871" s="3"/>
    </row>
    <row r="1872" spans="6:6" x14ac:dyDescent="0.2">
      <c r="F1872" s="3"/>
    </row>
    <row r="1873" spans="6:6" x14ac:dyDescent="0.2">
      <c r="F1873" s="3"/>
    </row>
    <row r="1874" spans="6:6" x14ac:dyDescent="0.2">
      <c r="F1874" s="3"/>
    </row>
    <row r="1875" spans="6:6" x14ac:dyDescent="0.2">
      <c r="F1875" s="3"/>
    </row>
    <row r="1876" spans="6:6" x14ac:dyDescent="0.2">
      <c r="F1876" s="3"/>
    </row>
    <row r="1877" spans="6:6" x14ac:dyDescent="0.2">
      <c r="F1877" s="3"/>
    </row>
    <row r="1878" spans="6:6" x14ac:dyDescent="0.2">
      <c r="F1878" s="3"/>
    </row>
    <row r="1879" spans="6:6" x14ac:dyDescent="0.2">
      <c r="F1879" s="3"/>
    </row>
    <row r="1880" spans="6:6" x14ac:dyDescent="0.2">
      <c r="F1880" s="3"/>
    </row>
    <row r="1881" spans="6:6" x14ac:dyDescent="0.2">
      <c r="F1881" s="3"/>
    </row>
    <row r="1882" spans="6:6" x14ac:dyDescent="0.2">
      <c r="F1882" s="3"/>
    </row>
    <row r="1883" spans="6:6" x14ac:dyDescent="0.2">
      <c r="F1883" s="3"/>
    </row>
    <row r="1884" spans="6:6" x14ac:dyDescent="0.2">
      <c r="F1884" s="3"/>
    </row>
    <row r="1885" spans="6:6" x14ac:dyDescent="0.2">
      <c r="F1885" s="3"/>
    </row>
    <row r="1886" spans="6:6" x14ac:dyDescent="0.2">
      <c r="F1886" s="3"/>
    </row>
    <row r="1887" spans="6:6" x14ac:dyDescent="0.2">
      <c r="F1887" s="3"/>
    </row>
    <row r="1888" spans="6:6" x14ac:dyDescent="0.2">
      <c r="F1888" s="3"/>
    </row>
    <row r="1889" spans="6:6" x14ac:dyDescent="0.2">
      <c r="F1889" s="3"/>
    </row>
    <row r="1890" spans="6:6" x14ac:dyDescent="0.2">
      <c r="F1890" s="3"/>
    </row>
    <row r="1891" spans="6:6" x14ac:dyDescent="0.2">
      <c r="F1891" s="3"/>
    </row>
    <row r="1892" spans="6:6" x14ac:dyDescent="0.2">
      <c r="F1892" s="3"/>
    </row>
    <row r="1893" spans="6:6" x14ac:dyDescent="0.2">
      <c r="F1893" s="3"/>
    </row>
    <row r="1894" spans="6:6" x14ac:dyDescent="0.2">
      <c r="F1894" s="3"/>
    </row>
    <row r="1895" spans="6:6" x14ac:dyDescent="0.2">
      <c r="F1895" s="3"/>
    </row>
    <row r="1896" spans="6:6" x14ac:dyDescent="0.2">
      <c r="F1896" s="3"/>
    </row>
    <row r="1897" spans="6:6" x14ac:dyDescent="0.2">
      <c r="F1897" s="3"/>
    </row>
    <row r="1898" spans="6:6" x14ac:dyDescent="0.2">
      <c r="F1898" s="3"/>
    </row>
    <row r="1899" spans="6:6" x14ac:dyDescent="0.2">
      <c r="F1899" s="3"/>
    </row>
    <row r="1900" spans="6:6" x14ac:dyDescent="0.2">
      <c r="F1900" s="3"/>
    </row>
    <row r="1901" spans="6:6" x14ac:dyDescent="0.2">
      <c r="F1901" s="3"/>
    </row>
    <row r="1902" spans="6:6" x14ac:dyDescent="0.2">
      <c r="F1902" s="3"/>
    </row>
    <row r="1903" spans="6:6" x14ac:dyDescent="0.2">
      <c r="F1903" s="3"/>
    </row>
    <row r="1904" spans="6:6" x14ac:dyDescent="0.2">
      <c r="F1904" s="3"/>
    </row>
    <row r="1905" spans="6:6" x14ac:dyDescent="0.2">
      <c r="F1905" s="3"/>
    </row>
    <row r="1906" spans="6:6" x14ac:dyDescent="0.2">
      <c r="F1906" s="3"/>
    </row>
    <row r="1907" spans="6:6" x14ac:dyDescent="0.2">
      <c r="F1907" s="3"/>
    </row>
    <row r="1908" spans="6:6" x14ac:dyDescent="0.2">
      <c r="F1908" s="3"/>
    </row>
    <row r="1909" spans="6:6" x14ac:dyDescent="0.2">
      <c r="F1909" s="3"/>
    </row>
    <row r="1910" spans="6:6" x14ac:dyDescent="0.2">
      <c r="F1910" s="3"/>
    </row>
    <row r="1911" spans="6:6" x14ac:dyDescent="0.2">
      <c r="F1911" s="3"/>
    </row>
    <row r="1912" spans="6:6" x14ac:dyDescent="0.2">
      <c r="F1912" s="3"/>
    </row>
    <row r="1913" spans="6:6" x14ac:dyDescent="0.2">
      <c r="F1913" s="3"/>
    </row>
    <row r="1914" spans="6:6" x14ac:dyDescent="0.2">
      <c r="F1914" s="3"/>
    </row>
    <row r="1915" spans="6:6" x14ac:dyDescent="0.2">
      <c r="F1915" s="3"/>
    </row>
    <row r="1916" spans="6:6" x14ac:dyDescent="0.2">
      <c r="F1916" s="3"/>
    </row>
    <row r="1917" spans="6:6" x14ac:dyDescent="0.2">
      <c r="F1917" s="3"/>
    </row>
    <row r="1918" spans="6:6" x14ac:dyDescent="0.2">
      <c r="F1918" s="3"/>
    </row>
    <row r="1919" spans="6:6" x14ac:dyDescent="0.2">
      <c r="F1919" s="3"/>
    </row>
    <row r="1920" spans="6:6" x14ac:dyDescent="0.2">
      <c r="F1920" s="3"/>
    </row>
    <row r="1921" spans="6:6" x14ac:dyDescent="0.2">
      <c r="F1921" s="3"/>
    </row>
    <row r="1922" spans="6:6" x14ac:dyDescent="0.2">
      <c r="F1922" s="3"/>
    </row>
    <row r="1923" spans="6:6" x14ac:dyDescent="0.2">
      <c r="F1923" s="3"/>
    </row>
    <row r="1924" spans="6:6" x14ac:dyDescent="0.2">
      <c r="F1924" s="3"/>
    </row>
    <row r="1925" spans="6:6" x14ac:dyDescent="0.2">
      <c r="F1925" s="3"/>
    </row>
    <row r="1926" spans="6:6" x14ac:dyDescent="0.2">
      <c r="F1926" s="3"/>
    </row>
    <row r="1927" spans="6:6" x14ac:dyDescent="0.2">
      <c r="F1927" s="3"/>
    </row>
    <row r="1928" spans="6:6" x14ac:dyDescent="0.2">
      <c r="F1928" s="3"/>
    </row>
    <row r="1929" spans="6:6" x14ac:dyDescent="0.2">
      <c r="F1929" s="3"/>
    </row>
    <row r="1930" spans="6:6" x14ac:dyDescent="0.2">
      <c r="F1930" s="3"/>
    </row>
    <row r="1931" spans="6:6" x14ac:dyDescent="0.2">
      <c r="F1931" s="3"/>
    </row>
    <row r="1932" spans="6:6" x14ac:dyDescent="0.2">
      <c r="F1932" s="3"/>
    </row>
    <row r="1933" spans="6:6" x14ac:dyDescent="0.2">
      <c r="F1933" s="3"/>
    </row>
    <row r="1934" spans="6:6" x14ac:dyDescent="0.2">
      <c r="F1934" s="3"/>
    </row>
    <row r="1935" spans="6:6" x14ac:dyDescent="0.2">
      <c r="F1935" s="3"/>
    </row>
    <row r="1936" spans="6:6" x14ac:dyDescent="0.2">
      <c r="F1936" s="3"/>
    </row>
    <row r="1937" spans="6:6" x14ac:dyDescent="0.2">
      <c r="F1937" s="3"/>
    </row>
    <row r="1938" spans="6:6" x14ac:dyDescent="0.2">
      <c r="F1938" s="3"/>
    </row>
    <row r="1939" spans="6:6" x14ac:dyDescent="0.2">
      <c r="F1939" s="3"/>
    </row>
    <row r="1940" spans="6:6" x14ac:dyDescent="0.2">
      <c r="F1940" s="3"/>
    </row>
    <row r="1941" spans="6:6" x14ac:dyDescent="0.2">
      <c r="F1941" s="3"/>
    </row>
    <row r="1942" spans="6:6" x14ac:dyDescent="0.2">
      <c r="F1942" s="3"/>
    </row>
    <row r="1943" spans="6:6" x14ac:dyDescent="0.2">
      <c r="F1943" s="3"/>
    </row>
    <row r="1944" spans="6:6" x14ac:dyDescent="0.2">
      <c r="F1944" s="3"/>
    </row>
    <row r="1945" spans="6:6" x14ac:dyDescent="0.2">
      <c r="F1945" s="3"/>
    </row>
    <row r="1946" spans="6:6" x14ac:dyDescent="0.2">
      <c r="F1946" s="3"/>
    </row>
    <row r="1947" spans="6:6" x14ac:dyDescent="0.2">
      <c r="F1947" s="3"/>
    </row>
    <row r="1948" spans="6:6" x14ac:dyDescent="0.2">
      <c r="F1948" s="3"/>
    </row>
    <row r="1949" spans="6:6" x14ac:dyDescent="0.2">
      <c r="F1949" s="3"/>
    </row>
    <row r="1950" spans="6:6" x14ac:dyDescent="0.2">
      <c r="F1950" s="3"/>
    </row>
    <row r="1951" spans="6:6" x14ac:dyDescent="0.2">
      <c r="F1951" s="3"/>
    </row>
    <row r="1952" spans="6:6" x14ac:dyDescent="0.2">
      <c r="F1952" s="3"/>
    </row>
    <row r="1953" spans="6:6" x14ac:dyDescent="0.2">
      <c r="F1953" s="3"/>
    </row>
    <row r="1954" spans="6:6" x14ac:dyDescent="0.2">
      <c r="F1954" s="3"/>
    </row>
    <row r="1955" spans="6:6" x14ac:dyDescent="0.2">
      <c r="F1955" s="3"/>
    </row>
    <row r="1956" spans="6:6" x14ac:dyDescent="0.2">
      <c r="F1956" s="3"/>
    </row>
    <row r="1957" spans="6:6" x14ac:dyDescent="0.2">
      <c r="F1957" s="3"/>
    </row>
    <row r="1958" spans="6:6" x14ac:dyDescent="0.2">
      <c r="F1958" s="3"/>
    </row>
    <row r="1959" spans="6:6" x14ac:dyDescent="0.2">
      <c r="F1959" s="3"/>
    </row>
    <row r="1960" spans="6:6" x14ac:dyDescent="0.2">
      <c r="F1960" s="3"/>
    </row>
    <row r="1961" spans="6:6" x14ac:dyDescent="0.2">
      <c r="F1961" s="3"/>
    </row>
    <row r="1962" spans="6:6" x14ac:dyDescent="0.2">
      <c r="F1962" s="3"/>
    </row>
    <row r="1963" spans="6:6" x14ac:dyDescent="0.2">
      <c r="F1963" s="3"/>
    </row>
    <row r="1964" spans="6:6" x14ac:dyDescent="0.2">
      <c r="F1964" s="3"/>
    </row>
    <row r="1965" spans="6:6" x14ac:dyDescent="0.2">
      <c r="F1965" s="3"/>
    </row>
    <row r="1966" spans="6:6" x14ac:dyDescent="0.2">
      <c r="F1966" s="3"/>
    </row>
    <row r="1967" spans="6:6" x14ac:dyDescent="0.2">
      <c r="F1967" s="3"/>
    </row>
    <row r="1968" spans="6:6" x14ac:dyDescent="0.2">
      <c r="F1968" s="3"/>
    </row>
    <row r="1969" spans="6:6" x14ac:dyDescent="0.2">
      <c r="F1969" s="3"/>
    </row>
    <row r="1970" spans="6:6" x14ac:dyDescent="0.2">
      <c r="F1970" s="3"/>
    </row>
    <row r="1971" spans="6:6" x14ac:dyDescent="0.2">
      <c r="F1971" s="3"/>
    </row>
    <row r="1972" spans="6:6" x14ac:dyDescent="0.2">
      <c r="F1972" s="3"/>
    </row>
    <row r="1973" spans="6:6" x14ac:dyDescent="0.2">
      <c r="F1973" s="3"/>
    </row>
    <row r="1974" spans="6:6" x14ac:dyDescent="0.2">
      <c r="F1974" s="3"/>
    </row>
    <row r="1975" spans="6:6" x14ac:dyDescent="0.2">
      <c r="F1975" s="3"/>
    </row>
    <row r="1976" spans="6:6" x14ac:dyDescent="0.2">
      <c r="F1976" s="3"/>
    </row>
    <row r="1977" spans="6:6" x14ac:dyDescent="0.2">
      <c r="F1977" s="3"/>
    </row>
    <row r="1978" spans="6:6" x14ac:dyDescent="0.2">
      <c r="F1978" s="3"/>
    </row>
    <row r="1979" spans="6:6" x14ac:dyDescent="0.2">
      <c r="F1979" s="3"/>
    </row>
    <row r="1980" spans="6:6" x14ac:dyDescent="0.2">
      <c r="F1980" s="3"/>
    </row>
    <row r="1981" spans="6:6" x14ac:dyDescent="0.2">
      <c r="F1981" s="3"/>
    </row>
    <row r="1982" spans="6:6" x14ac:dyDescent="0.2">
      <c r="F1982" s="3"/>
    </row>
    <row r="1983" spans="6:6" x14ac:dyDescent="0.2">
      <c r="F1983" s="3"/>
    </row>
    <row r="1984" spans="6:6" x14ac:dyDescent="0.2">
      <c r="F1984" s="3"/>
    </row>
    <row r="1985" spans="6:6" x14ac:dyDescent="0.2">
      <c r="F1985" s="3"/>
    </row>
    <row r="1986" spans="6:6" x14ac:dyDescent="0.2">
      <c r="F1986" s="3"/>
    </row>
    <row r="1987" spans="6:6" x14ac:dyDescent="0.2">
      <c r="F1987" s="3"/>
    </row>
    <row r="1988" spans="6:6" x14ac:dyDescent="0.2">
      <c r="F1988" s="3"/>
    </row>
    <row r="1989" spans="6:6" x14ac:dyDescent="0.2">
      <c r="F1989" s="3"/>
    </row>
    <row r="1990" spans="6:6" x14ac:dyDescent="0.2">
      <c r="F1990" s="3"/>
    </row>
    <row r="1991" spans="6:6" x14ac:dyDescent="0.2">
      <c r="F1991" s="3"/>
    </row>
    <row r="1992" spans="6:6" x14ac:dyDescent="0.2">
      <c r="F1992" s="3"/>
    </row>
    <row r="1993" spans="6:6" x14ac:dyDescent="0.2">
      <c r="F1993" s="3"/>
    </row>
    <row r="1994" spans="6:6" x14ac:dyDescent="0.2">
      <c r="F1994" s="3"/>
    </row>
    <row r="1995" spans="6:6" x14ac:dyDescent="0.2">
      <c r="F1995" s="3"/>
    </row>
    <row r="1996" spans="6:6" x14ac:dyDescent="0.2">
      <c r="F1996" s="3"/>
    </row>
    <row r="1997" spans="6:6" x14ac:dyDescent="0.2">
      <c r="F1997" s="3"/>
    </row>
    <row r="1998" spans="6:6" x14ac:dyDescent="0.2">
      <c r="F1998" s="3"/>
    </row>
    <row r="1999" spans="6:6" x14ac:dyDescent="0.2">
      <c r="F1999" s="3"/>
    </row>
    <row r="2000" spans="6:6" x14ac:dyDescent="0.2">
      <c r="F2000" s="3"/>
    </row>
    <row r="2001" spans="6:6" x14ac:dyDescent="0.2">
      <c r="F2001" s="3"/>
    </row>
    <row r="2002" spans="6:6" x14ac:dyDescent="0.2">
      <c r="F2002" s="3"/>
    </row>
    <row r="2003" spans="6:6" x14ac:dyDescent="0.2">
      <c r="F2003" s="3"/>
    </row>
    <row r="2004" spans="6:6" x14ac:dyDescent="0.2">
      <c r="F2004" s="3"/>
    </row>
    <row r="2005" spans="6:6" x14ac:dyDescent="0.2">
      <c r="F2005" s="3"/>
    </row>
    <row r="2006" spans="6:6" x14ac:dyDescent="0.2">
      <c r="F2006" s="3"/>
    </row>
    <row r="2007" spans="6:6" x14ac:dyDescent="0.2">
      <c r="F2007" s="3"/>
    </row>
    <row r="2008" spans="6:6" x14ac:dyDescent="0.2">
      <c r="F2008" s="3"/>
    </row>
    <row r="2009" spans="6:6" x14ac:dyDescent="0.2">
      <c r="F2009" s="3"/>
    </row>
    <row r="2010" spans="6:6" x14ac:dyDescent="0.2">
      <c r="F2010" s="3"/>
    </row>
    <row r="2011" spans="6:6" x14ac:dyDescent="0.2">
      <c r="F2011" s="3"/>
    </row>
    <row r="2012" spans="6:6" x14ac:dyDescent="0.2">
      <c r="F2012" s="3"/>
    </row>
    <row r="2013" spans="6:6" x14ac:dyDescent="0.2">
      <c r="F2013" s="3"/>
    </row>
    <row r="2014" spans="6:6" x14ac:dyDescent="0.2">
      <c r="F2014" s="3"/>
    </row>
    <row r="2015" spans="6:6" x14ac:dyDescent="0.2">
      <c r="F2015" s="3"/>
    </row>
    <row r="2016" spans="6:6" x14ac:dyDescent="0.2">
      <c r="F2016" s="3"/>
    </row>
    <row r="2017" spans="6:6" x14ac:dyDescent="0.2">
      <c r="F2017" s="3"/>
    </row>
    <row r="2018" spans="6:6" x14ac:dyDescent="0.2">
      <c r="F2018" s="3"/>
    </row>
    <row r="2019" spans="6:6" x14ac:dyDescent="0.2">
      <c r="F2019" s="3"/>
    </row>
    <row r="2020" spans="6:6" x14ac:dyDescent="0.2">
      <c r="F2020" s="3"/>
    </row>
    <row r="2021" spans="6:6" x14ac:dyDescent="0.2">
      <c r="F2021" s="3"/>
    </row>
    <row r="2022" spans="6:6" x14ac:dyDescent="0.2">
      <c r="F2022" s="3"/>
    </row>
    <row r="2023" spans="6:6" x14ac:dyDescent="0.2">
      <c r="F2023" s="3"/>
    </row>
    <row r="2024" spans="6:6" x14ac:dyDescent="0.2">
      <c r="F2024" s="3"/>
    </row>
    <row r="2025" spans="6:6" x14ac:dyDescent="0.2">
      <c r="F2025" s="3"/>
    </row>
    <row r="2026" spans="6:6" x14ac:dyDescent="0.2">
      <c r="F2026" s="3"/>
    </row>
    <row r="2027" spans="6:6" x14ac:dyDescent="0.2">
      <c r="F2027" s="3"/>
    </row>
    <row r="2028" spans="6:6" x14ac:dyDescent="0.2">
      <c r="F2028" s="3"/>
    </row>
    <row r="2029" spans="6:6" x14ac:dyDescent="0.2">
      <c r="F2029" s="3"/>
    </row>
    <row r="2030" spans="6:6" x14ac:dyDescent="0.2">
      <c r="F2030" s="3"/>
    </row>
    <row r="2031" spans="6:6" x14ac:dyDescent="0.2">
      <c r="F2031" s="3"/>
    </row>
    <row r="2032" spans="6:6" x14ac:dyDescent="0.2">
      <c r="F2032" s="3"/>
    </row>
    <row r="2033" spans="6:6" x14ac:dyDescent="0.2">
      <c r="F2033" s="3"/>
    </row>
    <row r="2034" spans="6:6" x14ac:dyDescent="0.2">
      <c r="F2034" s="3"/>
    </row>
    <row r="2035" spans="6:6" x14ac:dyDescent="0.2">
      <c r="F2035" s="3"/>
    </row>
    <row r="2036" spans="6:6" x14ac:dyDescent="0.2">
      <c r="F2036" s="3"/>
    </row>
    <row r="2037" spans="6:6" x14ac:dyDescent="0.2">
      <c r="F2037" s="3"/>
    </row>
    <row r="2038" spans="6:6" x14ac:dyDescent="0.2">
      <c r="F2038" s="3"/>
    </row>
    <row r="2039" spans="6:6" x14ac:dyDescent="0.2">
      <c r="F2039" s="3"/>
    </row>
    <row r="2040" spans="6:6" x14ac:dyDescent="0.2">
      <c r="F2040" s="3"/>
    </row>
    <row r="2041" spans="6:6" x14ac:dyDescent="0.2">
      <c r="F2041" s="3"/>
    </row>
    <row r="2042" spans="6:6" x14ac:dyDescent="0.2">
      <c r="F2042" s="3"/>
    </row>
    <row r="2043" spans="6:6" x14ac:dyDescent="0.2">
      <c r="F2043" s="3"/>
    </row>
    <row r="2044" spans="6:6" x14ac:dyDescent="0.2">
      <c r="F2044" s="3"/>
    </row>
    <row r="2045" spans="6:6" x14ac:dyDescent="0.2">
      <c r="F2045" s="3"/>
    </row>
    <row r="2046" spans="6:6" x14ac:dyDescent="0.2">
      <c r="F2046" s="3"/>
    </row>
    <row r="2047" spans="6:6" x14ac:dyDescent="0.2">
      <c r="F2047" s="3"/>
    </row>
    <row r="2048" spans="6:6" x14ac:dyDescent="0.2">
      <c r="F2048" s="3"/>
    </row>
    <row r="2049" spans="6:6" x14ac:dyDescent="0.2">
      <c r="F2049" s="3"/>
    </row>
    <row r="2050" spans="6:6" x14ac:dyDescent="0.2">
      <c r="F2050" s="3"/>
    </row>
    <row r="2051" spans="6:6" x14ac:dyDescent="0.2">
      <c r="F2051" s="3"/>
    </row>
    <row r="2052" spans="6:6" x14ac:dyDescent="0.2">
      <c r="F2052" s="3"/>
    </row>
    <row r="2053" spans="6:6" x14ac:dyDescent="0.2">
      <c r="F2053" s="3"/>
    </row>
    <row r="2054" spans="6:6" x14ac:dyDescent="0.2">
      <c r="F2054" s="3"/>
    </row>
    <row r="2055" spans="6:6" x14ac:dyDescent="0.2">
      <c r="F2055" s="3"/>
    </row>
    <row r="2056" spans="6:6" x14ac:dyDescent="0.2">
      <c r="F2056" s="3"/>
    </row>
    <row r="2057" spans="6:6" x14ac:dyDescent="0.2">
      <c r="F2057" s="3"/>
    </row>
    <row r="2058" spans="6:6" x14ac:dyDescent="0.2">
      <c r="F2058" s="3"/>
    </row>
    <row r="2059" spans="6:6" x14ac:dyDescent="0.2">
      <c r="F2059" s="3"/>
    </row>
    <row r="2060" spans="6:6" x14ac:dyDescent="0.2">
      <c r="F2060" s="3"/>
    </row>
    <row r="2061" spans="6:6" x14ac:dyDescent="0.2">
      <c r="F2061" s="3"/>
    </row>
    <row r="2062" spans="6:6" x14ac:dyDescent="0.2">
      <c r="F2062" s="3"/>
    </row>
    <row r="2063" spans="6:6" x14ac:dyDescent="0.2">
      <c r="F2063" s="3"/>
    </row>
    <row r="2064" spans="6:6" x14ac:dyDescent="0.2">
      <c r="F2064" s="3"/>
    </row>
    <row r="2065" spans="6:6" x14ac:dyDescent="0.2">
      <c r="F2065" s="3"/>
    </row>
    <row r="2066" spans="6:6" x14ac:dyDescent="0.2">
      <c r="F2066" s="3"/>
    </row>
    <row r="2067" spans="6:6" x14ac:dyDescent="0.2">
      <c r="F2067" s="3"/>
    </row>
    <row r="2068" spans="6:6" x14ac:dyDescent="0.2">
      <c r="F2068" s="3"/>
    </row>
    <row r="2069" spans="6:6" x14ac:dyDescent="0.2">
      <c r="F2069" s="3"/>
    </row>
    <row r="2070" spans="6:6" x14ac:dyDescent="0.2">
      <c r="F2070" s="3"/>
    </row>
    <row r="2071" spans="6:6" x14ac:dyDescent="0.2">
      <c r="F2071" s="3"/>
    </row>
    <row r="2072" spans="6:6" x14ac:dyDescent="0.2">
      <c r="F2072" s="3"/>
    </row>
    <row r="2073" spans="6:6" x14ac:dyDescent="0.2">
      <c r="F2073" s="3"/>
    </row>
    <row r="2074" spans="6:6" x14ac:dyDescent="0.2">
      <c r="F2074" s="3"/>
    </row>
    <row r="2075" spans="6:6" x14ac:dyDescent="0.2">
      <c r="F2075" s="3"/>
    </row>
    <row r="2076" spans="6:6" x14ac:dyDescent="0.2">
      <c r="F2076" s="3"/>
    </row>
    <row r="2077" spans="6:6" x14ac:dyDescent="0.2">
      <c r="F2077" s="3"/>
    </row>
    <row r="2078" spans="6:6" x14ac:dyDescent="0.2">
      <c r="F2078" s="3"/>
    </row>
    <row r="2079" spans="6:6" x14ac:dyDescent="0.2">
      <c r="F2079" s="3"/>
    </row>
    <row r="2080" spans="6:6" x14ac:dyDescent="0.2">
      <c r="F2080" s="3"/>
    </row>
    <row r="2081" spans="6:6" x14ac:dyDescent="0.2">
      <c r="F2081" s="3"/>
    </row>
    <row r="2082" spans="6:6" x14ac:dyDescent="0.2">
      <c r="F2082" s="3"/>
    </row>
    <row r="2083" spans="6:6" x14ac:dyDescent="0.2">
      <c r="F2083" s="3"/>
    </row>
    <row r="2084" spans="6:6" x14ac:dyDescent="0.2">
      <c r="F2084" s="3"/>
    </row>
    <row r="2085" spans="6:6" x14ac:dyDescent="0.2">
      <c r="F2085" s="3"/>
    </row>
    <row r="2086" spans="6:6" x14ac:dyDescent="0.2">
      <c r="F2086" s="3"/>
    </row>
    <row r="2087" spans="6:6" x14ac:dyDescent="0.2">
      <c r="F2087" s="3"/>
    </row>
    <row r="2088" spans="6:6" x14ac:dyDescent="0.2">
      <c r="F2088" s="3"/>
    </row>
    <row r="2089" spans="6:6" x14ac:dyDescent="0.2">
      <c r="F2089" s="3"/>
    </row>
    <row r="2090" spans="6:6" x14ac:dyDescent="0.2">
      <c r="F2090" s="3"/>
    </row>
    <row r="2091" spans="6:6" x14ac:dyDescent="0.2">
      <c r="F2091" s="3"/>
    </row>
    <row r="2092" spans="6:6" x14ac:dyDescent="0.2">
      <c r="F2092" s="3"/>
    </row>
    <row r="2093" spans="6:6" x14ac:dyDescent="0.2">
      <c r="F2093" s="3"/>
    </row>
    <row r="2094" spans="6:6" x14ac:dyDescent="0.2">
      <c r="F2094" s="3"/>
    </row>
    <row r="2095" spans="6:6" x14ac:dyDescent="0.2">
      <c r="F2095" s="3"/>
    </row>
    <row r="2096" spans="6:6" x14ac:dyDescent="0.2">
      <c r="F2096" s="3"/>
    </row>
    <row r="2097" spans="6:6" x14ac:dyDescent="0.2">
      <c r="F2097" s="3"/>
    </row>
    <row r="2098" spans="6:6" x14ac:dyDescent="0.2">
      <c r="F2098" s="3"/>
    </row>
    <row r="2099" spans="6:6" x14ac:dyDescent="0.2">
      <c r="F2099" s="3"/>
    </row>
    <row r="2100" spans="6:6" x14ac:dyDescent="0.2">
      <c r="F2100" s="3"/>
    </row>
    <row r="2101" spans="6:6" x14ac:dyDescent="0.2">
      <c r="F2101" s="3"/>
    </row>
    <row r="2102" spans="6:6" x14ac:dyDescent="0.2">
      <c r="F2102" s="3"/>
    </row>
    <row r="2103" spans="6:6" x14ac:dyDescent="0.2">
      <c r="F2103" s="3"/>
    </row>
    <row r="2104" spans="6:6" x14ac:dyDescent="0.2">
      <c r="F2104" s="3"/>
    </row>
    <row r="2105" spans="6:6" x14ac:dyDescent="0.2">
      <c r="F2105" s="3"/>
    </row>
    <row r="2106" spans="6:6" x14ac:dyDescent="0.2">
      <c r="F2106" s="3"/>
    </row>
    <row r="2107" spans="6:6" x14ac:dyDescent="0.2">
      <c r="F2107" s="3"/>
    </row>
    <row r="2108" spans="6:6" x14ac:dyDescent="0.2">
      <c r="F2108" s="3"/>
    </row>
    <row r="2109" spans="6:6" x14ac:dyDescent="0.2">
      <c r="F2109" s="3"/>
    </row>
    <row r="2110" spans="6:6" x14ac:dyDescent="0.2">
      <c r="F2110" s="3"/>
    </row>
    <row r="2111" spans="6:6" x14ac:dyDescent="0.2">
      <c r="F2111" s="3"/>
    </row>
    <row r="2112" spans="6:6" x14ac:dyDescent="0.2">
      <c r="F2112" s="3"/>
    </row>
    <row r="2113" spans="6:6" x14ac:dyDescent="0.2">
      <c r="F2113" s="3"/>
    </row>
    <row r="2114" spans="6:6" x14ac:dyDescent="0.2">
      <c r="F2114" s="3"/>
    </row>
    <row r="2115" spans="6:6" x14ac:dyDescent="0.2">
      <c r="F2115" s="3"/>
    </row>
    <row r="2116" spans="6:6" x14ac:dyDescent="0.2">
      <c r="F2116" s="3"/>
    </row>
    <row r="2117" spans="6:6" x14ac:dyDescent="0.2">
      <c r="F2117" s="3"/>
    </row>
    <row r="2118" spans="6:6" x14ac:dyDescent="0.2">
      <c r="F2118" s="3"/>
    </row>
    <row r="2119" spans="6:6" x14ac:dyDescent="0.2">
      <c r="F2119" s="3"/>
    </row>
    <row r="2120" spans="6:6" x14ac:dyDescent="0.2">
      <c r="F2120" s="3"/>
    </row>
    <row r="2121" spans="6:6" x14ac:dyDescent="0.2">
      <c r="F2121" s="3"/>
    </row>
    <row r="2122" spans="6:6" x14ac:dyDescent="0.2">
      <c r="F2122" s="3"/>
    </row>
    <row r="2123" spans="6:6" x14ac:dyDescent="0.2">
      <c r="F2123" s="3"/>
    </row>
    <row r="2124" spans="6:6" x14ac:dyDescent="0.2">
      <c r="F2124" s="3"/>
    </row>
    <row r="2125" spans="6:6" x14ac:dyDescent="0.2">
      <c r="F2125" s="3"/>
    </row>
    <row r="2126" spans="6:6" x14ac:dyDescent="0.2">
      <c r="F2126" s="3"/>
    </row>
    <row r="2127" spans="6:6" x14ac:dyDescent="0.2">
      <c r="F2127" s="3"/>
    </row>
    <row r="2128" spans="6:6" x14ac:dyDescent="0.2">
      <c r="F2128" s="3"/>
    </row>
    <row r="2129" spans="6:6" x14ac:dyDescent="0.2">
      <c r="F2129" s="3"/>
    </row>
    <row r="2130" spans="6:6" x14ac:dyDescent="0.2">
      <c r="F2130" s="3"/>
    </row>
    <row r="2131" spans="6:6" x14ac:dyDescent="0.2">
      <c r="F2131" s="3"/>
    </row>
    <row r="2132" spans="6:6" x14ac:dyDescent="0.2">
      <c r="F2132" s="3"/>
    </row>
    <row r="2133" spans="6:6" x14ac:dyDescent="0.2">
      <c r="F2133" s="3"/>
    </row>
    <row r="2134" spans="6:6" x14ac:dyDescent="0.2">
      <c r="F2134" s="3"/>
    </row>
    <row r="2135" spans="6:6" x14ac:dyDescent="0.2">
      <c r="F2135" s="3"/>
    </row>
    <row r="2136" spans="6:6" x14ac:dyDescent="0.2">
      <c r="F2136" s="3"/>
    </row>
    <row r="2137" spans="6:6" x14ac:dyDescent="0.2">
      <c r="F2137" s="3"/>
    </row>
    <row r="2138" spans="6:6" x14ac:dyDescent="0.2">
      <c r="F2138" s="3"/>
    </row>
    <row r="2139" spans="6:6" x14ac:dyDescent="0.2">
      <c r="F2139" s="3"/>
    </row>
    <row r="2140" spans="6:6" x14ac:dyDescent="0.2">
      <c r="F2140" s="3"/>
    </row>
    <row r="2141" spans="6:6" x14ac:dyDescent="0.2">
      <c r="F2141" s="3"/>
    </row>
    <row r="2142" spans="6:6" x14ac:dyDescent="0.2">
      <c r="F2142" s="3"/>
    </row>
    <row r="2143" spans="6:6" x14ac:dyDescent="0.2">
      <c r="F2143" s="3"/>
    </row>
    <row r="2144" spans="6:6" x14ac:dyDescent="0.2">
      <c r="F2144" s="3"/>
    </row>
    <row r="2145" spans="6:6" x14ac:dyDescent="0.2">
      <c r="F2145" s="3"/>
    </row>
    <row r="2146" spans="6:6" x14ac:dyDescent="0.2">
      <c r="F2146" s="3"/>
    </row>
    <row r="2147" spans="6:6" x14ac:dyDescent="0.2">
      <c r="F2147" s="3"/>
    </row>
    <row r="2148" spans="6:6" x14ac:dyDescent="0.2">
      <c r="F2148" s="3"/>
    </row>
    <row r="2149" spans="6:6" x14ac:dyDescent="0.2">
      <c r="F2149" s="3"/>
    </row>
    <row r="2150" spans="6:6" x14ac:dyDescent="0.2">
      <c r="F2150" s="3"/>
    </row>
    <row r="2151" spans="6:6" x14ac:dyDescent="0.2">
      <c r="F2151" s="3"/>
    </row>
    <row r="2152" spans="6:6" x14ac:dyDescent="0.2">
      <c r="F2152" s="3"/>
    </row>
    <row r="2153" spans="6:6" x14ac:dyDescent="0.2">
      <c r="F2153" s="3"/>
    </row>
    <row r="2154" spans="6:6" x14ac:dyDescent="0.2">
      <c r="F2154" s="3"/>
    </row>
    <row r="2155" spans="6:6" x14ac:dyDescent="0.2">
      <c r="F2155" s="3"/>
    </row>
    <row r="2156" spans="6:6" x14ac:dyDescent="0.2">
      <c r="F2156" s="3"/>
    </row>
    <row r="2157" spans="6:6" x14ac:dyDescent="0.2">
      <c r="F2157" s="3"/>
    </row>
    <row r="2158" spans="6:6" x14ac:dyDescent="0.2">
      <c r="F2158" s="3"/>
    </row>
    <row r="2159" spans="6:6" x14ac:dyDescent="0.2">
      <c r="F2159" s="3"/>
    </row>
    <row r="2160" spans="6:6" x14ac:dyDescent="0.2">
      <c r="F2160" s="3"/>
    </row>
    <row r="2161" spans="6:6" x14ac:dyDescent="0.2">
      <c r="F2161" s="3"/>
    </row>
    <row r="2162" spans="6:6" x14ac:dyDescent="0.2">
      <c r="F2162" s="3"/>
    </row>
    <row r="2163" spans="6:6" x14ac:dyDescent="0.2">
      <c r="F2163" s="3"/>
    </row>
    <row r="2164" spans="6:6" x14ac:dyDescent="0.2">
      <c r="F2164" s="3"/>
    </row>
    <row r="2165" spans="6:6" x14ac:dyDescent="0.2">
      <c r="F2165" s="3"/>
    </row>
    <row r="2166" spans="6:6" x14ac:dyDescent="0.2">
      <c r="F2166" s="3"/>
    </row>
    <row r="2167" spans="6:6" x14ac:dyDescent="0.2">
      <c r="F2167" s="3"/>
    </row>
    <row r="2168" spans="6:6" x14ac:dyDescent="0.2">
      <c r="F2168" s="3"/>
    </row>
    <row r="2169" spans="6:6" x14ac:dyDescent="0.2">
      <c r="F2169" s="3"/>
    </row>
    <row r="2170" spans="6:6" x14ac:dyDescent="0.2">
      <c r="F2170" s="3"/>
    </row>
    <row r="2171" spans="6:6" x14ac:dyDescent="0.2">
      <c r="F2171" s="3"/>
    </row>
    <row r="2172" spans="6:6" x14ac:dyDescent="0.2">
      <c r="F2172" s="3"/>
    </row>
    <row r="2173" spans="6:6" x14ac:dyDescent="0.2">
      <c r="F2173" s="3"/>
    </row>
    <row r="2174" spans="6:6" x14ac:dyDescent="0.2">
      <c r="F2174" s="3"/>
    </row>
    <row r="2175" spans="6:6" x14ac:dyDescent="0.2">
      <c r="F2175" s="3"/>
    </row>
    <row r="2176" spans="6:6" x14ac:dyDescent="0.2">
      <c r="F2176" s="3"/>
    </row>
    <row r="2177" spans="6:6" x14ac:dyDescent="0.2">
      <c r="F2177" s="3"/>
    </row>
    <row r="2178" spans="6:6" x14ac:dyDescent="0.2">
      <c r="F2178" s="3"/>
    </row>
    <row r="2179" spans="6:6" x14ac:dyDescent="0.2">
      <c r="F2179" s="3"/>
    </row>
    <row r="2180" spans="6:6" x14ac:dyDescent="0.2">
      <c r="F2180" s="3"/>
    </row>
    <row r="2181" spans="6:6" x14ac:dyDescent="0.2">
      <c r="F2181" s="3"/>
    </row>
    <row r="2182" spans="6:6" x14ac:dyDescent="0.2">
      <c r="F2182" s="3"/>
    </row>
    <row r="2183" spans="6:6" x14ac:dyDescent="0.2">
      <c r="F2183" s="3"/>
    </row>
    <row r="2184" spans="6:6" x14ac:dyDescent="0.2">
      <c r="F2184" s="3"/>
    </row>
    <row r="2185" spans="6:6" x14ac:dyDescent="0.2">
      <c r="F2185" s="3"/>
    </row>
    <row r="2186" spans="6:6" x14ac:dyDescent="0.2">
      <c r="F2186" s="3"/>
    </row>
    <row r="2187" spans="6:6" x14ac:dyDescent="0.2">
      <c r="F2187" s="3"/>
    </row>
    <row r="2188" spans="6:6" x14ac:dyDescent="0.2">
      <c r="F2188" s="3"/>
    </row>
    <row r="2189" spans="6:6" x14ac:dyDescent="0.2">
      <c r="F2189" s="3"/>
    </row>
    <row r="2190" spans="6:6" x14ac:dyDescent="0.2">
      <c r="F2190" s="3"/>
    </row>
    <row r="2191" spans="6:6" x14ac:dyDescent="0.2">
      <c r="F2191" s="3"/>
    </row>
    <row r="2192" spans="6:6" x14ac:dyDescent="0.2">
      <c r="F2192" s="3"/>
    </row>
    <row r="2193" spans="6:6" x14ac:dyDescent="0.2">
      <c r="F2193" s="3"/>
    </row>
    <row r="2194" spans="6:6" x14ac:dyDescent="0.2">
      <c r="F2194" s="3"/>
    </row>
    <row r="2195" spans="6:6" x14ac:dyDescent="0.2">
      <c r="F2195" s="3"/>
    </row>
    <row r="2196" spans="6:6" x14ac:dyDescent="0.2">
      <c r="F2196" s="3"/>
    </row>
    <row r="2197" spans="6:6" x14ac:dyDescent="0.2">
      <c r="F2197" s="3"/>
    </row>
    <row r="2198" spans="6:6" x14ac:dyDescent="0.2">
      <c r="F2198" s="3"/>
    </row>
    <row r="2199" spans="6:6" x14ac:dyDescent="0.2">
      <c r="F2199" s="3"/>
    </row>
    <row r="2200" spans="6:6" x14ac:dyDescent="0.2">
      <c r="F2200" s="3"/>
    </row>
    <row r="2201" spans="6:6" x14ac:dyDescent="0.2">
      <c r="F2201" s="3"/>
    </row>
    <row r="2202" spans="6:6" x14ac:dyDescent="0.2">
      <c r="F2202" s="3"/>
    </row>
    <row r="2203" spans="6:6" x14ac:dyDescent="0.2">
      <c r="F2203" s="3"/>
    </row>
    <row r="2204" spans="6:6" x14ac:dyDescent="0.2">
      <c r="F2204" s="3"/>
    </row>
    <row r="2205" spans="6:6" x14ac:dyDescent="0.2">
      <c r="F2205" s="3"/>
    </row>
    <row r="2206" spans="6:6" x14ac:dyDescent="0.2">
      <c r="F2206" s="3"/>
    </row>
    <row r="2207" spans="6:6" x14ac:dyDescent="0.2">
      <c r="F2207" s="3"/>
    </row>
    <row r="2208" spans="6:6" x14ac:dyDescent="0.2">
      <c r="F2208" s="3"/>
    </row>
    <row r="2209" spans="6:6" x14ac:dyDescent="0.2">
      <c r="F2209" s="3"/>
    </row>
    <row r="2210" spans="6:6" x14ac:dyDescent="0.2">
      <c r="F2210" s="3"/>
    </row>
    <row r="2211" spans="6:6" x14ac:dyDescent="0.2">
      <c r="F2211" s="3"/>
    </row>
    <row r="2212" spans="6:6" x14ac:dyDescent="0.2">
      <c r="F2212" s="3"/>
    </row>
    <row r="2213" spans="6:6" x14ac:dyDescent="0.2">
      <c r="F2213" s="3"/>
    </row>
    <row r="2214" spans="6:6" x14ac:dyDescent="0.2">
      <c r="F2214" s="3"/>
    </row>
    <row r="2215" spans="6:6" x14ac:dyDescent="0.2">
      <c r="F2215" s="3"/>
    </row>
    <row r="2216" spans="6:6" x14ac:dyDescent="0.2">
      <c r="F2216" s="3"/>
    </row>
    <row r="2217" spans="6:6" x14ac:dyDescent="0.2">
      <c r="F2217" s="3"/>
    </row>
    <row r="2218" spans="6:6" x14ac:dyDescent="0.2">
      <c r="F2218" s="3"/>
    </row>
    <row r="2219" spans="6:6" x14ac:dyDescent="0.2">
      <c r="F2219" s="3"/>
    </row>
    <row r="2220" spans="6:6" x14ac:dyDescent="0.2">
      <c r="F2220" s="3"/>
    </row>
    <row r="2221" spans="6:6" x14ac:dyDescent="0.2">
      <c r="F2221" s="3"/>
    </row>
    <row r="2222" spans="6:6" x14ac:dyDescent="0.2">
      <c r="F2222" s="3"/>
    </row>
    <row r="2223" spans="6:6" x14ac:dyDescent="0.2">
      <c r="F2223" s="3"/>
    </row>
    <row r="2224" spans="6:6" x14ac:dyDescent="0.2">
      <c r="F2224" s="3"/>
    </row>
    <row r="2225" spans="6:6" x14ac:dyDescent="0.2">
      <c r="F2225" s="3"/>
    </row>
    <row r="2226" spans="6:6" x14ac:dyDescent="0.2">
      <c r="F2226" s="3"/>
    </row>
    <row r="2227" spans="6:6" x14ac:dyDescent="0.2">
      <c r="F2227" s="3"/>
    </row>
    <row r="2228" spans="6:6" x14ac:dyDescent="0.2">
      <c r="F2228" s="3"/>
    </row>
    <row r="2229" spans="6:6" x14ac:dyDescent="0.2">
      <c r="F2229" s="3"/>
    </row>
    <row r="2230" spans="6:6" x14ac:dyDescent="0.2">
      <c r="F2230" s="3"/>
    </row>
    <row r="2231" spans="6:6" x14ac:dyDescent="0.2">
      <c r="F2231" s="3"/>
    </row>
    <row r="2232" spans="6:6" x14ac:dyDescent="0.2">
      <c r="F2232" s="3"/>
    </row>
    <row r="2233" spans="6:6" x14ac:dyDescent="0.2">
      <c r="F2233" s="3"/>
    </row>
    <row r="2234" spans="6:6" x14ac:dyDescent="0.2">
      <c r="F2234" s="3"/>
    </row>
    <row r="2235" spans="6:6" x14ac:dyDescent="0.2">
      <c r="F2235" s="3"/>
    </row>
    <row r="2236" spans="6:6" x14ac:dyDescent="0.2">
      <c r="F2236" s="3"/>
    </row>
    <row r="2237" spans="6:6" x14ac:dyDescent="0.2">
      <c r="F2237" s="3"/>
    </row>
    <row r="2238" spans="6:6" x14ac:dyDescent="0.2">
      <c r="F2238" s="3"/>
    </row>
    <row r="2239" spans="6:6" x14ac:dyDescent="0.2">
      <c r="F2239" s="3"/>
    </row>
    <row r="2240" spans="6:6" x14ac:dyDescent="0.2">
      <c r="F2240" s="3"/>
    </row>
    <row r="2241" spans="6:6" x14ac:dyDescent="0.2">
      <c r="F2241" s="3"/>
    </row>
    <row r="2242" spans="6:6" x14ac:dyDescent="0.2">
      <c r="F2242" s="3"/>
    </row>
    <row r="2243" spans="6:6" x14ac:dyDescent="0.2">
      <c r="F2243" s="3"/>
    </row>
    <row r="2244" spans="6:6" x14ac:dyDescent="0.2">
      <c r="F2244" s="3"/>
    </row>
    <row r="2245" spans="6:6" x14ac:dyDescent="0.2">
      <c r="F2245" s="3"/>
    </row>
    <row r="2246" spans="6:6" x14ac:dyDescent="0.2">
      <c r="F2246" s="3"/>
    </row>
    <row r="2247" spans="6:6" x14ac:dyDescent="0.2">
      <c r="F2247" s="3"/>
    </row>
    <row r="2248" spans="6:6" x14ac:dyDescent="0.2">
      <c r="F2248" s="3"/>
    </row>
    <row r="2249" spans="6:6" x14ac:dyDescent="0.2">
      <c r="F2249" s="3"/>
    </row>
    <row r="2250" spans="6:6" x14ac:dyDescent="0.2">
      <c r="F2250" s="3"/>
    </row>
    <row r="2251" spans="6:6" x14ac:dyDescent="0.2">
      <c r="F2251" s="3"/>
    </row>
    <row r="2252" spans="6:6" x14ac:dyDescent="0.2">
      <c r="F2252" s="3"/>
    </row>
    <row r="2253" spans="6:6" x14ac:dyDescent="0.2">
      <c r="F2253" s="3"/>
    </row>
    <row r="2254" spans="6:6" x14ac:dyDescent="0.2">
      <c r="F2254" s="3"/>
    </row>
    <row r="2255" spans="6:6" x14ac:dyDescent="0.2">
      <c r="F2255" s="3"/>
    </row>
    <row r="2256" spans="6:6" x14ac:dyDescent="0.2">
      <c r="F2256" s="3"/>
    </row>
    <row r="2257" spans="6:6" x14ac:dyDescent="0.2">
      <c r="F2257" s="3"/>
    </row>
    <row r="2258" spans="6:6" x14ac:dyDescent="0.2">
      <c r="F2258" s="3"/>
    </row>
    <row r="2259" spans="6:6" x14ac:dyDescent="0.2">
      <c r="F2259" s="3"/>
    </row>
    <row r="2260" spans="6:6" x14ac:dyDescent="0.2">
      <c r="F2260" s="3"/>
    </row>
    <row r="2261" spans="6:6" x14ac:dyDescent="0.2">
      <c r="F2261" s="3"/>
    </row>
    <row r="2262" spans="6:6" x14ac:dyDescent="0.2">
      <c r="F2262" s="3"/>
    </row>
    <row r="2263" spans="6:6" x14ac:dyDescent="0.2">
      <c r="F2263" s="3"/>
    </row>
    <row r="2264" spans="6:6" x14ac:dyDescent="0.2">
      <c r="F2264" s="3"/>
    </row>
    <row r="2265" spans="6:6" x14ac:dyDescent="0.2">
      <c r="F2265" s="3"/>
    </row>
    <row r="2266" spans="6:6" x14ac:dyDescent="0.2">
      <c r="F2266" s="3"/>
    </row>
    <row r="2267" spans="6:6" x14ac:dyDescent="0.2">
      <c r="F2267" s="3"/>
    </row>
    <row r="2268" spans="6:6" x14ac:dyDescent="0.2">
      <c r="F2268" s="3"/>
    </row>
    <row r="2269" spans="6:6" x14ac:dyDescent="0.2">
      <c r="F2269" s="3"/>
    </row>
    <row r="2270" spans="6:6" x14ac:dyDescent="0.2">
      <c r="F2270" s="3"/>
    </row>
    <row r="2271" spans="6:6" x14ac:dyDescent="0.2">
      <c r="F2271" s="3"/>
    </row>
    <row r="2272" spans="6:6" x14ac:dyDescent="0.2">
      <c r="F2272" s="3"/>
    </row>
    <row r="2273" spans="6:6" x14ac:dyDescent="0.2">
      <c r="F2273" s="3"/>
    </row>
    <row r="2274" spans="6:6" x14ac:dyDescent="0.2">
      <c r="F2274" s="3"/>
    </row>
    <row r="2275" spans="6:6" x14ac:dyDescent="0.2">
      <c r="F2275" s="3"/>
    </row>
    <row r="2276" spans="6:6" x14ac:dyDescent="0.2">
      <c r="F2276" s="3"/>
    </row>
    <row r="2277" spans="6:6" x14ac:dyDescent="0.2">
      <c r="F2277" s="3"/>
    </row>
    <row r="2278" spans="6:6" x14ac:dyDescent="0.2">
      <c r="F2278" s="3"/>
    </row>
    <row r="2279" spans="6:6" x14ac:dyDescent="0.2">
      <c r="F2279" s="3"/>
    </row>
    <row r="2280" spans="6:6" x14ac:dyDescent="0.2">
      <c r="F2280" s="3"/>
    </row>
    <row r="2281" spans="6:6" x14ac:dyDescent="0.2">
      <c r="F2281" s="3"/>
    </row>
    <row r="2282" spans="6:6" x14ac:dyDescent="0.2">
      <c r="F2282" s="3"/>
    </row>
    <row r="2283" spans="6:6" x14ac:dyDescent="0.2">
      <c r="F2283" s="3"/>
    </row>
    <row r="2284" spans="6:6" x14ac:dyDescent="0.2">
      <c r="F2284" s="3"/>
    </row>
    <row r="2285" spans="6:6" x14ac:dyDescent="0.2">
      <c r="F2285" s="3"/>
    </row>
    <row r="2286" spans="6:6" x14ac:dyDescent="0.2">
      <c r="F2286" s="3"/>
    </row>
    <row r="2287" spans="6:6" x14ac:dyDescent="0.2">
      <c r="F2287" s="3"/>
    </row>
    <row r="2288" spans="6:6" x14ac:dyDescent="0.2">
      <c r="F2288" s="3"/>
    </row>
    <row r="2289" spans="6:6" x14ac:dyDescent="0.2">
      <c r="F2289" s="3"/>
    </row>
    <row r="2290" spans="6:6" x14ac:dyDescent="0.2">
      <c r="F2290" s="3"/>
    </row>
    <row r="2291" spans="6:6" x14ac:dyDescent="0.2">
      <c r="F2291" s="3"/>
    </row>
    <row r="2292" spans="6:6" x14ac:dyDescent="0.2">
      <c r="F2292" s="3"/>
    </row>
    <row r="2293" spans="6:6" x14ac:dyDescent="0.2">
      <c r="F2293" s="3"/>
    </row>
    <row r="2294" spans="6:6" x14ac:dyDescent="0.2">
      <c r="F2294" s="3"/>
    </row>
    <row r="2295" spans="6:6" x14ac:dyDescent="0.2">
      <c r="F2295" s="3"/>
    </row>
    <row r="2296" spans="6:6" x14ac:dyDescent="0.2">
      <c r="F2296" s="3"/>
    </row>
    <row r="2297" spans="6:6" x14ac:dyDescent="0.2">
      <c r="F2297" s="3"/>
    </row>
    <row r="2298" spans="6:6" x14ac:dyDescent="0.2">
      <c r="F2298" s="3"/>
    </row>
    <row r="2299" spans="6:6" x14ac:dyDescent="0.2">
      <c r="F2299" s="3"/>
    </row>
    <row r="2300" spans="6:6" x14ac:dyDescent="0.2">
      <c r="F2300" s="3"/>
    </row>
    <row r="2301" spans="6:6" x14ac:dyDescent="0.2">
      <c r="F2301" s="3"/>
    </row>
    <row r="2302" spans="6:6" x14ac:dyDescent="0.2">
      <c r="F2302" s="3"/>
    </row>
    <row r="2303" spans="6:6" x14ac:dyDescent="0.2">
      <c r="F2303" s="3"/>
    </row>
    <row r="2304" spans="6:6" x14ac:dyDescent="0.2">
      <c r="F2304" s="3"/>
    </row>
    <row r="2305" spans="6:6" x14ac:dyDescent="0.2">
      <c r="F2305" s="3"/>
    </row>
    <row r="2306" spans="6:6" x14ac:dyDescent="0.2">
      <c r="F2306" s="3"/>
    </row>
    <row r="2307" spans="6:6" x14ac:dyDescent="0.2">
      <c r="F2307" s="3"/>
    </row>
    <row r="2308" spans="6:6" x14ac:dyDescent="0.2">
      <c r="F2308" s="3"/>
    </row>
    <row r="2309" spans="6:6" x14ac:dyDescent="0.2">
      <c r="F2309" s="3"/>
    </row>
    <row r="2310" spans="6:6" x14ac:dyDescent="0.2">
      <c r="F2310" s="3"/>
    </row>
    <row r="2311" spans="6:6" x14ac:dyDescent="0.2">
      <c r="F2311" s="3"/>
    </row>
    <row r="2312" spans="6:6" x14ac:dyDescent="0.2">
      <c r="F2312" s="3"/>
    </row>
    <row r="2313" spans="6:6" x14ac:dyDescent="0.2">
      <c r="F2313" s="3"/>
    </row>
    <row r="2314" spans="6:6" x14ac:dyDescent="0.2">
      <c r="F2314" s="3"/>
    </row>
    <row r="2315" spans="6:6" x14ac:dyDescent="0.2">
      <c r="F2315" s="3"/>
    </row>
    <row r="2316" spans="6:6" x14ac:dyDescent="0.2">
      <c r="F2316" s="3"/>
    </row>
    <row r="2317" spans="6:6" x14ac:dyDescent="0.2">
      <c r="F2317" s="3"/>
    </row>
    <row r="2318" spans="6:6" x14ac:dyDescent="0.2">
      <c r="F2318" s="3"/>
    </row>
    <row r="2319" spans="6:6" x14ac:dyDescent="0.2">
      <c r="F2319" s="3"/>
    </row>
    <row r="2320" spans="6:6" x14ac:dyDescent="0.2">
      <c r="F2320" s="3"/>
    </row>
    <row r="2321" spans="6:6" x14ac:dyDescent="0.2">
      <c r="F2321" s="3"/>
    </row>
    <row r="2322" spans="6:6" x14ac:dyDescent="0.2">
      <c r="F2322" s="3"/>
    </row>
    <row r="2323" spans="6:6" x14ac:dyDescent="0.2">
      <c r="F2323" s="3"/>
    </row>
    <row r="2324" spans="6:6" x14ac:dyDescent="0.2">
      <c r="F2324" s="3"/>
    </row>
    <row r="2325" spans="6:6" x14ac:dyDescent="0.2">
      <c r="F2325" s="3"/>
    </row>
    <row r="2326" spans="6:6" x14ac:dyDescent="0.2">
      <c r="F2326" s="3"/>
    </row>
    <row r="2327" spans="6:6" x14ac:dyDescent="0.2">
      <c r="F2327" s="3"/>
    </row>
    <row r="2328" spans="6:6" x14ac:dyDescent="0.2">
      <c r="F2328" s="3"/>
    </row>
    <row r="2329" spans="6:6" x14ac:dyDescent="0.2">
      <c r="F2329" s="3"/>
    </row>
    <row r="2330" spans="6:6" x14ac:dyDescent="0.2">
      <c r="F2330" s="3"/>
    </row>
    <row r="2331" spans="6:6" x14ac:dyDescent="0.2">
      <c r="F2331" s="3"/>
    </row>
    <row r="2332" spans="6:6" x14ac:dyDescent="0.2">
      <c r="F2332" s="3"/>
    </row>
    <row r="2333" spans="6:6" x14ac:dyDescent="0.2">
      <c r="F2333" s="3"/>
    </row>
    <row r="2334" spans="6:6" x14ac:dyDescent="0.2">
      <c r="F2334" s="3"/>
    </row>
    <row r="2335" spans="6:6" x14ac:dyDescent="0.2">
      <c r="F2335" s="3"/>
    </row>
    <row r="2336" spans="6:6" x14ac:dyDescent="0.2">
      <c r="F2336" s="3"/>
    </row>
    <row r="2337" spans="6:6" x14ac:dyDescent="0.2">
      <c r="F2337" s="3"/>
    </row>
    <row r="2338" spans="6:6" x14ac:dyDescent="0.2">
      <c r="F2338" s="3"/>
    </row>
    <row r="2339" spans="6:6" x14ac:dyDescent="0.2">
      <c r="F2339" s="3"/>
    </row>
    <row r="2340" spans="6:6" x14ac:dyDescent="0.2">
      <c r="F2340" s="3"/>
    </row>
    <row r="2341" spans="6:6" x14ac:dyDescent="0.2">
      <c r="F2341" s="3"/>
    </row>
    <row r="2342" spans="6:6" x14ac:dyDescent="0.2">
      <c r="F2342" s="3"/>
    </row>
    <row r="2343" spans="6:6" x14ac:dyDescent="0.2">
      <c r="F2343" s="3"/>
    </row>
    <row r="2344" spans="6:6" x14ac:dyDescent="0.2">
      <c r="F2344" s="3"/>
    </row>
    <row r="2345" spans="6:6" x14ac:dyDescent="0.2">
      <c r="F2345" s="3"/>
    </row>
    <row r="2346" spans="6:6" x14ac:dyDescent="0.2">
      <c r="F2346" s="3"/>
    </row>
    <row r="2347" spans="6:6" x14ac:dyDescent="0.2">
      <c r="F2347" s="3"/>
    </row>
    <row r="2348" spans="6:6" x14ac:dyDescent="0.2">
      <c r="F2348" s="3"/>
    </row>
    <row r="2349" spans="6:6" x14ac:dyDescent="0.2">
      <c r="F2349" s="3"/>
    </row>
    <row r="2350" spans="6:6" x14ac:dyDescent="0.2">
      <c r="F2350" s="3"/>
    </row>
    <row r="2351" spans="6:6" x14ac:dyDescent="0.2">
      <c r="F2351" s="3"/>
    </row>
    <row r="2352" spans="6:6" x14ac:dyDescent="0.2">
      <c r="F2352" s="3"/>
    </row>
    <row r="2353" spans="6:6" x14ac:dyDescent="0.2">
      <c r="F2353" s="3"/>
    </row>
    <row r="2354" spans="6:6" x14ac:dyDescent="0.2">
      <c r="F2354" s="3"/>
    </row>
    <row r="2355" spans="6:6" x14ac:dyDescent="0.2">
      <c r="F2355" s="3"/>
    </row>
    <row r="2356" spans="6:6" x14ac:dyDescent="0.2">
      <c r="F2356" s="3"/>
    </row>
    <row r="2357" spans="6:6" x14ac:dyDescent="0.2">
      <c r="F2357" s="3"/>
    </row>
    <row r="2358" spans="6:6" x14ac:dyDescent="0.2">
      <c r="F2358" s="3"/>
    </row>
    <row r="2359" spans="6:6" x14ac:dyDescent="0.2">
      <c r="F2359" s="3"/>
    </row>
    <row r="2360" spans="6:6" x14ac:dyDescent="0.2">
      <c r="F2360" s="3"/>
    </row>
    <row r="2361" spans="6:6" x14ac:dyDescent="0.2">
      <c r="F2361" s="3"/>
    </row>
    <row r="2362" spans="6:6" x14ac:dyDescent="0.2">
      <c r="F2362" s="3"/>
    </row>
    <row r="2363" spans="6:6" x14ac:dyDescent="0.2">
      <c r="F2363" s="3"/>
    </row>
    <row r="2364" spans="6:6" x14ac:dyDescent="0.2">
      <c r="F2364" s="3"/>
    </row>
    <row r="2365" spans="6:6" x14ac:dyDescent="0.2">
      <c r="F2365" s="3"/>
    </row>
    <row r="2366" spans="6:6" x14ac:dyDescent="0.2">
      <c r="F2366" s="3"/>
    </row>
    <row r="2367" spans="6:6" x14ac:dyDescent="0.2">
      <c r="F2367" s="3"/>
    </row>
    <row r="2368" spans="6:6" x14ac:dyDescent="0.2">
      <c r="F2368" s="3"/>
    </row>
    <row r="2369" spans="6:6" x14ac:dyDescent="0.2">
      <c r="F2369" s="3"/>
    </row>
    <row r="2370" spans="6:6" x14ac:dyDescent="0.2">
      <c r="F2370" s="3"/>
    </row>
    <row r="2371" spans="6:6" x14ac:dyDescent="0.2">
      <c r="F2371" s="3"/>
    </row>
    <row r="2372" spans="6:6" x14ac:dyDescent="0.2">
      <c r="F2372" s="3"/>
    </row>
    <row r="2373" spans="6:6" x14ac:dyDescent="0.2">
      <c r="F2373" s="3"/>
    </row>
    <row r="2374" spans="6:6" x14ac:dyDescent="0.2">
      <c r="F2374" s="3"/>
    </row>
    <row r="2375" spans="6:6" x14ac:dyDescent="0.2">
      <c r="F2375" s="3"/>
    </row>
    <row r="2376" spans="6:6" x14ac:dyDescent="0.2">
      <c r="F2376" s="3"/>
    </row>
    <row r="2377" spans="6:6" x14ac:dyDescent="0.2">
      <c r="F2377" s="3"/>
    </row>
    <row r="2378" spans="6:6" x14ac:dyDescent="0.2">
      <c r="F2378" s="3"/>
    </row>
    <row r="2379" spans="6:6" x14ac:dyDescent="0.2">
      <c r="F2379" s="3"/>
    </row>
    <row r="2380" spans="6:6" x14ac:dyDescent="0.2">
      <c r="F2380" s="3"/>
    </row>
    <row r="2381" spans="6:6" x14ac:dyDescent="0.2">
      <c r="F2381" s="3"/>
    </row>
    <row r="2382" spans="6:6" x14ac:dyDescent="0.2">
      <c r="F2382" s="3"/>
    </row>
    <row r="2383" spans="6:6" x14ac:dyDescent="0.2">
      <c r="F2383" s="3"/>
    </row>
    <row r="2384" spans="6:6" x14ac:dyDescent="0.2">
      <c r="F2384" s="3"/>
    </row>
    <row r="2385" spans="6:6" x14ac:dyDescent="0.2">
      <c r="F2385" s="3"/>
    </row>
    <row r="2386" spans="6:6" x14ac:dyDescent="0.2">
      <c r="F2386" s="3"/>
    </row>
    <row r="2387" spans="6:6" x14ac:dyDescent="0.2">
      <c r="F2387" s="3"/>
    </row>
    <row r="2388" spans="6:6" x14ac:dyDescent="0.2">
      <c r="F2388" s="3"/>
    </row>
    <row r="2389" spans="6:6" x14ac:dyDescent="0.2">
      <c r="F2389" s="3"/>
    </row>
    <row r="2390" spans="6:6" x14ac:dyDescent="0.2">
      <c r="F2390" s="3"/>
    </row>
    <row r="2391" spans="6:6" x14ac:dyDescent="0.2">
      <c r="F2391" s="3"/>
    </row>
    <row r="2392" spans="6:6" x14ac:dyDescent="0.2">
      <c r="F2392" s="3"/>
    </row>
    <row r="2393" spans="6:6" x14ac:dyDescent="0.2">
      <c r="F2393" s="3"/>
    </row>
    <row r="2394" spans="6:6" x14ac:dyDescent="0.2">
      <c r="F2394" s="3"/>
    </row>
    <row r="2395" spans="6:6" x14ac:dyDescent="0.2">
      <c r="F2395" s="3"/>
    </row>
    <row r="2396" spans="6:6" x14ac:dyDescent="0.2">
      <c r="F2396" s="3"/>
    </row>
    <row r="2397" spans="6:6" x14ac:dyDescent="0.2">
      <c r="F2397" s="3"/>
    </row>
    <row r="2398" spans="6:6" x14ac:dyDescent="0.2">
      <c r="F2398" s="3"/>
    </row>
    <row r="2399" spans="6:6" x14ac:dyDescent="0.2">
      <c r="F2399" s="3"/>
    </row>
    <row r="2400" spans="6:6" x14ac:dyDescent="0.2">
      <c r="F2400" s="3"/>
    </row>
    <row r="2401" spans="6:6" x14ac:dyDescent="0.2">
      <c r="F2401" s="3"/>
    </row>
    <row r="2402" spans="6:6" x14ac:dyDescent="0.2">
      <c r="F2402" s="3"/>
    </row>
    <row r="2403" spans="6:6" x14ac:dyDescent="0.2">
      <c r="F2403" s="3"/>
    </row>
    <row r="2404" spans="6:6" x14ac:dyDescent="0.2">
      <c r="F2404" s="3"/>
    </row>
    <row r="2405" spans="6:6" x14ac:dyDescent="0.2">
      <c r="F2405" s="3"/>
    </row>
    <row r="2406" spans="6:6" x14ac:dyDescent="0.2">
      <c r="F2406" s="3"/>
    </row>
    <row r="2407" spans="6:6" x14ac:dyDescent="0.2">
      <c r="F2407" s="3"/>
    </row>
    <row r="2408" spans="6:6" x14ac:dyDescent="0.2">
      <c r="F2408" s="3"/>
    </row>
    <row r="2409" spans="6:6" x14ac:dyDescent="0.2">
      <c r="F2409" s="3"/>
    </row>
    <row r="2410" spans="6:6" x14ac:dyDescent="0.2">
      <c r="F2410" s="3"/>
    </row>
    <row r="2411" spans="6:6" x14ac:dyDescent="0.2">
      <c r="F2411" s="3"/>
    </row>
    <row r="2412" spans="6:6" x14ac:dyDescent="0.2">
      <c r="F2412" s="3"/>
    </row>
    <row r="2413" spans="6:6" x14ac:dyDescent="0.2">
      <c r="F2413" s="3"/>
    </row>
    <row r="2414" spans="6:6" x14ac:dyDescent="0.2">
      <c r="F2414" s="3"/>
    </row>
    <row r="2415" spans="6:6" x14ac:dyDescent="0.2">
      <c r="F2415" s="3"/>
    </row>
    <row r="2416" spans="6:6" x14ac:dyDescent="0.2">
      <c r="F2416" s="3"/>
    </row>
    <row r="2417" spans="6:6" x14ac:dyDescent="0.2">
      <c r="F2417" s="3"/>
    </row>
    <row r="2418" spans="6:6" x14ac:dyDescent="0.2">
      <c r="F2418" s="3"/>
    </row>
    <row r="2419" spans="6:6" x14ac:dyDescent="0.2">
      <c r="F2419" s="3"/>
    </row>
    <row r="2420" spans="6:6" x14ac:dyDescent="0.2">
      <c r="F2420" s="3"/>
    </row>
    <row r="2421" spans="6:6" x14ac:dyDescent="0.2">
      <c r="F2421" s="3"/>
    </row>
    <row r="2422" spans="6:6" x14ac:dyDescent="0.2">
      <c r="F2422" s="3"/>
    </row>
    <row r="2423" spans="6:6" x14ac:dyDescent="0.2">
      <c r="F2423" s="3"/>
    </row>
    <row r="2424" spans="6:6" x14ac:dyDescent="0.2">
      <c r="F2424" s="3"/>
    </row>
    <row r="2425" spans="6:6" x14ac:dyDescent="0.2">
      <c r="F2425" s="3"/>
    </row>
    <row r="2426" spans="6:6" x14ac:dyDescent="0.2">
      <c r="F2426" s="3"/>
    </row>
    <row r="2427" spans="6:6" x14ac:dyDescent="0.2">
      <c r="F2427" s="3"/>
    </row>
    <row r="2428" spans="6:6" x14ac:dyDescent="0.2">
      <c r="F2428" s="3"/>
    </row>
    <row r="2429" spans="6:6" x14ac:dyDescent="0.2">
      <c r="F2429" s="3"/>
    </row>
    <row r="2430" spans="6:6" x14ac:dyDescent="0.2">
      <c r="F2430" s="3"/>
    </row>
    <row r="2431" spans="6:6" x14ac:dyDescent="0.2">
      <c r="F2431" s="3"/>
    </row>
    <row r="2432" spans="6:6" x14ac:dyDescent="0.2">
      <c r="F2432" s="3"/>
    </row>
    <row r="2433" spans="6:6" x14ac:dyDescent="0.2">
      <c r="F2433" s="3"/>
    </row>
    <row r="2434" spans="6:6" x14ac:dyDescent="0.2">
      <c r="F2434" s="3"/>
    </row>
    <row r="2435" spans="6:6" x14ac:dyDescent="0.2">
      <c r="F2435" s="3"/>
    </row>
    <row r="2436" spans="6:6" x14ac:dyDescent="0.2">
      <c r="F2436" s="3"/>
    </row>
    <row r="2437" spans="6:6" x14ac:dyDescent="0.2">
      <c r="F2437" s="3"/>
    </row>
    <row r="2438" spans="6:6" x14ac:dyDescent="0.2">
      <c r="F2438" s="3"/>
    </row>
    <row r="2439" spans="6:6" x14ac:dyDescent="0.2">
      <c r="F2439" s="3"/>
    </row>
    <row r="2440" spans="6:6" x14ac:dyDescent="0.2">
      <c r="F2440" s="3"/>
    </row>
    <row r="2441" spans="6:6" x14ac:dyDescent="0.2">
      <c r="F2441" s="3"/>
    </row>
    <row r="2442" spans="6:6" x14ac:dyDescent="0.2">
      <c r="F2442" s="3"/>
    </row>
    <row r="2443" spans="6:6" x14ac:dyDescent="0.2">
      <c r="F2443" s="3"/>
    </row>
    <row r="2444" spans="6:6" x14ac:dyDescent="0.2">
      <c r="F2444" s="3"/>
    </row>
    <row r="2445" spans="6:6" x14ac:dyDescent="0.2">
      <c r="F2445" s="3"/>
    </row>
    <row r="2446" spans="6:6" x14ac:dyDescent="0.2">
      <c r="F2446" s="3"/>
    </row>
    <row r="2447" spans="6:6" x14ac:dyDescent="0.2">
      <c r="F2447" s="3"/>
    </row>
    <row r="2448" spans="6:6" x14ac:dyDescent="0.2">
      <c r="F2448" s="3"/>
    </row>
    <row r="2449" spans="6:6" x14ac:dyDescent="0.2">
      <c r="F2449" s="3"/>
    </row>
    <row r="2450" spans="6:6" x14ac:dyDescent="0.2">
      <c r="F2450" s="3"/>
    </row>
    <row r="2451" spans="6:6" x14ac:dyDescent="0.2">
      <c r="F2451" s="3"/>
    </row>
    <row r="2452" spans="6:6" x14ac:dyDescent="0.2">
      <c r="F2452" s="3"/>
    </row>
    <row r="2453" spans="6:6" x14ac:dyDescent="0.2">
      <c r="F2453" s="3"/>
    </row>
    <row r="2454" spans="6:6" x14ac:dyDescent="0.2">
      <c r="F2454" s="3"/>
    </row>
    <row r="2455" spans="6:6" x14ac:dyDescent="0.2">
      <c r="F2455" s="3"/>
    </row>
    <row r="2456" spans="6:6" x14ac:dyDescent="0.2">
      <c r="F2456" s="3"/>
    </row>
    <row r="2457" spans="6:6" x14ac:dyDescent="0.2">
      <c r="F2457" s="3"/>
    </row>
    <row r="2458" spans="6:6" x14ac:dyDescent="0.2">
      <c r="F2458" s="3"/>
    </row>
    <row r="2459" spans="6:6" x14ac:dyDescent="0.2">
      <c r="F2459" s="3"/>
    </row>
    <row r="2460" spans="6:6" x14ac:dyDescent="0.2">
      <c r="F2460" s="3"/>
    </row>
    <row r="2461" spans="6:6" x14ac:dyDescent="0.2">
      <c r="F2461" s="3"/>
    </row>
    <row r="2462" spans="6:6" x14ac:dyDescent="0.2">
      <c r="F2462" s="3"/>
    </row>
    <row r="2463" spans="6:6" x14ac:dyDescent="0.2">
      <c r="F2463" s="3"/>
    </row>
    <row r="2464" spans="6:6" x14ac:dyDescent="0.2">
      <c r="F2464" s="3"/>
    </row>
    <row r="2465" spans="6:6" x14ac:dyDescent="0.2">
      <c r="F2465" s="3"/>
    </row>
    <row r="2466" spans="6:6" x14ac:dyDescent="0.2">
      <c r="F2466" s="3"/>
    </row>
    <row r="2467" spans="6:6" x14ac:dyDescent="0.2">
      <c r="F2467" s="3"/>
    </row>
    <row r="2468" spans="6:6" x14ac:dyDescent="0.2">
      <c r="F2468" s="3"/>
    </row>
    <row r="2469" spans="6:6" x14ac:dyDescent="0.2">
      <c r="F2469" s="3"/>
    </row>
    <row r="2470" spans="6:6" x14ac:dyDescent="0.2">
      <c r="F2470" s="3"/>
    </row>
    <row r="2471" spans="6:6" x14ac:dyDescent="0.2">
      <c r="F2471" s="3"/>
    </row>
    <row r="2472" spans="6:6" x14ac:dyDescent="0.2">
      <c r="F2472" s="3"/>
    </row>
    <row r="2473" spans="6:6" x14ac:dyDescent="0.2">
      <c r="F2473" s="3"/>
    </row>
    <row r="2474" spans="6:6" x14ac:dyDescent="0.2">
      <c r="F2474" s="3"/>
    </row>
    <row r="2475" spans="6:6" x14ac:dyDescent="0.2">
      <c r="F2475" s="3"/>
    </row>
    <row r="2476" spans="6:6" x14ac:dyDescent="0.2">
      <c r="F2476" s="3"/>
    </row>
    <row r="2477" spans="6:6" x14ac:dyDescent="0.2">
      <c r="F2477" s="3"/>
    </row>
    <row r="2478" spans="6:6" x14ac:dyDescent="0.2">
      <c r="F2478" s="3"/>
    </row>
    <row r="2479" spans="6:6" x14ac:dyDescent="0.2">
      <c r="F2479" s="3"/>
    </row>
    <row r="2480" spans="6:6" x14ac:dyDescent="0.2">
      <c r="F2480" s="3"/>
    </row>
    <row r="2481" spans="6:6" x14ac:dyDescent="0.2">
      <c r="F2481" s="3"/>
    </row>
    <row r="2482" spans="6:6" x14ac:dyDescent="0.2">
      <c r="F2482" s="3"/>
    </row>
    <row r="2483" spans="6:6" x14ac:dyDescent="0.2">
      <c r="F2483" s="3"/>
    </row>
    <row r="2484" spans="6:6" x14ac:dyDescent="0.2">
      <c r="F2484" s="3"/>
    </row>
    <row r="2485" spans="6:6" x14ac:dyDescent="0.2">
      <c r="F2485" s="3"/>
    </row>
    <row r="2486" spans="6:6" x14ac:dyDescent="0.2">
      <c r="F2486" s="3"/>
    </row>
    <row r="2487" spans="6:6" x14ac:dyDescent="0.2">
      <c r="F2487" s="3"/>
    </row>
    <row r="2488" spans="6:6" x14ac:dyDescent="0.2">
      <c r="F2488" s="3"/>
    </row>
    <row r="2489" spans="6:6" x14ac:dyDescent="0.2">
      <c r="F2489" s="3"/>
    </row>
    <row r="2490" spans="6:6" x14ac:dyDescent="0.2">
      <c r="F2490" s="3"/>
    </row>
    <row r="2491" spans="6:6" x14ac:dyDescent="0.2">
      <c r="F2491" s="3"/>
    </row>
    <row r="2492" spans="6:6" x14ac:dyDescent="0.2">
      <c r="F2492" s="3"/>
    </row>
    <row r="2493" spans="6:6" x14ac:dyDescent="0.2">
      <c r="F2493" s="3"/>
    </row>
    <row r="2494" spans="6:6" x14ac:dyDescent="0.2">
      <c r="F2494" s="3"/>
    </row>
    <row r="2495" spans="6:6" x14ac:dyDescent="0.2">
      <c r="F2495" s="3"/>
    </row>
    <row r="2496" spans="6:6" x14ac:dyDescent="0.2">
      <c r="F2496" s="3"/>
    </row>
    <row r="2497" spans="6:6" x14ac:dyDescent="0.2">
      <c r="F2497" s="3"/>
    </row>
    <row r="2498" spans="6:6" x14ac:dyDescent="0.2">
      <c r="F2498" s="3"/>
    </row>
    <row r="2499" spans="6:6" x14ac:dyDescent="0.2">
      <c r="F2499" s="3"/>
    </row>
    <row r="2500" spans="6:6" x14ac:dyDescent="0.2">
      <c r="F2500" s="3"/>
    </row>
    <row r="2501" spans="6:6" x14ac:dyDescent="0.2">
      <c r="F2501" s="3"/>
    </row>
    <row r="2502" spans="6:6" x14ac:dyDescent="0.2">
      <c r="F2502" s="3"/>
    </row>
    <row r="2503" spans="6:6" x14ac:dyDescent="0.2">
      <c r="F2503" s="3"/>
    </row>
    <row r="2504" spans="6:6" x14ac:dyDescent="0.2">
      <c r="F2504" s="3"/>
    </row>
    <row r="2505" spans="6:6" x14ac:dyDescent="0.2">
      <c r="F2505" s="3"/>
    </row>
    <row r="2506" spans="6:6" x14ac:dyDescent="0.2">
      <c r="F2506" s="3"/>
    </row>
    <row r="2507" spans="6:6" x14ac:dyDescent="0.2">
      <c r="F2507" s="3"/>
    </row>
    <row r="2508" spans="6:6" x14ac:dyDescent="0.2">
      <c r="F2508" s="3"/>
    </row>
    <row r="2509" spans="6:6" x14ac:dyDescent="0.2">
      <c r="F2509" s="3"/>
    </row>
    <row r="2510" spans="6:6" x14ac:dyDescent="0.2">
      <c r="F2510" s="3"/>
    </row>
    <row r="2511" spans="6:6" x14ac:dyDescent="0.2">
      <c r="F2511" s="3"/>
    </row>
    <row r="2512" spans="6:6" x14ac:dyDescent="0.2">
      <c r="F2512" s="3"/>
    </row>
    <row r="2513" spans="6:6" x14ac:dyDescent="0.2">
      <c r="F2513" s="3"/>
    </row>
    <row r="2514" spans="6:6" x14ac:dyDescent="0.2">
      <c r="F2514" s="3"/>
    </row>
    <row r="2515" spans="6:6" x14ac:dyDescent="0.2">
      <c r="F2515" s="3"/>
    </row>
    <row r="2516" spans="6:6" x14ac:dyDescent="0.2">
      <c r="F2516" s="3"/>
    </row>
    <row r="2517" spans="6:6" x14ac:dyDescent="0.2">
      <c r="F2517" s="3"/>
    </row>
    <row r="2518" spans="6:6" x14ac:dyDescent="0.2">
      <c r="F2518" s="3"/>
    </row>
    <row r="2519" spans="6:6" x14ac:dyDescent="0.2">
      <c r="F2519" s="3"/>
    </row>
    <row r="2520" spans="6:6" x14ac:dyDescent="0.2">
      <c r="F2520" s="3"/>
    </row>
    <row r="2521" spans="6:6" x14ac:dyDescent="0.2">
      <c r="F2521" s="3"/>
    </row>
    <row r="2522" spans="6:6" x14ac:dyDescent="0.2">
      <c r="F2522" s="3"/>
    </row>
    <row r="2523" spans="6:6" x14ac:dyDescent="0.2">
      <c r="F2523" s="3"/>
    </row>
    <row r="2524" spans="6:6" x14ac:dyDescent="0.2">
      <c r="F2524" s="3"/>
    </row>
    <row r="2525" spans="6:6" x14ac:dyDescent="0.2">
      <c r="F2525" s="3"/>
    </row>
    <row r="2526" spans="6:6" x14ac:dyDescent="0.2">
      <c r="F2526" s="3"/>
    </row>
    <row r="2527" spans="6:6" x14ac:dyDescent="0.2">
      <c r="F2527" s="3"/>
    </row>
    <row r="2528" spans="6:6" x14ac:dyDescent="0.2">
      <c r="F2528" s="3"/>
    </row>
    <row r="2529" spans="6:6" x14ac:dyDescent="0.2">
      <c r="F2529" s="3"/>
    </row>
    <row r="2530" spans="6:6" x14ac:dyDescent="0.2">
      <c r="F2530" s="3"/>
    </row>
    <row r="2531" spans="6:6" x14ac:dyDescent="0.2">
      <c r="F2531" s="3"/>
    </row>
    <row r="2532" spans="6:6" x14ac:dyDescent="0.2">
      <c r="F2532" s="3"/>
    </row>
    <row r="2533" spans="6:6" x14ac:dyDescent="0.2">
      <c r="F2533" s="3"/>
    </row>
    <row r="2534" spans="6:6" x14ac:dyDescent="0.2">
      <c r="F2534" s="3"/>
    </row>
    <row r="2535" spans="6:6" x14ac:dyDescent="0.2">
      <c r="F2535" s="3"/>
    </row>
    <row r="2536" spans="6:6" x14ac:dyDescent="0.2">
      <c r="F2536" s="3"/>
    </row>
    <row r="2537" spans="6:6" x14ac:dyDescent="0.2">
      <c r="F2537" s="3"/>
    </row>
    <row r="2538" spans="6:6" x14ac:dyDescent="0.2">
      <c r="F2538" s="3"/>
    </row>
    <row r="2539" spans="6:6" x14ac:dyDescent="0.2">
      <c r="F2539" s="3"/>
    </row>
    <row r="2540" spans="6:6" x14ac:dyDescent="0.2">
      <c r="F2540" s="3"/>
    </row>
    <row r="2541" spans="6:6" x14ac:dyDescent="0.2">
      <c r="F2541" s="3"/>
    </row>
    <row r="2542" spans="6:6" x14ac:dyDescent="0.2">
      <c r="F2542" s="3"/>
    </row>
    <row r="2543" spans="6:6" x14ac:dyDescent="0.2">
      <c r="F2543" s="3"/>
    </row>
    <row r="2544" spans="6:6" x14ac:dyDescent="0.2">
      <c r="F2544" s="3"/>
    </row>
    <row r="2545" spans="6:6" x14ac:dyDescent="0.2">
      <c r="F2545" s="3"/>
    </row>
    <row r="2546" spans="6:6" x14ac:dyDescent="0.2">
      <c r="F2546" s="3"/>
    </row>
    <row r="2547" spans="6:6" x14ac:dyDescent="0.2">
      <c r="F2547" s="3"/>
    </row>
    <row r="2548" spans="6:6" x14ac:dyDescent="0.2">
      <c r="F2548" s="3"/>
    </row>
    <row r="2549" spans="6:6" x14ac:dyDescent="0.2">
      <c r="F2549" s="3"/>
    </row>
    <row r="2550" spans="6:6" x14ac:dyDescent="0.2">
      <c r="F2550" s="3"/>
    </row>
    <row r="2551" spans="6:6" x14ac:dyDescent="0.2">
      <c r="F2551" s="3"/>
    </row>
    <row r="2552" spans="6:6" x14ac:dyDescent="0.2">
      <c r="F2552" s="3"/>
    </row>
    <row r="2553" spans="6:6" x14ac:dyDescent="0.2">
      <c r="F2553" s="3"/>
    </row>
    <row r="2554" spans="6:6" x14ac:dyDescent="0.2">
      <c r="F2554" s="3"/>
    </row>
    <row r="2555" spans="6:6" x14ac:dyDescent="0.2">
      <c r="F2555" s="3"/>
    </row>
    <row r="2556" spans="6:6" x14ac:dyDescent="0.2">
      <c r="F2556" s="3"/>
    </row>
    <row r="2557" spans="6:6" x14ac:dyDescent="0.2">
      <c r="F2557" s="3"/>
    </row>
    <row r="2558" spans="6:6" x14ac:dyDescent="0.2">
      <c r="F2558" s="3"/>
    </row>
    <row r="2559" spans="6:6" x14ac:dyDescent="0.2">
      <c r="F2559" s="3"/>
    </row>
    <row r="2560" spans="6:6" x14ac:dyDescent="0.2">
      <c r="F2560" s="3"/>
    </row>
    <row r="2561" spans="6:6" x14ac:dyDescent="0.2">
      <c r="F2561" s="3"/>
    </row>
    <row r="2562" spans="6:6" x14ac:dyDescent="0.2">
      <c r="F2562" s="3"/>
    </row>
    <row r="2563" spans="6:6" x14ac:dyDescent="0.2">
      <c r="F2563" s="3"/>
    </row>
    <row r="2564" spans="6:6" x14ac:dyDescent="0.2">
      <c r="F2564" s="3"/>
    </row>
    <row r="2565" spans="6:6" x14ac:dyDescent="0.2">
      <c r="F2565" s="3"/>
    </row>
    <row r="2566" spans="6:6" x14ac:dyDescent="0.2">
      <c r="F2566" s="3"/>
    </row>
    <row r="2567" spans="6:6" x14ac:dyDescent="0.2">
      <c r="F2567" s="3"/>
    </row>
    <row r="2568" spans="6:6" x14ac:dyDescent="0.2">
      <c r="F2568" s="3"/>
    </row>
    <row r="2569" spans="6:6" x14ac:dyDescent="0.2">
      <c r="F2569" s="3"/>
    </row>
    <row r="2570" spans="6:6" x14ac:dyDescent="0.2">
      <c r="F2570" s="3"/>
    </row>
    <row r="2571" spans="6:6" x14ac:dyDescent="0.2">
      <c r="F2571" s="3"/>
    </row>
    <row r="2572" spans="6:6" x14ac:dyDescent="0.2">
      <c r="F2572" s="3"/>
    </row>
    <row r="2573" spans="6:6" x14ac:dyDescent="0.2">
      <c r="F2573" s="3"/>
    </row>
    <row r="2574" spans="6:6" x14ac:dyDescent="0.2">
      <c r="F2574" s="3"/>
    </row>
    <row r="2575" spans="6:6" x14ac:dyDescent="0.2">
      <c r="F2575" s="3"/>
    </row>
    <row r="2576" spans="6:6" x14ac:dyDescent="0.2">
      <c r="F2576" s="3"/>
    </row>
    <row r="2577" spans="6:6" x14ac:dyDescent="0.2">
      <c r="F2577" s="3"/>
    </row>
    <row r="2578" spans="6:6" x14ac:dyDescent="0.2">
      <c r="F2578" s="3"/>
    </row>
    <row r="2579" spans="6:6" x14ac:dyDescent="0.2">
      <c r="F2579" s="3"/>
    </row>
    <row r="2580" spans="6:6" x14ac:dyDescent="0.2">
      <c r="F2580" s="3"/>
    </row>
    <row r="2581" spans="6:6" x14ac:dyDescent="0.2">
      <c r="F2581" s="3"/>
    </row>
    <row r="2582" spans="6:6" x14ac:dyDescent="0.2">
      <c r="F2582" s="3"/>
    </row>
    <row r="2583" spans="6:6" x14ac:dyDescent="0.2">
      <c r="F2583" s="3"/>
    </row>
    <row r="2584" spans="6:6" x14ac:dyDescent="0.2">
      <c r="F2584" s="3"/>
    </row>
    <row r="2585" spans="6:6" x14ac:dyDescent="0.2">
      <c r="F2585" s="3"/>
    </row>
    <row r="2586" spans="6:6" x14ac:dyDescent="0.2">
      <c r="F2586" s="3"/>
    </row>
    <row r="2587" spans="6:6" x14ac:dyDescent="0.2">
      <c r="F2587" s="3"/>
    </row>
    <row r="2588" spans="6:6" x14ac:dyDescent="0.2">
      <c r="F2588" s="3"/>
    </row>
    <row r="2589" spans="6:6" x14ac:dyDescent="0.2">
      <c r="F2589" s="3"/>
    </row>
    <row r="2590" spans="6:6" x14ac:dyDescent="0.2">
      <c r="F2590" s="3"/>
    </row>
    <row r="2591" spans="6:6" x14ac:dyDescent="0.2">
      <c r="F2591" s="3"/>
    </row>
    <row r="2592" spans="6:6" x14ac:dyDescent="0.2">
      <c r="F2592" s="3"/>
    </row>
    <row r="2593" spans="6:6" x14ac:dyDescent="0.2">
      <c r="F2593" s="3"/>
    </row>
    <row r="2594" spans="6:6" x14ac:dyDescent="0.2">
      <c r="F2594" s="3"/>
    </row>
    <row r="2595" spans="6:6" x14ac:dyDescent="0.2">
      <c r="F2595" s="3"/>
    </row>
    <row r="2596" spans="6:6" x14ac:dyDescent="0.2">
      <c r="F2596" s="3"/>
    </row>
    <row r="2597" spans="6:6" x14ac:dyDescent="0.2">
      <c r="F2597" s="3"/>
    </row>
    <row r="2598" spans="6:6" x14ac:dyDescent="0.2">
      <c r="F2598" s="3"/>
    </row>
    <row r="2599" spans="6:6" x14ac:dyDescent="0.2">
      <c r="F2599" s="3"/>
    </row>
    <row r="2600" spans="6:6" x14ac:dyDescent="0.2">
      <c r="F2600" s="3"/>
    </row>
    <row r="2601" spans="6:6" x14ac:dyDescent="0.2">
      <c r="F2601" s="3"/>
    </row>
    <row r="2602" spans="6:6" x14ac:dyDescent="0.2">
      <c r="F2602" s="3"/>
    </row>
    <row r="2603" spans="6:6" x14ac:dyDescent="0.2">
      <c r="F2603" s="3"/>
    </row>
    <row r="2604" spans="6:6" x14ac:dyDescent="0.2">
      <c r="F2604" s="3"/>
    </row>
    <row r="2605" spans="6:6" x14ac:dyDescent="0.2">
      <c r="F2605" s="3"/>
    </row>
    <row r="2606" spans="6:6" x14ac:dyDescent="0.2">
      <c r="F2606" s="3"/>
    </row>
    <row r="2607" spans="6:6" x14ac:dyDescent="0.2">
      <c r="F2607" s="3"/>
    </row>
    <row r="2608" spans="6:6" x14ac:dyDescent="0.2">
      <c r="F2608" s="3"/>
    </row>
    <row r="2609" spans="6:6" x14ac:dyDescent="0.2">
      <c r="F2609" s="3"/>
    </row>
    <row r="2610" spans="6:6" x14ac:dyDescent="0.2">
      <c r="F2610" s="3"/>
    </row>
    <row r="2611" spans="6:6" x14ac:dyDescent="0.2">
      <c r="F2611" s="3"/>
    </row>
    <row r="2612" spans="6:6" x14ac:dyDescent="0.2">
      <c r="F2612" s="3"/>
    </row>
    <row r="2613" spans="6:6" x14ac:dyDescent="0.2">
      <c r="F2613" s="3"/>
    </row>
    <row r="2614" spans="6:6" x14ac:dyDescent="0.2">
      <c r="F2614" s="3"/>
    </row>
    <row r="2615" spans="6:6" x14ac:dyDescent="0.2">
      <c r="F2615" s="3"/>
    </row>
    <row r="2616" spans="6:6" x14ac:dyDescent="0.2">
      <c r="F2616" s="3"/>
    </row>
    <row r="2617" spans="6:6" x14ac:dyDescent="0.2">
      <c r="F2617" s="3"/>
    </row>
    <row r="2618" spans="6:6" x14ac:dyDescent="0.2">
      <c r="F2618" s="3"/>
    </row>
    <row r="2619" spans="6:6" x14ac:dyDescent="0.2">
      <c r="F2619" s="3"/>
    </row>
    <row r="2620" spans="6:6" x14ac:dyDescent="0.2">
      <c r="F2620" s="3"/>
    </row>
    <row r="2621" spans="6:6" x14ac:dyDescent="0.2">
      <c r="F2621" s="3"/>
    </row>
    <row r="2622" spans="6:6" x14ac:dyDescent="0.2">
      <c r="F2622" s="3"/>
    </row>
    <row r="2623" spans="6:6" x14ac:dyDescent="0.2">
      <c r="F2623" s="3"/>
    </row>
    <row r="2624" spans="6:6" x14ac:dyDescent="0.2">
      <c r="F2624" s="3"/>
    </row>
    <row r="2625" spans="6:6" x14ac:dyDescent="0.2">
      <c r="F2625" s="3"/>
    </row>
    <row r="2626" spans="6:6" x14ac:dyDescent="0.2">
      <c r="F2626" s="3"/>
    </row>
    <row r="2627" spans="6:6" x14ac:dyDescent="0.2">
      <c r="F2627" s="3"/>
    </row>
    <row r="2628" spans="6:6" x14ac:dyDescent="0.2">
      <c r="F2628" s="3"/>
    </row>
    <row r="2629" spans="6:6" x14ac:dyDescent="0.2">
      <c r="F2629" s="3"/>
    </row>
    <row r="2630" spans="6:6" x14ac:dyDescent="0.2">
      <c r="F2630" s="3"/>
    </row>
    <row r="2631" spans="6:6" x14ac:dyDescent="0.2">
      <c r="F2631" s="3"/>
    </row>
    <row r="2632" spans="6:6" x14ac:dyDescent="0.2">
      <c r="F2632" s="3"/>
    </row>
    <row r="2633" spans="6:6" x14ac:dyDescent="0.2">
      <c r="F2633" s="3"/>
    </row>
    <row r="2634" spans="6:6" x14ac:dyDescent="0.2">
      <c r="F2634" s="3"/>
    </row>
    <row r="2635" spans="6:6" x14ac:dyDescent="0.2">
      <c r="F2635" s="3"/>
    </row>
    <row r="2636" spans="6:6" x14ac:dyDescent="0.2">
      <c r="F2636" s="3"/>
    </row>
    <row r="2637" spans="6:6" x14ac:dyDescent="0.2">
      <c r="F2637" s="3"/>
    </row>
    <row r="2638" spans="6:6" x14ac:dyDescent="0.2">
      <c r="F2638" s="3"/>
    </row>
    <row r="2639" spans="6:6" x14ac:dyDescent="0.2">
      <c r="F2639" s="3"/>
    </row>
    <row r="2640" spans="6:6" x14ac:dyDescent="0.2">
      <c r="F2640" s="3"/>
    </row>
    <row r="2641" spans="6:6" x14ac:dyDescent="0.2">
      <c r="F2641" s="3"/>
    </row>
    <row r="2642" spans="6:6" x14ac:dyDescent="0.2">
      <c r="F2642" s="3"/>
    </row>
    <row r="2643" spans="6:6" x14ac:dyDescent="0.2">
      <c r="F2643" s="3"/>
    </row>
    <row r="2644" spans="6:6" x14ac:dyDescent="0.2">
      <c r="F2644" s="3"/>
    </row>
    <row r="2645" spans="6:6" x14ac:dyDescent="0.2">
      <c r="F2645" s="3"/>
    </row>
    <row r="2646" spans="6:6" x14ac:dyDescent="0.2">
      <c r="F2646" s="3"/>
    </row>
    <row r="2647" spans="6:6" x14ac:dyDescent="0.2">
      <c r="F2647" s="3"/>
    </row>
    <row r="2648" spans="6:6" x14ac:dyDescent="0.2">
      <c r="F2648" s="3"/>
    </row>
    <row r="2649" spans="6:6" x14ac:dyDescent="0.2">
      <c r="F2649" s="3"/>
    </row>
    <row r="2650" spans="6:6" x14ac:dyDescent="0.2">
      <c r="F2650" s="3"/>
    </row>
    <row r="2651" spans="6:6" x14ac:dyDescent="0.2">
      <c r="F2651" s="3"/>
    </row>
    <row r="2652" spans="6:6" x14ac:dyDescent="0.2">
      <c r="F2652" s="3"/>
    </row>
    <row r="2653" spans="6:6" x14ac:dyDescent="0.2">
      <c r="F2653" s="3"/>
    </row>
    <row r="2654" spans="6:6" x14ac:dyDescent="0.2">
      <c r="F2654" s="3"/>
    </row>
    <row r="2655" spans="6:6" x14ac:dyDescent="0.2">
      <c r="F2655" s="3"/>
    </row>
    <row r="2656" spans="6:6" x14ac:dyDescent="0.2">
      <c r="F2656" s="3"/>
    </row>
    <row r="2657" spans="6:6" x14ac:dyDescent="0.2">
      <c r="F2657" s="3"/>
    </row>
    <row r="2658" spans="6:6" x14ac:dyDescent="0.2">
      <c r="F2658" s="3"/>
    </row>
    <row r="2659" spans="6:6" x14ac:dyDescent="0.2">
      <c r="F2659" s="3"/>
    </row>
    <row r="2660" spans="6:6" x14ac:dyDescent="0.2">
      <c r="F2660" s="3"/>
    </row>
    <row r="2661" spans="6:6" x14ac:dyDescent="0.2">
      <c r="F2661" s="3"/>
    </row>
    <row r="2662" spans="6:6" x14ac:dyDescent="0.2">
      <c r="F2662" s="3"/>
    </row>
    <row r="2663" spans="6:6" x14ac:dyDescent="0.2">
      <c r="F2663" s="3"/>
    </row>
    <row r="2664" spans="6:6" x14ac:dyDescent="0.2">
      <c r="F2664" s="3"/>
    </row>
    <row r="2665" spans="6:6" x14ac:dyDescent="0.2">
      <c r="F2665" s="3"/>
    </row>
    <row r="2666" spans="6:6" x14ac:dyDescent="0.2">
      <c r="F2666" s="3"/>
    </row>
    <row r="2667" spans="6:6" x14ac:dyDescent="0.2">
      <c r="F2667" s="3"/>
    </row>
    <row r="2668" spans="6:6" x14ac:dyDescent="0.2">
      <c r="F2668" s="3"/>
    </row>
    <row r="2669" spans="6:6" x14ac:dyDescent="0.2">
      <c r="F2669" s="3"/>
    </row>
    <row r="2670" spans="6:6" x14ac:dyDescent="0.2">
      <c r="F2670" s="3"/>
    </row>
    <row r="2671" spans="6:6" x14ac:dyDescent="0.2">
      <c r="F2671" s="3"/>
    </row>
    <row r="2672" spans="6:6" x14ac:dyDescent="0.2">
      <c r="F2672" s="3"/>
    </row>
    <row r="2673" spans="6:6" x14ac:dyDescent="0.2">
      <c r="F2673" s="3"/>
    </row>
    <row r="2674" spans="6:6" x14ac:dyDescent="0.2">
      <c r="F2674" s="3"/>
    </row>
    <row r="2675" spans="6:6" x14ac:dyDescent="0.2">
      <c r="F2675" s="3"/>
    </row>
    <row r="2676" spans="6:6" x14ac:dyDescent="0.2">
      <c r="F2676" s="3"/>
    </row>
    <row r="2677" spans="6:6" x14ac:dyDescent="0.2">
      <c r="F2677" s="3"/>
    </row>
    <row r="2678" spans="6:6" x14ac:dyDescent="0.2">
      <c r="F2678" s="3"/>
    </row>
    <row r="2679" spans="6:6" x14ac:dyDescent="0.2">
      <c r="F2679" s="3"/>
    </row>
    <row r="2680" spans="6:6" x14ac:dyDescent="0.2">
      <c r="F2680" s="3"/>
    </row>
    <row r="2681" spans="6:6" x14ac:dyDescent="0.2">
      <c r="F2681" s="3"/>
    </row>
    <row r="2682" spans="6:6" x14ac:dyDescent="0.2">
      <c r="F2682" s="3"/>
    </row>
    <row r="2683" spans="6:6" x14ac:dyDescent="0.2">
      <c r="F2683" s="3"/>
    </row>
    <row r="2684" spans="6:6" x14ac:dyDescent="0.2">
      <c r="F2684" s="3"/>
    </row>
    <row r="2685" spans="6:6" x14ac:dyDescent="0.2">
      <c r="F2685" s="3"/>
    </row>
    <row r="2686" spans="6:6" x14ac:dyDescent="0.2">
      <c r="F2686" s="3"/>
    </row>
    <row r="2687" spans="6:6" x14ac:dyDescent="0.2">
      <c r="F2687" s="3"/>
    </row>
    <row r="2688" spans="6:6" x14ac:dyDescent="0.2">
      <c r="F2688" s="3"/>
    </row>
    <row r="2689" spans="6:6" x14ac:dyDescent="0.2">
      <c r="F2689" s="3"/>
    </row>
    <row r="2690" spans="6:6" x14ac:dyDescent="0.2">
      <c r="F2690" s="3"/>
    </row>
    <row r="2691" spans="6:6" x14ac:dyDescent="0.2">
      <c r="F2691" s="3"/>
    </row>
    <row r="2692" spans="6:6" x14ac:dyDescent="0.2">
      <c r="F2692" s="3"/>
    </row>
    <row r="2693" spans="6:6" x14ac:dyDescent="0.2">
      <c r="F2693" s="3"/>
    </row>
    <row r="2694" spans="6:6" x14ac:dyDescent="0.2">
      <c r="F2694" s="3"/>
    </row>
    <row r="2695" spans="6:6" x14ac:dyDescent="0.2">
      <c r="F2695" s="3"/>
    </row>
    <row r="2696" spans="6:6" x14ac:dyDescent="0.2">
      <c r="F2696" s="3"/>
    </row>
    <row r="2697" spans="6:6" x14ac:dyDescent="0.2">
      <c r="F2697" s="3"/>
    </row>
    <row r="2698" spans="6:6" x14ac:dyDescent="0.2">
      <c r="F2698" s="3"/>
    </row>
    <row r="2699" spans="6:6" x14ac:dyDescent="0.2">
      <c r="F2699" s="3"/>
    </row>
    <row r="2700" spans="6:6" x14ac:dyDescent="0.2">
      <c r="F2700" s="3"/>
    </row>
    <row r="2701" spans="6:6" x14ac:dyDescent="0.2">
      <c r="F2701" s="3"/>
    </row>
    <row r="2702" spans="6:6" x14ac:dyDescent="0.2">
      <c r="F2702" s="3"/>
    </row>
    <row r="2703" spans="6:6" x14ac:dyDescent="0.2">
      <c r="F2703" s="3"/>
    </row>
    <row r="2704" spans="6:6" x14ac:dyDescent="0.2">
      <c r="F2704" s="3"/>
    </row>
    <row r="2705" spans="6:6" x14ac:dyDescent="0.2">
      <c r="F2705" s="3"/>
    </row>
    <row r="2706" spans="6:6" x14ac:dyDescent="0.2">
      <c r="F2706" s="3"/>
    </row>
    <row r="2707" spans="6:6" x14ac:dyDescent="0.2">
      <c r="F2707" s="3"/>
    </row>
    <row r="2708" spans="6:6" x14ac:dyDescent="0.2">
      <c r="F2708" s="3"/>
    </row>
    <row r="2709" spans="6:6" x14ac:dyDescent="0.2">
      <c r="F2709" s="3"/>
    </row>
    <row r="2710" spans="6:6" x14ac:dyDescent="0.2">
      <c r="F2710" s="3"/>
    </row>
    <row r="2711" spans="6:6" x14ac:dyDescent="0.2">
      <c r="F2711" s="3"/>
    </row>
    <row r="2712" spans="6:6" x14ac:dyDescent="0.2">
      <c r="F2712" s="3"/>
    </row>
    <row r="2713" spans="6:6" x14ac:dyDescent="0.2">
      <c r="F2713" s="3"/>
    </row>
    <row r="2714" spans="6:6" x14ac:dyDescent="0.2">
      <c r="F2714" s="3"/>
    </row>
    <row r="2715" spans="6:6" x14ac:dyDescent="0.2">
      <c r="F2715" s="3"/>
    </row>
    <row r="2716" spans="6:6" x14ac:dyDescent="0.2">
      <c r="F2716" s="3"/>
    </row>
    <row r="2717" spans="6:6" x14ac:dyDescent="0.2">
      <c r="F2717" s="3"/>
    </row>
    <row r="2718" spans="6:6" x14ac:dyDescent="0.2">
      <c r="F2718" s="3"/>
    </row>
    <row r="2719" spans="6:6" x14ac:dyDescent="0.2">
      <c r="F2719" s="3"/>
    </row>
    <row r="2720" spans="6:6" x14ac:dyDescent="0.2">
      <c r="F2720" s="3"/>
    </row>
    <row r="2721" spans="6:6" x14ac:dyDescent="0.2">
      <c r="F2721" s="3"/>
    </row>
    <row r="2722" spans="6:6" x14ac:dyDescent="0.2">
      <c r="F2722" s="3"/>
    </row>
    <row r="2723" spans="6:6" x14ac:dyDescent="0.2">
      <c r="F2723" s="3"/>
    </row>
    <row r="2724" spans="6:6" x14ac:dyDescent="0.2">
      <c r="F2724" s="3"/>
    </row>
    <row r="2725" spans="6:6" x14ac:dyDescent="0.2">
      <c r="F2725" s="3"/>
    </row>
    <row r="2726" spans="6:6" x14ac:dyDescent="0.2">
      <c r="F2726" s="3"/>
    </row>
    <row r="2727" spans="6:6" x14ac:dyDescent="0.2">
      <c r="F2727" s="3"/>
    </row>
    <row r="2728" spans="6:6" x14ac:dyDescent="0.2">
      <c r="F2728" s="3"/>
    </row>
    <row r="2729" spans="6:6" x14ac:dyDescent="0.2">
      <c r="F2729" s="3"/>
    </row>
    <row r="2730" spans="6:6" x14ac:dyDescent="0.2">
      <c r="F2730" s="3"/>
    </row>
    <row r="2731" spans="6:6" x14ac:dyDescent="0.2">
      <c r="F2731" s="3"/>
    </row>
    <row r="2732" spans="6:6" x14ac:dyDescent="0.2">
      <c r="F2732" s="3"/>
    </row>
    <row r="2733" spans="6:6" x14ac:dyDescent="0.2">
      <c r="F2733" s="3"/>
    </row>
    <row r="2734" spans="6:6" x14ac:dyDescent="0.2">
      <c r="F2734" s="3"/>
    </row>
    <row r="2735" spans="6:6" x14ac:dyDescent="0.2">
      <c r="F2735" s="3"/>
    </row>
    <row r="2736" spans="6:6" x14ac:dyDescent="0.2">
      <c r="F2736" s="3"/>
    </row>
    <row r="2737" spans="6:6" x14ac:dyDescent="0.2">
      <c r="F2737" s="3"/>
    </row>
    <row r="2738" spans="6:6" x14ac:dyDescent="0.2">
      <c r="F2738" s="3"/>
    </row>
    <row r="2739" spans="6:6" x14ac:dyDescent="0.2">
      <c r="F2739" s="3"/>
    </row>
    <row r="2740" spans="6:6" x14ac:dyDescent="0.2">
      <c r="F2740" s="3"/>
    </row>
    <row r="2741" spans="6:6" x14ac:dyDescent="0.2">
      <c r="F2741" s="3"/>
    </row>
    <row r="2742" spans="6:6" x14ac:dyDescent="0.2">
      <c r="F2742" s="3"/>
    </row>
    <row r="2743" spans="6:6" x14ac:dyDescent="0.2">
      <c r="F2743" s="3"/>
    </row>
    <row r="2744" spans="6:6" x14ac:dyDescent="0.2">
      <c r="F2744" s="3"/>
    </row>
    <row r="2745" spans="6:6" x14ac:dyDescent="0.2">
      <c r="F2745" s="3"/>
    </row>
    <row r="2746" spans="6:6" x14ac:dyDescent="0.2">
      <c r="F2746" s="3"/>
    </row>
    <row r="2747" spans="6:6" x14ac:dyDescent="0.2">
      <c r="F2747" s="3"/>
    </row>
    <row r="2748" spans="6:6" x14ac:dyDescent="0.2">
      <c r="F2748" s="3"/>
    </row>
    <row r="2749" spans="6:6" x14ac:dyDescent="0.2">
      <c r="F2749" s="3"/>
    </row>
    <row r="2750" spans="6:6" x14ac:dyDescent="0.2">
      <c r="F2750" s="3"/>
    </row>
    <row r="2751" spans="6:6" x14ac:dyDescent="0.2">
      <c r="F2751" s="3"/>
    </row>
    <row r="2752" spans="6:6" x14ac:dyDescent="0.2">
      <c r="F2752" s="3"/>
    </row>
    <row r="2753" spans="6:6" x14ac:dyDescent="0.2">
      <c r="F2753" s="3"/>
    </row>
    <row r="2754" spans="6:6" x14ac:dyDescent="0.2">
      <c r="F2754" s="3"/>
    </row>
    <row r="2755" spans="6:6" x14ac:dyDescent="0.2">
      <c r="F2755" s="3"/>
    </row>
    <row r="2756" spans="6:6" x14ac:dyDescent="0.2">
      <c r="F2756" s="3"/>
    </row>
    <row r="2757" spans="6:6" x14ac:dyDescent="0.2">
      <c r="F2757" s="3"/>
    </row>
    <row r="2758" spans="6:6" x14ac:dyDescent="0.2">
      <c r="F2758" s="3"/>
    </row>
    <row r="2759" spans="6:6" x14ac:dyDescent="0.2">
      <c r="F2759" s="3"/>
    </row>
    <row r="2760" spans="6:6" x14ac:dyDescent="0.2">
      <c r="F2760" s="3"/>
    </row>
    <row r="2761" spans="6:6" x14ac:dyDescent="0.2">
      <c r="F2761" s="3"/>
    </row>
    <row r="2762" spans="6:6" x14ac:dyDescent="0.2">
      <c r="F2762" s="3"/>
    </row>
    <row r="2763" spans="6:6" x14ac:dyDescent="0.2">
      <c r="F2763" s="3"/>
    </row>
    <row r="2764" spans="6:6" x14ac:dyDescent="0.2">
      <c r="F2764" s="3"/>
    </row>
    <row r="2765" spans="6:6" x14ac:dyDescent="0.2">
      <c r="F2765" s="3"/>
    </row>
    <row r="2766" spans="6:6" x14ac:dyDescent="0.2">
      <c r="F2766" s="3"/>
    </row>
    <row r="2767" spans="6:6" x14ac:dyDescent="0.2">
      <c r="F2767" s="3"/>
    </row>
    <row r="2768" spans="6:6" x14ac:dyDescent="0.2">
      <c r="F2768" s="3"/>
    </row>
    <row r="2769" spans="6:6" x14ac:dyDescent="0.2">
      <c r="F2769" s="3"/>
    </row>
    <row r="2770" spans="6:6" x14ac:dyDescent="0.2">
      <c r="F2770" s="3"/>
    </row>
    <row r="2771" spans="6:6" x14ac:dyDescent="0.2">
      <c r="F2771" s="3"/>
    </row>
    <row r="2772" spans="6:6" x14ac:dyDescent="0.2">
      <c r="F2772" s="3"/>
    </row>
    <row r="2773" spans="6:6" x14ac:dyDescent="0.2">
      <c r="F2773" s="3"/>
    </row>
    <row r="2774" spans="6:6" x14ac:dyDescent="0.2">
      <c r="F2774" s="3"/>
    </row>
    <row r="2775" spans="6:6" x14ac:dyDescent="0.2">
      <c r="F2775" s="3"/>
    </row>
    <row r="2776" spans="6:6" x14ac:dyDescent="0.2">
      <c r="F2776" s="3"/>
    </row>
    <row r="2777" spans="6:6" x14ac:dyDescent="0.2">
      <c r="F2777" s="3"/>
    </row>
    <row r="2778" spans="6:6" x14ac:dyDescent="0.2">
      <c r="F2778" s="3"/>
    </row>
    <row r="2779" spans="6:6" x14ac:dyDescent="0.2">
      <c r="F2779" s="3"/>
    </row>
    <row r="2780" spans="6:6" x14ac:dyDescent="0.2">
      <c r="F2780" s="3"/>
    </row>
    <row r="2781" spans="6:6" x14ac:dyDescent="0.2">
      <c r="F2781" s="3"/>
    </row>
    <row r="2782" spans="6:6" x14ac:dyDescent="0.2">
      <c r="F2782" s="3"/>
    </row>
    <row r="2783" spans="6:6" x14ac:dyDescent="0.2">
      <c r="F2783" s="3"/>
    </row>
    <row r="2784" spans="6:6" x14ac:dyDescent="0.2">
      <c r="F2784" s="3"/>
    </row>
    <row r="2785" spans="6:6" x14ac:dyDescent="0.2">
      <c r="F2785" s="3"/>
    </row>
    <row r="2786" spans="6:6" x14ac:dyDescent="0.2">
      <c r="F2786" s="3"/>
    </row>
    <row r="2787" spans="6:6" x14ac:dyDescent="0.2">
      <c r="F2787" s="3"/>
    </row>
    <row r="2788" spans="6:6" x14ac:dyDescent="0.2">
      <c r="F2788" s="3"/>
    </row>
    <row r="2789" spans="6:6" x14ac:dyDescent="0.2">
      <c r="F2789" s="3"/>
    </row>
    <row r="2790" spans="6:6" x14ac:dyDescent="0.2">
      <c r="F2790" s="3"/>
    </row>
    <row r="2791" spans="6:6" x14ac:dyDescent="0.2">
      <c r="F2791" s="3"/>
    </row>
    <row r="2792" spans="6:6" x14ac:dyDescent="0.2">
      <c r="F2792" s="3"/>
    </row>
    <row r="2793" spans="6:6" x14ac:dyDescent="0.2">
      <c r="F2793" s="3"/>
    </row>
    <row r="2794" spans="6:6" x14ac:dyDescent="0.2">
      <c r="F2794" s="3"/>
    </row>
    <row r="2795" spans="6:6" x14ac:dyDescent="0.2">
      <c r="F2795" s="3"/>
    </row>
    <row r="2796" spans="6:6" x14ac:dyDescent="0.2">
      <c r="F2796" s="3"/>
    </row>
    <row r="2797" spans="6:6" x14ac:dyDescent="0.2">
      <c r="F2797" s="3"/>
    </row>
    <row r="2798" spans="6:6" x14ac:dyDescent="0.2">
      <c r="F2798" s="3"/>
    </row>
    <row r="2799" spans="6:6" x14ac:dyDescent="0.2">
      <c r="F2799" s="3"/>
    </row>
    <row r="2800" spans="6:6" x14ac:dyDescent="0.2">
      <c r="F2800" s="3"/>
    </row>
    <row r="2801" spans="6:6" x14ac:dyDescent="0.2">
      <c r="F2801" s="3"/>
    </row>
    <row r="2802" spans="6:6" x14ac:dyDescent="0.2">
      <c r="F2802" s="3"/>
    </row>
    <row r="2803" spans="6:6" x14ac:dyDescent="0.2">
      <c r="F2803" s="3"/>
    </row>
    <row r="2804" spans="6:6" x14ac:dyDescent="0.2">
      <c r="F2804" s="3"/>
    </row>
    <row r="2805" spans="6:6" x14ac:dyDescent="0.2">
      <c r="F2805" s="3"/>
    </row>
    <row r="2806" spans="6:6" x14ac:dyDescent="0.2">
      <c r="F2806" s="3"/>
    </row>
    <row r="2807" spans="6:6" x14ac:dyDescent="0.2">
      <c r="F2807" s="3"/>
    </row>
    <row r="2808" spans="6:6" x14ac:dyDescent="0.2">
      <c r="F2808" s="3"/>
    </row>
    <row r="2809" spans="6:6" x14ac:dyDescent="0.2">
      <c r="F2809" s="3"/>
    </row>
    <row r="2810" spans="6:6" x14ac:dyDescent="0.2">
      <c r="F2810" s="3"/>
    </row>
    <row r="2811" spans="6:6" x14ac:dyDescent="0.2">
      <c r="F2811" s="3"/>
    </row>
    <row r="2812" spans="6:6" x14ac:dyDescent="0.2">
      <c r="F2812" s="3"/>
    </row>
    <row r="2813" spans="6:6" x14ac:dyDescent="0.2">
      <c r="F2813" s="3"/>
    </row>
    <row r="2814" spans="6:6" x14ac:dyDescent="0.2">
      <c r="F2814" s="3"/>
    </row>
    <row r="2815" spans="6:6" x14ac:dyDescent="0.2">
      <c r="F2815" s="3"/>
    </row>
    <row r="2816" spans="6:6" x14ac:dyDescent="0.2">
      <c r="F2816" s="3"/>
    </row>
    <row r="2817" spans="6:6" x14ac:dyDescent="0.2">
      <c r="F2817" s="3"/>
    </row>
    <row r="2818" spans="6:6" x14ac:dyDescent="0.2">
      <c r="F2818" s="3"/>
    </row>
    <row r="2819" spans="6:6" x14ac:dyDescent="0.2">
      <c r="F2819" s="3"/>
    </row>
    <row r="2820" spans="6:6" x14ac:dyDescent="0.2">
      <c r="F2820" s="3"/>
    </row>
    <row r="2821" spans="6:6" x14ac:dyDescent="0.2">
      <c r="F2821" s="3"/>
    </row>
    <row r="2822" spans="6:6" x14ac:dyDescent="0.2">
      <c r="F2822" s="3"/>
    </row>
    <row r="2823" spans="6:6" x14ac:dyDescent="0.2">
      <c r="F2823" s="3"/>
    </row>
    <row r="2824" spans="6:6" x14ac:dyDescent="0.2">
      <c r="F2824" s="3"/>
    </row>
    <row r="2825" spans="6:6" x14ac:dyDescent="0.2">
      <c r="F2825" s="3"/>
    </row>
    <row r="2826" spans="6:6" x14ac:dyDescent="0.2">
      <c r="F2826" s="3"/>
    </row>
    <row r="2827" spans="6:6" x14ac:dyDescent="0.2">
      <c r="F2827" s="3"/>
    </row>
    <row r="2828" spans="6:6" x14ac:dyDescent="0.2">
      <c r="F2828" s="3"/>
    </row>
    <row r="2829" spans="6:6" x14ac:dyDescent="0.2">
      <c r="F2829" s="3"/>
    </row>
    <row r="2830" spans="6:6" x14ac:dyDescent="0.2">
      <c r="F2830" s="3"/>
    </row>
    <row r="2831" spans="6:6" x14ac:dyDescent="0.2">
      <c r="F2831" s="3"/>
    </row>
    <row r="2832" spans="6:6" x14ac:dyDescent="0.2">
      <c r="F2832" s="3"/>
    </row>
    <row r="2833" spans="6:6" x14ac:dyDescent="0.2">
      <c r="F2833" s="3"/>
    </row>
    <row r="2834" spans="6:6" x14ac:dyDescent="0.2">
      <c r="F2834" s="3"/>
    </row>
    <row r="2835" spans="6:6" x14ac:dyDescent="0.2">
      <c r="F2835" s="3"/>
    </row>
    <row r="2836" spans="6:6" x14ac:dyDescent="0.2">
      <c r="F2836" s="3"/>
    </row>
    <row r="2837" spans="6:6" x14ac:dyDescent="0.2">
      <c r="F2837" s="3"/>
    </row>
    <row r="2838" spans="6:6" x14ac:dyDescent="0.2">
      <c r="F2838" s="3"/>
    </row>
    <row r="2839" spans="6:6" x14ac:dyDescent="0.2">
      <c r="F2839" s="3"/>
    </row>
    <row r="2840" spans="6:6" x14ac:dyDescent="0.2">
      <c r="F2840" s="3"/>
    </row>
    <row r="2841" spans="6:6" x14ac:dyDescent="0.2">
      <c r="F2841" s="3"/>
    </row>
    <row r="2842" spans="6:6" x14ac:dyDescent="0.2">
      <c r="F2842" s="3"/>
    </row>
    <row r="2843" spans="6:6" x14ac:dyDescent="0.2">
      <c r="F2843" s="3"/>
    </row>
    <row r="2844" spans="6:6" x14ac:dyDescent="0.2">
      <c r="F2844" s="3"/>
    </row>
    <row r="2845" spans="6:6" x14ac:dyDescent="0.2">
      <c r="F2845" s="3"/>
    </row>
    <row r="2846" spans="6:6" x14ac:dyDescent="0.2">
      <c r="F2846" s="3"/>
    </row>
    <row r="2847" spans="6:6" x14ac:dyDescent="0.2">
      <c r="F2847" s="3"/>
    </row>
    <row r="2848" spans="6:6" x14ac:dyDescent="0.2">
      <c r="F2848" s="3"/>
    </row>
    <row r="2849" spans="6:6" x14ac:dyDescent="0.2">
      <c r="F2849" s="3"/>
    </row>
    <row r="2850" spans="6:6" x14ac:dyDescent="0.2">
      <c r="F2850" s="3"/>
    </row>
    <row r="2851" spans="6:6" x14ac:dyDescent="0.2">
      <c r="F2851" s="3"/>
    </row>
    <row r="2852" spans="6:6" x14ac:dyDescent="0.2">
      <c r="F2852" s="3"/>
    </row>
    <row r="2853" spans="6:6" x14ac:dyDescent="0.2">
      <c r="F2853" s="3"/>
    </row>
    <row r="2854" spans="6:6" x14ac:dyDescent="0.2">
      <c r="F2854" s="3"/>
    </row>
    <row r="2855" spans="6:6" x14ac:dyDescent="0.2">
      <c r="F2855" s="3"/>
    </row>
    <row r="2856" spans="6:6" x14ac:dyDescent="0.2">
      <c r="F2856" s="3"/>
    </row>
    <row r="2857" spans="6:6" x14ac:dyDescent="0.2">
      <c r="F2857" s="3"/>
    </row>
    <row r="2858" spans="6:6" x14ac:dyDescent="0.2">
      <c r="F2858" s="3"/>
    </row>
    <row r="2859" spans="6:6" x14ac:dyDescent="0.2">
      <c r="F2859" s="3"/>
    </row>
    <row r="2860" spans="6:6" x14ac:dyDescent="0.2">
      <c r="F2860" s="3"/>
    </row>
    <row r="2861" spans="6:6" x14ac:dyDescent="0.2">
      <c r="F2861" s="3"/>
    </row>
    <row r="2862" spans="6:6" x14ac:dyDescent="0.2">
      <c r="F2862" s="3"/>
    </row>
    <row r="2863" spans="6:6" x14ac:dyDescent="0.2">
      <c r="F2863" s="3"/>
    </row>
    <row r="2864" spans="6:6" x14ac:dyDescent="0.2">
      <c r="F2864" s="3"/>
    </row>
    <row r="2865" spans="6:6" x14ac:dyDescent="0.2">
      <c r="F2865" s="3"/>
    </row>
    <row r="2866" spans="6:6" x14ac:dyDescent="0.2">
      <c r="F2866" s="3"/>
    </row>
    <row r="2867" spans="6:6" x14ac:dyDescent="0.2">
      <c r="F2867" s="3"/>
    </row>
    <row r="2868" spans="6:6" x14ac:dyDescent="0.2">
      <c r="F2868" s="3"/>
    </row>
    <row r="2869" spans="6:6" x14ac:dyDescent="0.2">
      <c r="F2869" s="3"/>
    </row>
    <row r="2870" spans="6:6" x14ac:dyDescent="0.2">
      <c r="F2870" s="3"/>
    </row>
    <row r="2871" spans="6:6" x14ac:dyDescent="0.2">
      <c r="F2871" s="3"/>
    </row>
    <row r="2872" spans="6:6" x14ac:dyDescent="0.2">
      <c r="F2872" s="3"/>
    </row>
    <row r="2873" spans="6:6" x14ac:dyDescent="0.2">
      <c r="F2873" s="3"/>
    </row>
    <row r="2874" spans="6:6" x14ac:dyDescent="0.2">
      <c r="F2874" s="3"/>
    </row>
    <row r="2875" spans="6:6" x14ac:dyDescent="0.2">
      <c r="F2875" s="3"/>
    </row>
    <row r="2876" spans="6:6" x14ac:dyDescent="0.2">
      <c r="F2876" s="3"/>
    </row>
    <row r="2877" spans="6:6" x14ac:dyDescent="0.2">
      <c r="F2877" s="3"/>
    </row>
    <row r="2878" spans="6:6" x14ac:dyDescent="0.2">
      <c r="F2878" s="3"/>
    </row>
    <row r="2879" spans="6:6" x14ac:dyDescent="0.2">
      <c r="F2879" s="3"/>
    </row>
    <row r="2880" spans="6:6" x14ac:dyDescent="0.2">
      <c r="F2880" s="3"/>
    </row>
    <row r="2881" spans="6:6" x14ac:dyDescent="0.2">
      <c r="F2881" s="3"/>
    </row>
    <row r="2882" spans="6:6" x14ac:dyDescent="0.2">
      <c r="F2882" s="3"/>
    </row>
    <row r="2883" spans="6:6" x14ac:dyDescent="0.2">
      <c r="F2883" s="3"/>
    </row>
    <row r="2884" spans="6:6" x14ac:dyDescent="0.2">
      <c r="F2884" s="3"/>
    </row>
    <row r="2885" spans="6:6" x14ac:dyDescent="0.2">
      <c r="F2885" s="3"/>
    </row>
    <row r="2886" spans="6:6" x14ac:dyDescent="0.2">
      <c r="F2886" s="3"/>
    </row>
    <row r="2887" spans="6:6" x14ac:dyDescent="0.2">
      <c r="F2887" s="3"/>
    </row>
    <row r="2888" spans="6:6" x14ac:dyDescent="0.2">
      <c r="F2888" s="3"/>
    </row>
    <row r="2889" spans="6:6" x14ac:dyDescent="0.2">
      <c r="F2889" s="3"/>
    </row>
    <row r="2890" spans="6:6" x14ac:dyDescent="0.2">
      <c r="F2890" s="3"/>
    </row>
    <row r="2891" spans="6:6" x14ac:dyDescent="0.2">
      <c r="F2891" s="3"/>
    </row>
    <row r="2892" spans="6:6" x14ac:dyDescent="0.2">
      <c r="F2892" s="3"/>
    </row>
    <row r="2893" spans="6:6" x14ac:dyDescent="0.2">
      <c r="F2893" s="3"/>
    </row>
    <row r="2894" spans="6:6" x14ac:dyDescent="0.2">
      <c r="F2894" s="3"/>
    </row>
    <row r="2895" spans="6:6" x14ac:dyDescent="0.2">
      <c r="F2895" s="3"/>
    </row>
    <row r="2896" spans="6:6" x14ac:dyDescent="0.2">
      <c r="F2896" s="3"/>
    </row>
    <row r="2897" spans="6:6" x14ac:dyDescent="0.2">
      <c r="F2897" s="3"/>
    </row>
    <row r="2898" spans="6:6" x14ac:dyDescent="0.2">
      <c r="F2898" s="3"/>
    </row>
    <row r="2899" spans="6:6" x14ac:dyDescent="0.2">
      <c r="F2899" s="3"/>
    </row>
    <row r="2900" spans="6:6" x14ac:dyDescent="0.2">
      <c r="F2900" s="3"/>
    </row>
    <row r="2901" spans="6:6" x14ac:dyDescent="0.2">
      <c r="F2901" s="3"/>
    </row>
    <row r="2902" spans="6:6" x14ac:dyDescent="0.2">
      <c r="F2902" s="3"/>
    </row>
    <row r="2903" spans="6:6" x14ac:dyDescent="0.2">
      <c r="F2903" s="3"/>
    </row>
    <row r="2904" spans="6:6" x14ac:dyDescent="0.2">
      <c r="F2904" s="3"/>
    </row>
    <row r="2905" spans="6:6" x14ac:dyDescent="0.2">
      <c r="F2905" s="3"/>
    </row>
    <row r="2906" spans="6:6" x14ac:dyDescent="0.2">
      <c r="F2906" s="3"/>
    </row>
    <row r="2907" spans="6:6" x14ac:dyDescent="0.2">
      <c r="F2907" s="3"/>
    </row>
    <row r="2908" spans="6:6" x14ac:dyDescent="0.2">
      <c r="F2908" s="3"/>
    </row>
    <row r="2909" spans="6:6" x14ac:dyDescent="0.2">
      <c r="F2909" s="3"/>
    </row>
    <row r="2910" spans="6:6" x14ac:dyDescent="0.2">
      <c r="F2910" s="3"/>
    </row>
    <row r="2911" spans="6:6" x14ac:dyDescent="0.2">
      <c r="F2911" s="3"/>
    </row>
    <row r="2912" spans="6:6" x14ac:dyDescent="0.2">
      <c r="F2912" s="3"/>
    </row>
    <row r="2913" spans="6:6" x14ac:dyDescent="0.2">
      <c r="F2913" s="3"/>
    </row>
    <row r="2914" spans="6:6" x14ac:dyDescent="0.2">
      <c r="F2914" s="3"/>
    </row>
    <row r="2915" spans="6:6" x14ac:dyDescent="0.2">
      <c r="F2915" s="3"/>
    </row>
    <row r="2916" spans="6:6" x14ac:dyDescent="0.2">
      <c r="F2916" s="3"/>
    </row>
    <row r="2917" spans="6:6" x14ac:dyDescent="0.2">
      <c r="F2917" s="3"/>
    </row>
    <row r="2918" spans="6:6" x14ac:dyDescent="0.2">
      <c r="F2918" s="3"/>
    </row>
    <row r="2919" spans="6:6" x14ac:dyDescent="0.2">
      <c r="F2919" s="3"/>
    </row>
    <row r="2920" spans="6:6" x14ac:dyDescent="0.2">
      <c r="F2920" s="3"/>
    </row>
    <row r="2921" spans="6:6" x14ac:dyDescent="0.2">
      <c r="F2921" s="3"/>
    </row>
    <row r="2922" spans="6:6" x14ac:dyDescent="0.2">
      <c r="F2922" s="3"/>
    </row>
    <row r="2923" spans="6:6" x14ac:dyDescent="0.2">
      <c r="F2923" s="3"/>
    </row>
    <row r="2924" spans="6:6" x14ac:dyDescent="0.2">
      <c r="F2924" s="3"/>
    </row>
    <row r="2925" spans="6:6" x14ac:dyDescent="0.2">
      <c r="F2925" s="3"/>
    </row>
    <row r="2926" spans="6:6" x14ac:dyDescent="0.2">
      <c r="F2926" s="3"/>
    </row>
    <row r="2927" spans="6:6" x14ac:dyDescent="0.2">
      <c r="F2927" s="3"/>
    </row>
    <row r="2928" spans="6:6" x14ac:dyDescent="0.2">
      <c r="F2928" s="3"/>
    </row>
    <row r="2929" spans="6:6" x14ac:dyDescent="0.2">
      <c r="F2929" s="3"/>
    </row>
    <row r="2930" spans="6:6" x14ac:dyDescent="0.2">
      <c r="F2930" s="3"/>
    </row>
    <row r="2931" spans="6:6" x14ac:dyDescent="0.2">
      <c r="F2931" s="3"/>
    </row>
    <row r="2932" spans="6:6" x14ac:dyDescent="0.2">
      <c r="F2932" s="3"/>
    </row>
    <row r="2933" spans="6:6" x14ac:dyDescent="0.2">
      <c r="F2933" s="3"/>
    </row>
    <row r="2934" spans="6:6" x14ac:dyDescent="0.2">
      <c r="F2934" s="3"/>
    </row>
    <row r="2935" spans="6:6" x14ac:dyDescent="0.2">
      <c r="F2935" s="3"/>
    </row>
    <row r="2936" spans="6:6" x14ac:dyDescent="0.2">
      <c r="F2936" s="3"/>
    </row>
    <row r="2937" spans="6:6" x14ac:dyDescent="0.2">
      <c r="F2937" s="3"/>
    </row>
    <row r="2938" spans="6:6" x14ac:dyDescent="0.2">
      <c r="F2938" s="3"/>
    </row>
    <row r="2939" spans="6:6" x14ac:dyDescent="0.2">
      <c r="F2939" s="3"/>
    </row>
    <row r="2940" spans="6:6" x14ac:dyDescent="0.2">
      <c r="F2940" s="3"/>
    </row>
    <row r="2941" spans="6:6" x14ac:dyDescent="0.2">
      <c r="F2941" s="3"/>
    </row>
    <row r="2942" spans="6:6" x14ac:dyDescent="0.2">
      <c r="F2942" s="3"/>
    </row>
    <row r="2943" spans="6:6" x14ac:dyDescent="0.2">
      <c r="F2943" s="3"/>
    </row>
    <row r="2944" spans="6:6" x14ac:dyDescent="0.2">
      <c r="F2944" s="3"/>
    </row>
    <row r="2945" spans="6:6" x14ac:dyDescent="0.2">
      <c r="F2945" s="3"/>
    </row>
    <row r="2946" spans="6:6" x14ac:dyDescent="0.2">
      <c r="F2946" s="3"/>
    </row>
    <row r="2947" spans="6:6" x14ac:dyDescent="0.2">
      <c r="F2947" s="3"/>
    </row>
    <row r="2948" spans="6:6" x14ac:dyDescent="0.2">
      <c r="F2948" s="3"/>
    </row>
    <row r="2949" spans="6:6" x14ac:dyDescent="0.2">
      <c r="F2949" s="3"/>
    </row>
    <row r="2950" spans="6:6" x14ac:dyDescent="0.2">
      <c r="F2950" s="3"/>
    </row>
    <row r="2951" spans="6:6" x14ac:dyDescent="0.2">
      <c r="F2951" s="3"/>
    </row>
    <row r="2952" spans="6:6" x14ac:dyDescent="0.2">
      <c r="F2952" s="3"/>
    </row>
    <row r="2953" spans="6:6" x14ac:dyDescent="0.2">
      <c r="F2953" s="3"/>
    </row>
    <row r="2954" spans="6:6" x14ac:dyDescent="0.2">
      <c r="F2954" s="3"/>
    </row>
    <row r="2955" spans="6:6" x14ac:dyDescent="0.2">
      <c r="F2955" s="3"/>
    </row>
    <row r="2956" spans="6:6" x14ac:dyDescent="0.2">
      <c r="F2956" s="3"/>
    </row>
    <row r="2957" spans="6:6" x14ac:dyDescent="0.2">
      <c r="F2957" s="3"/>
    </row>
    <row r="2958" spans="6:6" x14ac:dyDescent="0.2">
      <c r="F2958" s="3"/>
    </row>
    <row r="2959" spans="6:6" x14ac:dyDescent="0.2">
      <c r="F2959" s="3"/>
    </row>
    <row r="2960" spans="6:6" x14ac:dyDescent="0.2">
      <c r="F2960" s="3"/>
    </row>
    <row r="2961" spans="6:6" x14ac:dyDescent="0.2">
      <c r="F2961" s="3"/>
    </row>
    <row r="2962" spans="6:6" x14ac:dyDescent="0.2">
      <c r="F2962" s="3"/>
    </row>
    <row r="2963" spans="6:6" x14ac:dyDescent="0.2">
      <c r="F2963" s="3"/>
    </row>
    <row r="2964" spans="6:6" x14ac:dyDescent="0.2">
      <c r="F2964" s="3"/>
    </row>
    <row r="2965" spans="6:6" x14ac:dyDescent="0.2">
      <c r="F2965" s="3"/>
    </row>
    <row r="2966" spans="6:6" x14ac:dyDescent="0.2">
      <c r="F2966" s="3"/>
    </row>
    <row r="2967" spans="6:6" x14ac:dyDescent="0.2">
      <c r="F2967" s="3"/>
    </row>
    <row r="2968" spans="6:6" x14ac:dyDescent="0.2">
      <c r="F2968" s="3"/>
    </row>
    <row r="2969" spans="6:6" x14ac:dyDescent="0.2">
      <c r="F2969" s="3"/>
    </row>
    <row r="2970" spans="6:6" x14ac:dyDescent="0.2">
      <c r="F2970" s="3"/>
    </row>
    <row r="2971" spans="6:6" x14ac:dyDescent="0.2">
      <c r="F2971" s="3"/>
    </row>
    <row r="2972" spans="6:6" x14ac:dyDescent="0.2">
      <c r="F2972" s="3"/>
    </row>
    <row r="2973" spans="6:6" x14ac:dyDescent="0.2">
      <c r="F2973" s="3"/>
    </row>
    <row r="2974" spans="6:6" x14ac:dyDescent="0.2">
      <c r="F2974" s="3"/>
    </row>
    <row r="2975" spans="6:6" x14ac:dyDescent="0.2">
      <c r="F2975" s="3"/>
    </row>
    <row r="2976" spans="6:6" x14ac:dyDescent="0.2">
      <c r="F2976" s="3"/>
    </row>
    <row r="2977" spans="6:6" x14ac:dyDescent="0.2">
      <c r="F2977" s="3"/>
    </row>
    <row r="2978" spans="6:6" x14ac:dyDescent="0.2">
      <c r="F2978" s="3"/>
    </row>
    <row r="2979" spans="6:6" x14ac:dyDescent="0.2">
      <c r="F2979" s="3"/>
    </row>
    <row r="2980" spans="6:6" x14ac:dyDescent="0.2">
      <c r="F2980" s="3"/>
    </row>
    <row r="2981" spans="6:6" x14ac:dyDescent="0.2">
      <c r="F2981" s="3"/>
    </row>
    <row r="2982" spans="6:6" x14ac:dyDescent="0.2">
      <c r="F2982" s="3"/>
    </row>
    <row r="2983" spans="6:6" x14ac:dyDescent="0.2">
      <c r="F2983" s="3"/>
    </row>
    <row r="2984" spans="6:6" x14ac:dyDescent="0.2">
      <c r="F2984" s="3"/>
    </row>
    <row r="2985" spans="6:6" x14ac:dyDescent="0.2">
      <c r="F2985" s="3"/>
    </row>
    <row r="2986" spans="6:6" x14ac:dyDescent="0.2">
      <c r="F2986" s="3"/>
    </row>
    <row r="2987" spans="6:6" x14ac:dyDescent="0.2">
      <c r="F2987" s="3"/>
    </row>
    <row r="2988" spans="6:6" x14ac:dyDescent="0.2">
      <c r="F2988" s="3"/>
    </row>
    <row r="2989" spans="6:6" x14ac:dyDescent="0.2">
      <c r="F2989" s="3"/>
    </row>
    <row r="2990" spans="6:6" x14ac:dyDescent="0.2">
      <c r="F2990" s="3"/>
    </row>
    <row r="2991" spans="6:6" x14ac:dyDescent="0.2">
      <c r="F2991" s="3"/>
    </row>
    <row r="2992" spans="6:6" x14ac:dyDescent="0.2">
      <c r="F2992" s="3"/>
    </row>
    <row r="2993" spans="6:6" x14ac:dyDescent="0.2">
      <c r="F2993" s="3"/>
    </row>
    <row r="2994" spans="6:6" x14ac:dyDescent="0.2">
      <c r="F2994" s="3"/>
    </row>
    <row r="2995" spans="6:6" x14ac:dyDescent="0.2">
      <c r="F2995" s="3"/>
    </row>
    <row r="2996" spans="6:6" x14ac:dyDescent="0.2">
      <c r="F2996" s="3"/>
    </row>
    <row r="2997" spans="6:6" x14ac:dyDescent="0.2">
      <c r="F2997" s="3"/>
    </row>
    <row r="2998" spans="6:6" x14ac:dyDescent="0.2">
      <c r="F2998" s="3"/>
    </row>
    <row r="2999" spans="6:6" x14ac:dyDescent="0.2">
      <c r="F2999" s="3"/>
    </row>
    <row r="3000" spans="6:6" x14ac:dyDescent="0.2">
      <c r="F3000" s="3"/>
    </row>
    <row r="3001" spans="6:6" x14ac:dyDescent="0.2">
      <c r="F3001" s="3"/>
    </row>
    <row r="3002" spans="6:6" x14ac:dyDescent="0.2">
      <c r="F3002" s="3"/>
    </row>
    <row r="3003" spans="6:6" x14ac:dyDescent="0.2">
      <c r="F3003" s="3"/>
    </row>
    <row r="3004" spans="6:6" x14ac:dyDescent="0.2">
      <c r="F3004" s="3"/>
    </row>
    <row r="3005" spans="6:6" x14ac:dyDescent="0.2">
      <c r="F3005" s="3"/>
    </row>
    <row r="3006" spans="6:6" x14ac:dyDescent="0.2">
      <c r="F3006" s="3"/>
    </row>
    <row r="3007" spans="6:6" x14ac:dyDescent="0.2">
      <c r="F3007" s="3"/>
    </row>
    <row r="3008" spans="6:6" x14ac:dyDescent="0.2">
      <c r="F3008" s="3"/>
    </row>
    <row r="3009" spans="6:6" x14ac:dyDescent="0.2">
      <c r="F3009" s="3"/>
    </row>
    <row r="3010" spans="6:6" x14ac:dyDescent="0.2">
      <c r="F3010" s="3"/>
    </row>
    <row r="3011" spans="6:6" x14ac:dyDescent="0.2">
      <c r="F3011" s="3"/>
    </row>
    <row r="3012" spans="6:6" x14ac:dyDescent="0.2">
      <c r="F3012" s="3"/>
    </row>
    <row r="3013" spans="6:6" x14ac:dyDescent="0.2">
      <c r="F3013" s="3"/>
    </row>
    <row r="3014" spans="6:6" x14ac:dyDescent="0.2">
      <c r="F3014" s="3"/>
    </row>
    <row r="3015" spans="6:6" x14ac:dyDescent="0.2">
      <c r="F3015" s="3"/>
    </row>
    <row r="3016" spans="6:6" x14ac:dyDescent="0.2">
      <c r="F3016" s="3"/>
    </row>
    <row r="3017" spans="6:6" x14ac:dyDescent="0.2">
      <c r="F3017" s="3"/>
    </row>
    <row r="3018" spans="6:6" x14ac:dyDescent="0.2">
      <c r="F3018" s="3"/>
    </row>
    <row r="3019" spans="6:6" x14ac:dyDescent="0.2">
      <c r="F3019" s="3"/>
    </row>
    <row r="3020" spans="6:6" x14ac:dyDescent="0.2">
      <c r="F3020" s="3"/>
    </row>
    <row r="3021" spans="6:6" x14ac:dyDescent="0.2">
      <c r="F3021" s="3"/>
    </row>
    <row r="3022" spans="6:6" x14ac:dyDescent="0.2">
      <c r="F3022" s="3"/>
    </row>
    <row r="3023" spans="6:6" x14ac:dyDescent="0.2">
      <c r="F3023" s="3"/>
    </row>
    <row r="3024" spans="6:6" x14ac:dyDescent="0.2">
      <c r="F3024" s="3"/>
    </row>
    <row r="3025" spans="6:6" x14ac:dyDescent="0.2">
      <c r="F3025" s="3"/>
    </row>
    <row r="3026" spans="6:6" x14ac:dyDescent="0.2">
      <c r="F3026" s="3"/>
    </row>
    <row r="3027" spans="6:6" x14ac:dyDescent="0.2">
      <c r="F3027" s="3"/>
    </row>
    <row r="3028" spans="6:6" x14ac:dyDescent="0.2">
      <c r="F3028" s="3"/>
    </row>
    <row r="3029" spans="6:6" x14ac:dyDescent="0.2">
      <c r="F3029" s="3"/>
    </row>
    <row r="3030" spans="6:6" x14ac:dyDescent="0.2">
      <c r="F3030" s="3"/>
    </row>
    <row r="3031" spans="6:6" x14ac:dyDescent="0.2">
      <c r="F3031" s="3"/>
    </row>
    <row r="3032" spans="6:6" x14ac:dyDescent="0.2">
      <c r="F3032" s="3"/>
    </row>
    <row r="3033" spans="6:6" x14ac:dyDescent="0.2">
      <c r="F3033" s="3"/>
    </row>
    <row r="3034" spans="6:6" x14ac:dyDescent="0.2">
      <c r="F3034" s="3"/>
    </row>
    <row r="3035" spans="6:6" x14ac:dyDescent="0.2">
      <c r="F3035" s="3"/>
    </row>
    <row r="3036" spans="6:6" x14ac:dyDescent="0.2">
      <c r="F3036" s="3"/>
    </row>
    <row r="3037" spans="6:6" x14ac:dyDescent="0.2">
      <c r="F3037" s="3"/>
    </row>
    <row r="3038" spans="6:6" x14ac:dyDescent="0.2">
      <c r="F3038" s="3"/>
    </row>
    <row r="3039" spans="6:6" x14ac:dyDescent="0.2">
      <c r="F3039" s="3"/>
    </row>
    <row r="3040" spans="6:6" x14ac:dyDescent="0.2">
      <c r="F3040" s="3"/>
    </row>
    <row r="3041" spans="6:6" x14ac:dyDescent="0.2">
      <c r="F3041" s="3"/>
    </row>
    <row r="3042" spans="6:6" x14ac:dyDescent="0.2">
      <c r="F3042" s="3"/>
    </row>
    <row r="3043" spans="6:6" x14ac:dyDescent="0.2">
      <c r="F3043" s="3"/>
    </row>
    <row r="3044" spans="6:6" x14ac:dyDescent="0.2">
      <c r="F3044" s="3"/>
    </row>
    <row r="3045" spans="6:6" x14ac:dyDescent="0.2">
      <c r="F3045" s="3"/>
    </row>
    <row r="3046" spans="6:6" x14ac:dyDescent="0.2">
      <c r="F3046" s="3"/>
    </row>
    <row r="3047" spans="6:6" x14ac:dyDescent="0.2">
      <c r="F3047" s="3"/>
    </row>
    <row r="3048" spans="6:6" x14ac:dyDescent="0.2">
      <c r="F3048" s="3"/>
    </row>
    <row r="3049" spans="6:6" x14ac:dyDescent="0.2">
      <c r="F3049" s="3"/>
    </row>
    <row r="3050" spans="6:6" x14ac:dyDescent="0.2">
      <c r="F3050" s="3"/>
    </row>
    <row r="3051" spans="6:6" x14ac:dyDescent="0.2">
      <c r="F3051" s="3"/>
    </row>
    <row r="3052" spans="6:6" x14ac:dyDescent="0.2">
      <c r="F3052" s="3"/>
    </row>
    <row r="3053" spans="6:6" x14ac:dyDescent="0.2">
      <c r="F3053" s="3"/>
    </row>
    <row r="3054" spans="6:6" x14ac:dyDescent="0.2">
      <c r="F3054" s="3"/>
    </row>
    <row r="3055" spans="6:6" x14ac:dyDescent="0.2">
      <c r="F3055" s="3"/>
    </row>
    <row r="3056" spans="6:6" x14ac:dyDescent="0.2">
      <c r="F3056" s="3"/>
    </row>
    <row r="3057" spans="6:6" x14ac:dyDescent="0.2">
      <c r="F3057" s="3"/>
    </row>
    <row r="3058" spans="6:6" x14ac:dyDescent="0.2">
      <c r="F3058" s="3"/>
    </row>
    <row r="3059" spans="6:6" x14ac:dyDescent="0.2">
      <c r="F3059" s="3"/>
    </row>
    <row r="3060" spans="6:6" x14ac:dyDescent="0.2">
      <c r="F3060" s="3"/>
    </row>
    <row r="3061" spans="6:6" x14ac:dyDescent="0.2">
      <c r="F3061" s="3"/>
    </row>
    <row r="3062" spans="6:6" x14ac:dyDescent="0.2">
      <c r="F3062" s="3"/>
    </row>
    <row r="3063" spans="6:6" x14ac:dyDescent="0.2">
      <c r="F3063" s="3"/>
    </row>
    <row r="3064" spans="6:6" x14ac:dyDescent="0.2">
      <c r="F3064" s="3"/>
    </row>
    <row r="3065" spans="6:6" x14ac:dyDescent="0.2">
      <c r="F3065" s="3"/>
    </row>
    <row r="3066" spans="6:6" x14ac:dyDescent="0.2">
      <c r="F3066" s="3"/>
    </row>
    <row r="3067" spans="6:6" x14ac:dyDescent="0.2">
      <c r="F3067" s="3"/>
    </row>
    <row r="3068" spans="6:6" x14ac:dyDescent="0.2">
      <c r="F3068" s="3"/>
    </row>
    <row r="3069" spans="6:6" x14ac:dyDescent="0.2">
      <c r="F3069" s="3"/>
    </row>
    <row r="3070" spans="6:6" x14ac:dyDescent="0.2">
      <c r="F3070" s="3"/>
    </row>
    <row r="3071" spans="6:6" x14ac:dyDescent="0.2">
      <c r="F3071" s="3"/>
    </row>
    <row r="3072" spans="6:6" x14ac:dyDescent="0.2">
      <c r="F3072" s="3"/>
    </row>
    <row r="3073" spans="6:6" x14ac:dyDescent="0.2">
      <c r="F3073" s="3"/>
    </row>
    <row r="3074" spans="6:6" x14ac:dyDescent="0.2">
      <c r="F3074" s="3"/>
    </row>
    <row r="3075" spans="6:6" x14ac:dyDescent="0.2">
      <c r="F3075" s="3"/>
    </row>
    <row r="3076" spans="6:6" x14ac:dyDescent="0.2">
      <c r="F3076" s="3"/>
    </row>
    <row r="3077" spans="6:6" x14ac:dyDescent="0.2">
      <c r="F3077" s="3"/>
    </row>
    <row r="3078" spans="6:6" x14ac:dyDescent="0.2">
      <c r="F3078" s="3"/>
    </row>
    <row r="3079" spans="6:6" x14ac:dyDescent="0.2">
      <c r="F3079" s="3"/>
    </row>
    <row r="3080" spans="6:6" x14ac:dyDescent="0.2">
      <c r="F3080" s="3"/>
    </row>
    <row r="3081" spans="6:6" x14ac:dyDescent="0.2">
      <c r="F3081" s="3"/>
    </row>
    <row r="3082" spans="6:6" x14ac:dyDescent="0.2">
      <c r="F3082" s="3"/>
    </row>
    <row r="3083" spans="6:6" x14ac:dyDescent="0.2">
      <c r="F3083" s="3"/>
    </row>
    <row r="3084" spans="6:6" x14ac:dyDescent="0.2">
      <c r="F3084" s="3"/>
    </row>
    <row r="3085" spans="6:6" x14ac:dyDescent="0.2">
      <c r="F3085" s="3"/>
    </row>
    <row r="3086" spans="6:6" x14ac:dyDescent="0.2">
      <c r="F3086" s="3"/>
    </row>
    <row r="3087" spans="6:6" x14ac:dyDescent="0.2">
      <c r="F3087" s="3"/>
    </row>
    <row r="3088" spans="6:6" x14ac:dyDescent="0.2">
      <c r="F3088" s="3"/>
    </row>
    <row r="3089" spans="6:6" x14ac:dyDescent="0.2">
      <c r="F3089" s="3"/>
    </row>
    <row r="3090" spans="6:6" x14ac:dyDescent="0.2">
      <c r="F3090" s="3"/>
    </row>
    <row r="3091" spans="6:6" x14ac:dyDescent="0.2">
      <c r="F3091" s="3"/>
    </row>
    <row r="3092" spans="6:6" x14ac:dyDescent="0.2">
      <c r="F3092" s="3"/>
    </row>
    <row r="3093" spans="6:6" x14ac:dyDescent="0.2">
      <c r="F3093" s="3"/>
    </row>
    <row r="3094" spans="6:6" x14ac:dyDescent="0.2">
      <c r="F3094" s="3"/>
    </row>
    <row r="3095" spans="6:6" x14ac:dyDescent="0.2">
      <c r="F3095" s="3"/>
    </row>
    <row r="3096" spans="6:6" x14ac:dyDescent="0.2">
      <c r="F3096" s="3"/>
    </row>
    <row r="3097" spans="6:6" x14ac:dyDescent="0.2">
      <c r="F3097" s="3"/>
    </row>
    <row r="3098" spans="6:6" x14ac:dyDescent="0.2">
      <c r="F3098" s="3"/>
    </row>
    <row r="3099" spans="6:6" x14ac:dyDescent="0.2">
      <c r="F3099" s="3"/>
    </row>
    <row r="3100" spans="6:6" x14ac:dyDescent="0.2">
      <c r="F3100" s="3"/>
    </row>
    <row r="3101" spans="6:6" x14ac:dyDescent="0.2">
      <c r="F3101" s="3"/>
    </row>
    <row r="3102" spans="6:6" x14ac:dyDescent="0.2">
      <c r="F3102" s="3"/>
    </row>
    <row r="3103" spans="6:6" x14ac:dyDescent="0.2">
      <c r="F3103" s="3"/>
    </row>
    <row r="3104" spans="6:6" x14ac:dyDescent="0.2">
      <c r="F3104" s="3"/>
    </row>
    <row r="3105" spans="6:6" x14ac:dyDescent="0.2">
      <c r="F3105" s="3"/>
    </row>
    <row r="3106" spans="6:6" x14ac:dyDescent="0.2">
      <c r="F3106" s="3"/>
    </row>
    <row r="3107" spans="6:6" x14ac:dyDescent="0.2">
      <c r="F3107" s="3"/>
    </row>
    <row r="3108" spans="6:6" x14ac:dyDescent="0.2">
      <c r="F3108" s="3"/>
    </row>
    <row r="3109" spans="6:6" x14ac:dyDescent="0.2">
      <c r="F3109" s="3"/>
    </row>
    <row r="3110" spans="6:6" x14ac:dyDescent="0.2">
      <c r="F3110" s="3"/>
    </row>
    <row r="3111" spans="6:6" x14ac:dyDescent="0.2">
      <c r="F3111" s="3"/>
    </row>
    <row r="3112" spans="6:6" x14ac:dyDescent="0.2">
      <c r="F3112" s="3"/>
    </row>
    <row r="3113" spans="6:6" x14ac:dyDescent="0.2">
      <c r="F3113" s="3"/>
    </row>
    <row r="3114" spans="6:6" x14ac:dyDescent="0.2">
      <c r="F3114" s="3"/>
    </row>
    <row r="3115" spans="6:6" x14ac:dyDescent="0.2">
      <c r="F3115" s="3"/>
    </row>
    <row r="3116" spans="6:6" x14ac:dyDescent="0.2">
      <c r="F3116" s="3"/>
    </row>
    <row r="3117" spans="6:6" x14ac:dyDescent="0.2">
      <c r="F3117" s="3"/>
    </row>
    <row r="3118" spans="6:6" x14ac:dyDescent="0.2">
      <c r="F3118" s="3"/>
    </row>
    <row r="3119" spans="6:6" x14ac:dyDescent="0.2">
      <c r="F3119" s="3"/>
    </row>
    <row r="3120" spans="6:6" x14ac:dyDescent="0.2">
      <c r="F3120" s="3"/>
    </row>
    <row r="3121" spans="6:6" x14ac:dyDescent="0.2">
      <c r="F3121" s="3"/>
    </row>
    <row r="3122" spans="6:6" x14ac:dyDescent="0.2">
      <c r="F3122" s="3"/>
    </row>
    <row r="3123" spans="6:6" x14ac:dyDescent="0.2">
      <c r="F3123" s="3"/>
    </row>
    <row r="3124" spans="6:6" x14ac:dyDescent="0.2">
      <c r="F3124" s="3"/>
    </row>
    <row r="3125" spans="6:6" x14ac:dyDescent="0.2">
      <c r="F3125" s="3"/>
    </row>
    <row r="3126" spans="6:6" x14ac:dyDescent="0.2">
      <c r="F3126" s="3"/>
    </row>
    <row r="3127" spans="6:6" x14ac:dyDescent="0.2">
      <c r="F3127" s="3"/>
    </row>
    <row r="3128" spans="6:6" x14ac:dyDescent="0.2">
      <c r="F3128" s="3"/>
    </row>
    <row r="3129" spans="6:6" x14ac:dyDescent="0.2">
      <c r="F3129" s="3"/>
    </row>
    <row r="3130" spans="6:6" x14ac:dyDescent="0.2">
      <c r="F3130" s="3"/>
    </row>
    <row r="3131" spans="6:6" x14ac:dyDescent="0.2">
      <c r="F3131" s="3"/>
    </row>
    <row r="3132" spans="6:6" x14ac:dyDescent="0.2">
      <c r="F3132" s="3"/>
    </row>
    <row r="3133" spans="6:6" x14ac:dyDescent="0.2">
      <c r="F3133" s="3"/>
    </row>
    <row r="3134" spans="6:6" x14ac:dyDescent="0.2">
      <c r="F3134" s="3"/>
    </row>
    <row r="3135" spans="6:6" x14ac:dyDescent="0.2">
      <c r="F3135" s="3"/>
    </row>
    <row r="3136" spans="6:6" x14ac:dyDescent="0.2">
      <c r="F3136" s="3"/>
    </row>
    <row r="3137" spans="6:6" x14ac:dyDescent="0.2">
      <c r="F3137" s="3"/>
    </row>
    <row r="3138" spans="6:6" x14ac:dyDescent="0.2">
      <c r="F3138" s="3"/>
    </row>
    <row r="3139" spans="6:6" x14ac:dyDescent="0.2">
      <c r="F3139" s="3"/>
    </row>
    <row r="3140" spans="6:6" x14ac:dyDescent="0.2">
      <c r="F3140" s="3"/>
    </row>
    <row r="3141" spans="6:6" x14ac:dyDescent="0.2">
      <c r="F3141" s="3"/>
    </row>
    <row r="3142" spans="6:6" x14ac:dyDescent="0.2">
      <c r="F3142" s="3"/>
    </row>
    <row r="3143" spans="6:6" x14ac:dyDescent="0.2">
      <c r="F3143" s="3"/>
    </row>
    <row r="3144" spans="6:6" x14ac:dyDescent="0.2">
      <c r="F3144" s="3"/>
    </row>
    <row r="3145" spans="6:6" x14ac:dyDescent="0.2">
      <c r="F3145" s="3"/>
    </row>
    <row r="3146" spans="6:6" x14ac:dyDescent="0.2">
      <c r="F3146" s="3"/>
    </row>
    <row r="3147" spans="6:6" x14ac:dyDescent="0.2">
      <c r="F3147" s="3"/>
    </row>
    <row r="3148" spans="6:6" x14ac:dyDescent="0.2">
      <c r="F3148" s="3"/>
    </row>
    <row r="3149" spans="6:6" x14ac:dyDescent="0.2">
      <c r="F3149" s="3"/>
    </row>
    <row r="3150" spans="6:6" x14ac:dyDescent="0.2">
      <c r="F3150" s="3"/>
    </row>
    <row r="3151" spans="6:6" x14ac:dyDescent="0.2">
      <c r="F3151" s="3"/>
    </row>
    <row r="3152" spans="6:6" x14ac:dyDescent="0.2">
      <c r="F3152" s="3"/>
    </row>
    <row r="3153" spans="6:6" x14ac:dyDescent="0.2">
      <c r="F3153" s="3"/>
    </row>
    <row r="3154" spans="6:6" x14ac:dyDescent="0.2">
      <c r="F3154" s="3"/>
    </row>
    <row r="3155" spans="6:6" x14ac:dyDescent="0.2">
      <c r="F3155" s="3"/>
    </row>
    <row r="3156" spans="6:6" x14ac:dyDescent="0.2">
      <c r="F3156" s="3"/>
    </row>
    <row r="3157" spans="6:6" x14ac:dyDescent="0.2">
      <c r="F3157" s="3"/>
    </row>
    <row r="3158" spans="6:6" x14ac:dyDescent="0.2">
      <c r="F3158" s="3"/>
    </row>
    <row r="3159" spans="6:6" x14ac:dyDescent="0.2">
      <c r="F3159" s="3"/>
    </row>
    <row r="3160" spans="6:6" x14ac:dyDescent="0.2">
      <c r="F3160" s="3"/>
    </row>
    <row r="3161" spans="6:6" x14ac:dyDescent="0.2">
      <c r="F3161" s="3"/>
    </row>
    <row r="3162" spans="6:6" x14ac:dyDescent="0.2">
      <c r="F3162" s="3"/>
    </row>
    <row r="3163" spans="6:6" x14ac:dyDescent="0.2">
      <c r="F3163" s="3"/>
    </row>
    <row r="3164" spans="6:6" x14ac:dyDescent="0.2">
      <c r="F3164" s="3"/>
    </row>
    <row r="3165" spans="6:6" x14ac:dyDescent="0.2">
      <c r="F3165" s="3"/>
    </row>
    <row r="3166" spans="6:6" x14ac:dyDescent="0.2">
      <c r="F3166" s="3"/>
    </row>
    <row r="3167" spans="6:6" x14ac:dyDescent="0.2">
      <c r="F3167" s="3"/>
    </row>
    <row r="3168" spans="6:6" x14ac:dyDescent="0.2">
      <c r="F3168" s="3"/>
    </row>
    <row r="3169" spans="6:6" x14ac:dyDescent="0.2">
      <c r="F3169" s="3"/>
    </row>
    <row r="3170" spans="6:6" x14ac:dyDescent="0.2">
      <c r="F3170" s="3"/>
    </row>
    <row r="3171" spans="6:6" x14ac:dyDescent="0.2">
      <c r="F3171" s="3"/>
    </row>
    <row r="3172" spans="6:6" x14ac:dyDescent="0.2">
      <c r="F3172" s="3"/>
    </row>
    <row r="3173" spans="6:6" x14ac:dyDescent="0.2">
      <c r="F3173" s="3"/>
    </row>
    <row r="3174" spans="6:6" x14ac:dyDescent="0.2">
      <c r="F3174" s="3"/>
    </row>
    <row r="3175" spans="6:6" x14ac:dyDescent="0.2">
      <c r="F3175" s="3"/>
    </row>
    <row r="3176" spans="6:6" x14ac:dyDescent="0.2">
      <c r="F3176" s="3"/>
    </row>
    <row r="3177" spans="6:6" x14ac:dyDescent="0.2">
      <c r="F3177" s="3"/>
    </row>
    <row r="3178" spans="6:6" x14ac:dyDescent="0.2">
      <c r="F3178" s="3"/>
    </row>
    <row r="3179" spans="6:6" x14ac:dyDescent="0.2">
      <c r="F3179" s="3"/>
    </row>
    <row r="3180" spans="6:6" x14ac:dyDescent="0.2">
      <c r="F3180" s="3"/>
    </row>
    <row r="3181" spans="6:6" x14ac:dyDescent="0.2">
      <c r="F3181" s="3"/>
    </row>
    <row r="3182" spans="6:6" x14ac:dyDescent="0.2">
      <c r="F3182" s="3"/>
    </row>
    <row r="3183" spans="6:6" x14ac:dyDescent="0.2">
      <c r="F3183" s="3"/>
    </row>
    <row r="3184" spans="6:6" x14ac:dyDescent="0.2">
      <c r="F3184" s="3"/>
    </row>
    <row r="3185" spans="6:6" x14ac:dyDescent="0.2">
      <c r="F3185" s="3"/>
    </row>
    <row r="3186" spans="6:6" x14ac:dyDescent="0.2">
      <c r="F3186" s="3"/>
    </row>
    <row r="3187" spans="6:6" x14ac:dyDescent="0.2">
      <c r="F3187" s="3"/>
    </row>
    <row r="3188" spans="6:6" x14ac:dyDescent="0.2">
      <c r="F3188" s="3"/>
    </row>
    <row r="3189" spans="6:6" x14ac:dyDescent="0.2">
      <c r="F3189" s="3"/>
    </row>
    <row r="3190" spans="6:6" x14ac:dyDescent="0.2">
      <c r="F3190" s="3"/>
    </row>
    <row r="3191" spans="6:6" x14ac:dyDescent="0.2">
      <c r="F3191" s="3"/>
    </row>
    <row r="3192" spans="6:6" x14ac:dyDescent="0.2">
      <c r="F3192" s="3"/>
    </row>
    <row r="3193" spans="6:6" x14ac:dyDescent="0.2">
      <c r="F3193" s="3"/>
    </row>
    <row r="3194" spans="6:6" x14ac:dyDescent="0.2">
      <c r="F3194" s="3"/>
    </row>
    <row r="3195" spans="6:6" x14ac:dyDescent="0.2">
      <c r="F3195" s="3"/>
    </row>
    <row r="3196" spans="6:6" x14ac:dyDescent="0.2">
      <c r="F3196" s="3"/>
    </row>
    <row r="3197" spans="6:6" x14ac:dyDescent="0.2">
      <c r="F3197" s="3"/>
    </row>
    <row r="3198" spans="6:6" x14ac:dyDescent="0.2">
      <c r="F3198" s="3"/>
    </row>
    <row r="3199" spans="6:6" x14ac:dyDescent="0.2">
      <c r="F3199" s="3"/>
    </row>
    <row r="3200" spans="6:6" x14ac:dyDescent="0.2">
      <c r="F3200" s="3"/>
    </row>
    <row r="3201" spans="6:6" x14ac:dyDescent="0.2">
      <c r="F3201" s="3"/>
    </row>
    <row r="3202" spans="6:6" x14ac:dyDescent="0.2">
      <c r="F3202" s="3"/>
    </row>
    <row r="3203" spans="6:6" x14ac:dyDescent="0.2">
      <c r="F3203" s="3"/>
    </row>
    <row r="3204" spans="6:6" x14ac:dyDescent="0.2">
      <c r="F3204" s="3"/>
    </row>
    <row r="3205" spans="6:6" x14ac:dyDescent="0.2">
      <c r="F3205" s="3"/>
    </row>
    <row r="3206" spans="6:6" x14ac:dyDescent="0.2">
      <c r="F3206" s="3"/>
    </row>
    <row r="3207" spans="6:6" x14ac:dyDescent="0.2">
      <c r="F3207" s="3"/>
    </row>
    <row r="3208" spans="6:6" x14ac:dyDescent="0.2">
      <c r="F3208" s="3"/>
    </row>
    <row r="3209" spans="6:6" x14ac:dyDescent="0.2">
      <c r="F3209" s="3"/>
    </row>
    <row r="3210" spans="6:6" x14ac:dyDescent="0.2">
      <c r="F3210" s="3"/>
    </row>
    <row r="3211" spans="6:6" x14ac:dyDescent="0.2">
      <c r="F3211" s="3"/>
    </row>
    <row r="3212" spans="6:6" x14ac:dyDescent="0.2">
      <c r="F3212" s="3"/>
    </row>
    <row r="3213" spans="6:6" x14ac:dyDescent="0.2">
      <c r="F3213" s="3"/>
    </row>
    <row r="3214" spans="6:6" x14ac:dyDescent="0.2">
      <c r="F3214" s="3"/>
    </row>
    <row r="3215" spans="6:6" x14ac:dyDescent="0.2">
      <c r="F3215" s="3"/>
    </row>
    <row r="3216" spans="6:6" x14ac:dyDescent="0.2">
      <c r="F3216" s="3"/>
    </row>
    <row r="3217" spans="6:6" x14ac:dyDescent="0.2">
      <c r="F3217" s="3"/>
    </row>
    <row r="3218" spans="6:6" x14ac:dyDescent="0.2">
      <c r="F3218" s="3"/>
    </row>
    <row r="3219" spans="6:6" x14ac:dyDescent="0.2">
      <c r="F3219" s="3"/>
    </row>
    <row r="3220" spans="6:6" x14ac:dyDescent="0.2">
      <c r="F3220" s="3"/>
    </row>
    <row r="3221" spans="6:6" x14ac:dyDescent="0.2">
      <c r="F3221" s="3"/>
    </row>
    <row r="3222" spans="6:6" x14ac:dyDescent="0.2">
      <c r="F3222" s="3"/>
    </row>
    <row r="3223" spans="6:6" x14ac:dyDescent="0.2">
      <c r="F3223" s="3"/>
    </row>
    <row r="3224" spans="6:6" x14ac:dyDescent="0.2">
      <c r="F3224" s="3"/>
    </row>
    <row r="3225" spans="6:6" x14ac:dyDescent="0.2">
      <c r="F3225" s="3"/>
    </row>
    <row r="3226" spans="6:6" x14ac:dyDescent="0.2">
      <c r="F3226" s="3"/>
    </row>
    <row r="3227" spans="6:6" x14ac:dyDescent="0.2">
      <c r="F3227" s="3"/>
    </row>
    <row r="3228" spans="6:6" x14ac:dyDescent="0.2">
      <c r="F3228" s="3"/>
    </row>
    <row r="3229" spans="6:6" x14ac:dyDescent="0.2">
      <c r="F3229" s="3"/>
    </row>
    <row r="3230" spans="6:6" x14ac:dyDescent="0.2">
      <c r="F3230" s="3"/>
    </row>
    <row r="3231" spans="6:6" x14ac:dyDescent="0.2">
      <c r="F3231" s="3"/>
    </row>
    <row r="3232" spans="6:6" x14ac:dyDescent="0.2">
      <c r="F3232" s="3"/>
    </row>
    <row r="3233" spans="6:6" x14ac:dyDescent="0.2">
      <c r="F3233" s="3"/>
    </row>
    <row r="3234" spans="6:6" x14ac:dyDescent="0.2">
      <c r="F3234" s="3"/>
    </row>
    <row r="3235" spans="6:6" x14ac:dyDescent="0.2">
      <c r="F3235" s="3"/>
    </row>
    <row r="3236" spans="6:6" x14ac:dyDescent="0.2">
      <c r="F3236" s="3"/>
    </row>
    <row r="3237" spans="6:6" x14ac:dyDescent="0.2">
      <c r="F3237" s="3"/>
    </row>
    <row r="3238" spans="6:6" x14ac:dyDescent="0.2">
      <c r="F3238" s="3"/>
    </row>
    <row r="3239" spans="6:6" x14ac:dyDescent="0.2">
      <c r="F3239" s="3"/>
    </row>
    <row r="3240" spans="6:6" x14ac:dyDescent="0.2">
      <c r="F3240" s="3"/>
    </row>
    <row r="3241" spans="6:6" x14ac:dyDescent="0.2">
      <c r="F3241" s="3"/>
    </row>
    <row r="3242" spans="6:6" x14ac:dyDescent="0.2">
      <c r="F3242" s="3"/>
    </row>
    <row r="3243" spans="6:6" x14ac:dyDescent="0.2">
      <c r="F3243" s="3"/>
    </row>
    <row r="3244" spans="6:6" x14ac:dyDescent="0.2">
      <c r="F3244" s="3"/>
    </row>
    <row r="3245" spans="6:6" x14ac:dyDescent="0.2">
      <c r="F3245" s="3"/>
    </row>
    <row r="3246" spans="6:6" x14ac:dyDescent="0.2">
      <c r="F3246" s="3"/>
    </row>
    <row r="3247" spans="6:6" x14ac:dyDescent="0.2">
      <c r="F3247" s="3"/>
    </row>
    <row r="3248" spans="6:6" x14ac:dyDescent="0.2">
      <c r="F3248" s="3"/>
    </row>
    <row r="3249" spans="6:6" x14ac:dyDescent="0.2">
      <c r="F3249" s="3"/>
    </row>
    <row r="3250" spans="6:6" x14ac:dyDescent="0.2">
      <c r="F3250" s="3"/>
    </row>
    <row r="3251" spans="6:6" x14ac:dyDescent="0.2">
      <c r="F3251" s="3"/>
    </row>
    <row r="3252" spans="6:6" x14ac:dyDescent="0.2">
      <c r="F3252" s="3"/>
    </row>
    <row r="3253" spans="6:6" x14ac:dyDescent="0.2">
      <c r="F3253" s="3"/>
    </row>
    <row r="3254" spans="6:6" x14ac:dyDescent="0.2">
      <c r="F3254" s="3"/>
    </row>
    <row r="3255" spans="6:6" x14ac:dyDescent="0.2">
      <c r="F3255" s="3"/>
    </row>
    <row r="3256" spans="6:6" x14ac:dyDescent="0.2">
      <c r="F3256" s="3"/>
    </row>
    <row r="3257" spans="6:6" x14ac:dyDescent="0.2">
      <c r="F3257" s="3"/>
    </row>
    <row r="3258" spans="6:6" x14ac:dyDescent="0.2">
      <c r="F3258" s="3"/>
    </row>
    <row r="3259" spans="6:6" x14ac:dyDescent="0.2">
      <c r="F3259" s="3"/>
    </row>
    <row r="3260" spans="6:6" x14ac:dyDescent="0.2">
      <c r="F3260" s="3"/>
    </row>
    <row r="3261" spans="6:6" x14ac:dyDescent="0.2">
      <c r="F3261" s="3"/>
    </row>
    <row r="3262" spans="6:6" x14ac:dyDescent="0.2">
      <c r="F3262" s="3"/>
    </row>
    <row r="3263" spans="6:6" x14ac:dyDescent="0.2">
      <c r="F3263" s="3"/>
    </row>
    <row r="3264" spans="6:6" x14ac:dyDescent="0.2">
      <c r="F3264" s="3"/>
    </row>
    <row r="3265" spans="6:6" x14ac:dyDescent="0.2">
      <c r="F3265" s="3"/>
    </row>
    <row r="3266" spans="6:6" x14ac:dyDescent="0.2">
      <c r="F3266" s="3"/>
    </row>
    <row r="3267" spans="6:6" x14ac:dyDescent="0.2">
      <c r="F3267" s="3"/>
    </row>
    <row r="3268" spans="6:6" x14ac:dyDescent="0.2">
      <c r="F3268" s="3"/>
    </row>
    <row r="3269" spans="6:6" x14ac:dyDescent="0.2">
      <c r="F3269" s="3"/>
    </row>
    <row r="3270" spans="6:6" x14ac:dyDescent="0.2">
      <c r="F3270" s="3"/>
    </row>
    <row r="3271" spans="6:6" x14ac:dyDescent="0.2">
      <c r="F3271" s="3"/>
    </row>
    <row r="3272" spans="6:6" x14ac:dyDescent="0.2">
      <c r="F3272" s="3"/>
    </row>
    <row r="3273" spans="6:6" x14ac:dyDescent="0.2">
      <c r="F3273" s="3"/>
    </row>
    <row r="3274" spans="6:6" x14ac:dyDescent="0.2">
      <c r="F3274" s="3"/>
    </row>
    <row r="3275" spans="6:6" x14ac:dyDescent="0.2">
      <c r="F3275" s="3"/>
    </row>
    <row r="3276" spans="6:6" x14ac:dyDescent="0.2">
      <c r="F3276" s="3"/>
    </row>
    <row r="3277" spans="6:6" x14ac:dyDescent="0.2">
      <c r="F3277" s="3"/>
    </row>
    <row r="3278" spans="6:6" x14ac:dyDescent="0.2">
      <c r="F3278" s="3"/>
    </row>
    <row r="3279" spans="6:6" x14ac:dyDescent="0.2">
      <c r="F3279" s="3"/>
    </row>
    <row r="3280" spans="6:6" x14ac:dyDescent="0.2">
      <c r="F3280" s="3"/>
    </row>
    <row r="3281" spans="6:6" x14ac:dyDescent="0.2">
      <c r="F3281" s="3"/>
    </row>
    <row r="3282" spans="6:6" x14ac:dyDescent="0.2">
      <c r="F3282" s="3"/>
    </row>
    <row r="3283" spans="6:6" x14ac:dyDescent="0.2">
      <c r="F3283" s="3"/>
    </row>
    <row r="3284" spans="6:6" x14ac:dyDescent="0.2">
      <c r="F3284" s="3"/>
    </row>
    <row r="3285" spans="6:6" x14ac:dyDescent="0.2">
      <c r="F3285" s="3"/>
    </row>
    <row r="3286" spans="6:6" x14ac:dyDescent="0.2">
      <c r="F3286" s="3"/>
    </row>
    <row r="3287" spans="6:6" x14ac:dyDescent="0.2">
      <c r="F3287" s="3"/>
    </row>
    <row r="3288" spans="6:6" x14ac:dyDescent="0.2">
      <c r="F3288" s="3"/>
    </row>
    <row r="3289" spans="6:6" x14ac:dyDescent="0.2">
      <c r="F3289" s="3"/>
    </row>
    <row r="3290" spans="6:6" x14ac:dyDescent="0.2">
      <c r="F3290" s="3"/>
    </row>
    <row r="3291" spans="6:6" x14ac:dyDescent="0.2">
      <c r="F3291" s="3"/>
    </row>
    <row r="3292" spans="6:6" x14ac:dyDescent="0.2">
      <c r="F3292" s="3"/>
    </row>
    <row r="3293" spans="6:6" x14ac:dyDescent="0.2">
      <c r="F3293" s="3"/>
    </row>
    <row r="3294" spans="6:6" x14ac:dyDescent="0.2">
      <c r="F3294" s="3"/>
    </row>
    <row r="3295" spans="6:6" x14ac:dyDescent="0.2">
      <c r="F3295" s="3"/>
    </row>
    <row r="3296" spans="6:6" x14ac:dyDescent="0.2">
      <c r="F3296" s="3"/>
    </row>
    <row r="3297" spans="6:6" x14ac:dyDescent="0.2">
      <c r="F3297" s="3"/>
    </row>
    <row r="3298" spans="6:6" x14ac:dyDescent="0.2">
      <c r="F3298" s="3"/>
    </row>
    <row r="3299" spans="6:6" x14ac:dyDescent="0.2">
      <c r="F3299" s="3"/>
    </row>
    <row r="3300" spans="6:6" x14ac:dyDescent="0.2">
      <c r="F3300" s="3"/>
    </row>
    <row r="3301" spans="6:6" x14ac:dyDescent="0.2">
      <c r="F3301" s="3"/>
    </row>
    <row r="3302" spans="6:6" x14ac:dyDescent="0.2">
      <c r="F3302" s="3"/>
    </row>
    <row r="3303" spans="6:6" x14ac:dyDescent="0.2">
      <c r="F3303" s="3"/>
    </row>
    <row r="3304" spans="6:6" x14ac:dyDescent="0.2">
      <c r="F3304" s="3"/>
    </row>
    <row r="3305" spans="6:6" x14ac:dyDescent="0.2">
      <c r="F3305" s="3"/>
    </row>
    <row r="3306" spans="6:6" x14ac:dyDescent="0.2">
      <c r="F3306" s="3"/>
    </row>
    <row r="3307" spans="6:6" x14ac:dyDescent="0.2">
      <c r="F3307" s="3"/>
    </row>
    <row r="3308" spans="6:6" x14ac:dyDescent="0.2">
      <c r="F3308" s="3"/>
    </row>
    <row r="3309" spans="6:6" x14ac:dyDescent="0.2">
      <c r="F3309" s="3"/>
    </row>
    <row r="3310" spans="6:6" x14ac:dyDescent="0.2">
      <c r="F3310" s="3"/>
    </row>
    <row r="3311" spans="6:6" x14ac:dyDescent="0.2">
      <c r="F3311" s="3"/>
    </row>
    <row r="3312" spans="6:6" x14ac:dyDescent="0.2">
      <c r="F3312" s="3"/>
    </row>
    <row r="3313" spans="6:6" x14ac:dyDescent="0.2">
      <c r="F3313" s="3"/>
    </row>
    <row r="3314" spans="6:6" x14ac:dyDescent="0.2">
      <c r="F3314" s="3"/>
    </row>
    <row r="3315" spans="6:6" x14ac:dyDescent="0.2">
      <c r="F3315" s="3"/>
    </row>
    <row r="3316" spans="6:6" x14ac:dyDescent="0.2">
      <c r="F3316" s="3"/>
    </row>
    <row r="3317" spans="6:6" x14ac:dyDescent="0.2">
      <c r="F3317" s="3"/>
    </row>
    <row r="3318" spans="6:6" x14ac:dyDescent="0.2">
      <c r="F3318" s="3"/>
    </row>
    <row r="3319" spans="6:6" x14ac:dyDescent="0.2">
      <c r="F3319" s="3"/>
    </row>
    <row r="3320" spans="6:6" x14ac:dyDescent="0.2">
      <c r="F3320" s="3"/>
    </row>
    <row r="3321" spans="6:6" x14ac:dyDescent="0.2">
      <c r="F3321" s="3"/>
    </row>
    <row r="3322" spans="6:6" x14ac:dyDescent="0.2">
      <c r="F3322" s="3"/>
    </row>
    <row r="3323" spans="6:6" x14ac:dyDescent="0.2">
      <c r="F3323" s="3"/>
    </row>
    <row r="3324" spans="6:6" x14ac:dyDescent="0.2">
      <c r="F3324" s="3"/>
    </row>
    <row r="3325" spans="6:6" x14ac:dyDescent="0.2">
      <c r="F3325" s="3"/>
    </row>
    <row r="3326" spans="6:6" x14ac:dyDescent="0.2">
      <c r="F3326" s="3"/>
    </row>
    <row r="3327" spans="6:6" x14ac:dyDescent="0.2">
      <c r="F3327" s="3"/>
    </row>
    <row r="3328" spans="6:6" x14ac:dyDescent="0.2">
      <c r="F3328" s="3"/>
    </row>
    <row r="3329" spans="6:6" x14ac:dyDescent="0.2">
      <c r="F3329" s="3"/>
    </row>
    <row r="3330" spans="6:6" x14ac:dyDescent="0.2">
      <c r="F3330" s="3"/>
    </row>
    <row r="3331" spans="6:6" x14ac:dyDescent="0.2">
      <c r="F3331" s="3"/>
    </row>
    <row r="3332" spans="6:6" x14ac:dyDescent="0.2">
      <c r="F3332" s="3"/>
    </row>
    <row r="3333" spans="6:6" x14ac:dyDescent="0.2">
      <c r="F3333" s="3"/>
    </row>
    <row r="3334" spans="6:6" x14ac:dyDescent="0.2">
      <c r="F3334" s="3"/>
    </row>
    <row r="3335" spans="6:6" x14ac:dyDescent="0.2">
      <c r="F3335" s="3"/>
    </row>
    <row r="3336" spans="6:6" x14ac:dyDescent="0.2">
      <c r="F3336" s="3"/>
    </row>
    <row r="3337" spans="6:6" x14ac:dyDescent="0.2">
      <c r="F3337" s="3"/>
    </row>
    <row r="3338" spans="6:6" x14ac:dyDescent="0.2">
      <c r="F3338" s="3"/>
    </row>
    <row r="3339" spans="6:6" x14ac:dyDescent="0.2">
      <c r="F3339" s="3"/>
    </row>
    <row r="3340" spans="6:6" x14ac:dyDescent="0.2">
      <c r="F3340" s="3"/>
    </row>
    <row r="3341" spans="6:6" x14ac:dyDescent="0.2">
      <c r="F3341" s="3"/>
    </row>
    <row r="3342" spans="6:6" x14ac:dyDescent="0.2">
      <c r="F3342" s="3"/>
    </row>
    <row r="3343" spans="6:6" x14ac:dyDescent="0.2">
      <c r="F3343" s="3"/>
    </row>
    <row r="3344" spans="6:6" x14ac:dyDescent="0.2">
      <c r="F3344" s="3"/>
    </row>
    <row r="3345" spans="6:6" x14ac:dyDescent="0.2">
      <c r="F3345" s="3"/>
    </row>
    <row r="3346" spans="6:6" x14ac:dyDescent="0.2">
      <c r="F3346" s="3"/>
    </row>
    <row r="3347" spans="6:6" x14ac:dyDescent="0.2">
      <c r="F3347" s="3"/>
    </row>
    <row r="3348" spans="6:6" x14ac:dyDescent="0.2">
      <c r="F3348" s="3"/>
    </row>
    <row r="3349" spans="6:6" x14ac:dyDescent="0.2">
      <c r="F3349" s="3"/>
    </row>
    <row r="3350" spans="6:6" x14ac:dyDescent="0.2">
      <c r="F3350" s="3"/>
    </row>
    <row r="3351" spans="6:6" x14ac:dyDescent="0.2">
      <c r="F3351" s="3"/>
    </row>
    <row r="3352" spans="6:6" x14ac:dyDescent="0.2">
      <c r="F3352" s="3"/>
    </row>
    <row r="3353" spans="6:6" x14ac:dyDescent="0.2">
      <c r="F3353" s="3"/>
    </row>
    <row r="3354" spans="6:6" x14ac:dyDescent="0.2">
      <c r="F3354" s="3"/>
    </row>
    <row r="3355" spans="6:6" x14ac:dyDescent="0.2">
      <c r="F3355" s="3"/>
    </row>
    <row r="3356" spans="6:6" x14ac:dyDescent="0.2">
      <c r="F3356" s="3"/>
    </row>
    <row r="3357" spans="6:6" x14ac:dyDescent="0.2">
      <c r="F3357" s="3"/>
    </row>
    <row r="3358" spans="6:6" x14ac:dyDescent="0.2">
      <c r="F3358" s="3"/>
    </row>
    <row r="3359" spans="6:6" x14ac:dyDescent="0.2">
      <c r="F3359" s="3"/>
    </row>
    <row r="3360" spans="6:6" x14ac:dyDescent="0.2">
      <c r="F3360" s="3"/>
    </row>
    <row r="3361" spans="6:6" x14ac:dyDescent="0.2">
      <c r="F3361" s="3"/>
    </row>
    <row r="3362" spans="6:6" x14ac:dyDescent="0.2">
      <c r="F3362" s="3"/>
    </row>
    <row r="3363" spans="6:6" x14ac:dyDescent="0.2">
      <c r="F3363" s="3"/>
    </row>
    <row r="3364" spans="6:6" x14ac:dyDescent="0.2">
      <c r="F3364" s="3"/>
    </row>
    <row r="3365" spans="6:6" x14ac:dyDescent="0.2">
      <c r="F3365" s="3"/>
    </row>
    <row r="3366" spans="6:6" x14ac:dyDescent="0.2">
      <c r="F3366" s="3"/>
    </row>
    <row r="3367" spans="6:6" x14ac:dyDescent="0.2">
      <c r="F3367" s="3"/>
    </row>
    <row r="3368" spans="6:6" x14ac:dyDescent="0.2">
      <c r="F3368" s="3"/>
    </row>
    <row r="3369" spans="6:6" x14ac:dyDescent="0.2">
      <c r="F3369" s="3"/>
    </row>
    <row r="3370" spans="6:6" x14ac:dyDescent="0.2">
      <c r="F3370" s="3"/>
    </row>
    <row r="3371" spans="6:6" x14ac:dyDescent="0.2">
      <c r="F3371" s="3"/>
    </row>
    <row r="3372" spans="6:6" x14ac:dyDescent="0.2">
      <c r="F3372" s="3"/>
    </row>
    <row r="3373" spans="6:6" x14ac:dyDescent="0.2">
      <c r="F3373" s="3"/>
    </row>
    <row r="3374" spans="6:6" x14ac:dyDescent="0.2">
      <c r="F3374" s="3"/>
    </row>
    <row r="3375" spans="6:6" x14ac:dyDescent="0.2">
      <c r="F3375" s="3"/>
    </row>
    <row r="3376" spans="6:6" x14ac:dyDescent="0.2">
      <c r="F3376" s="3"/>
    </row>
    <row r="3377" spans="6:6" x14ac:dyDescent="0.2">
      <c r="F3377" s="3"/>
    </row>
    <row r="3378" spans="6:6" x14ac:dyDescent="0.2">
      <c r="F3378" s="3"/>
    </row>
    <row r="3379" spans="6:6" x14ac:dyDescent="0.2">
      <c r="F3379" s="3"/>
    </row>
    <row r="3380" spans="6:6" x14ac:dyDescent="0.2">
      <c r="F3380" s="3"/>
    </row>
    <row r="3381" spans="6:6" x14ac:dyDescent="0.2">
      <c r="F3381" s="3"/>
    </row>
    <row r="3382" spans="6:6" x14ac:dyDescent="0.2">
      <c r="F3382" s="3"/>
    </row>
    <row r="3383" spans="6:6" x14ac:dyDescent="0.2">
      <c r="F3383" s="3"/>
    </row>
    <row r="3384" spans="6:6" x14ac:dyDescent="0.2">
      <c r="F3384" s="3"/>
    </row>
    <row r="3385" spans="6:6" x14ac:dyDescent="0.2">
      <c r="F3385" s="3"/>
    </row>
    <row r="3386" spans="6:6" x14ac:dyDescent="0.2">
      <c r="F3386" s="3"/>
    </row>
    <row r="3387" spans="6:6" x14ac:dyDescent="0.2">
      <c r="F3387" s="3"/>
    </row>
    <row r="3388" spans="6:6" x14ac:dyDescent="0.2">
      <c r="F3388" s="3"/>
    </row>
    <row r="3389" spans="6:6" x14ac:dyDescent="0.2">
      <c r="F3389" s="3"/>
    </row>
    <row r="3390" spans="6:6" x14ac:dyDescent="0.2">
      <c r="F3390" s="3"/>
    </row>
    <row r="3391" spans="6:6" x14ac:dyDescent="0.2">
      <c r="F3391" s="3"/>
    </row>
    <row r="3392" spans="6:6" x14ac:dyDescent="0.2">
      <c r="F3392" s="3"/>
    </row>
    <row r="3393" spans="6:6" x14ac:dyDescent="0.2">
      <c r="F3393" s="3"/>
    </row>
    <row r="3394" spans="6:6" x14ac:dyDescent="0.2">
      <c r="F3394" s="3"/>
    </row>
    <row r="3395" spans="6:6" x14ac:dyDescent="0.2">
      <c r="F3395" s="3"/>
    </row>
    <row r="3396" spans="6:6" x14ac:dyDescent="0.2">
      <c r="F3396" s="3"/>
    </row>
    <row r="3397" spans="6:6" x14ac:dyDescent="0.2">
      <c r="F3397" s="3"/>
    </row>
    <row r="3398" spans="6:6" x14ac:dyDescent="0.2">
      <c r="F3398" s="3"/>
    </row>
    <row r="3399" spans="6:6" x14ac:dyDescent="0.2">
      <c r="F3399" s="3"/>
    </row>
    <row r="3400" spans="6:6" x14ac:dyDescent="0.2">
      <c r="F3400" s="3"/>
    </row>
    <row r="3401" spans="6:6" x14ac:dyDescent="0.2">
      <c r="F3401" s="3"/>
    </row>
    <row r="3402" spans="6:6" x14ac:dyDescent="0.2">
      <c r="F3402" s="3"/>
    </row>
    <row r="3403" spans="6:6" x14ac:dyDescent="0.2">
      <c r="F3403" s="3"/>
    </row>
    <row r="3404" spans="6:6" x14ac:dyDescent="0.2">
      <c r="F3404" s="3"/>
    </row>
    <row r="3405" spans="6:6" x14ac:dyDescent="0.2">
      <c r="F3405" s="3"/>
    </row>
    <row r="3406" spans="6:6" x14ac:dyDescent="0.2">
      <c r="F3406" s="3"/>
    </row>
    <row r="3407" spans="6:6" x14ac:dyDescent="0.2">
      <c r="F3407" s="3"/>
    </row>
    <row r="3408" spans="6:6" x14ac:dyDescent="0.2">
      <c r="F3408" s="3"/>
    </row>
    <row r="3409" spans="6:6" x14ac:dyDescent="0.2">
      <c r="F3409" s="3"/>
    </row>
    <row r="3410" spans="6:6" x14ac:dyDescent="0.2">
      <c r="F3410" s="3"/>
    </row>
    <row r="3411" spans="6:6" x14ac:dyDescent="0.2">
      <c r="F3411" s="3"/>
    </row>
    <row r="3412" spans="6:6" x14ac:dyDescent="0.2">
      <c r="F3412" s="3"/>
    </row>
    <row r="3413" spans="6:6" x14ac:dyDescent="0.2">
      <c r="F3413" s="3"/>
    </row>
    <row r="3414" spans="6:6" x14ac:dyDescent="0.2">
      <c r="F3414" s="3"/>
    </row>
    <row r="3415" spans="6:6" x14ac:dyDescent="0.2">
      <c r="F3415" s="3"/>
    </row>
    <row r="3416" spans="6:6" x14ac:dyDescent="0.2">
      <c r="F3416" s="3"/>
    </row>
    <row r="3417" spans="6:6" x14ac:dyDescent="0.2">
      <c r="F3417" s="3"/>
    </row>
    <row r="3418" spans="6:6" x14ac:dyDescent="0.2">
      <c r="F3418" s="3"/>
    </row>
    <row r="3419" spans="6:6" x14ac:dyDescent="0.2">
      <c r="F3419" s="3"/>
    </row>
    <row r="3420" spans="6:6" x14ac:dyDescent="0.2">
      <c r="F3420" s="3"/>
    </row>
    <row r="3421" spans="6:6" x14ac:dyDescent="0.2">
      <c r="F3421" s="3"/>
    </row>
    <row r="3422" spans="6:6" x14ac:dyDescent="0.2">
      <c r="F3422" s="3"/>
    </row>
    <row r="3423" spans="6:6" x14ac:dyDescent="0.2">
      <c r="F3423" s="3"/>
    </row>
    <row r="3424" spans="6:6" x14ac:dyDescent="0.2">
      <c r="F3424" s="3"/>
    </row>
    <row r="3425" spans="6:6" x14ac:dyDescent="0.2">
      <c r="F3425" s="3"/>
    </row>
    <row r="3426" spans="6:6" x14ac:dyDescent="0.2">
      <c r="F3426" s="3"/>
    </row>
    <row r="3427" spans="6:6" x14ac:dyDescent="0.2">
      <c r="F3427" s="3"/>
    </row>
    <row r="3428" spans="6:6" x14ac:dyDescent="0.2">
      <c r="F3428" s="3"/>
    </row>
    <row r="3429" spans="6:6" x14ac:dyDescent="0.2">
      <c r="F3429" s="3"/>
    </row>
    <row r="3430" spans="6:6" x14ac:dyDescent="0.2">
      <c r="F3430" s="3"/>
    </row>
    <row r="3431" spans="6:6" x14ac:dyDescent="0.2">
      <c r="F3431" s="3"/>
    </row>
    <row r="3432" spans="6:6" x14ac:dyDescent="0.2">
      <c r="F3432" s="3"/>
    </row>
    <row r="3433" spans="6:6" x14ac:dyDescent="0.2">
      <c r="F3433" s="3"/>
    </row>
    <row r="3434" spans="6:6" x14ac:dyDescent="0.2">
      <c r="F3434" s="3"/>
    </row>
    <row r="3435" spans="6:6" x14ac:dyDescent="0.2">
      <c r="F3435" s="3"/>
    </row>
    <row r="3436" spans="6:6" x14ac:dyDescent="0.2">
      <c r="F3436" s="3"/>
    </row>
    <row r="3437" spans="6:6" x14ac:dyDescent="0.2">
      <c r="F3437" s="3"/>
    </row>
    <row r="3438" spans="6:6" x14ac:dyDescent="0.2">
      <c r="F3438" s="3"/>
    </row>
    <row r="3439" spans="6:6" x14ac:dyDescent="0.2">
      <c r="F3439" s="3"/>
    </row>
    <row r="3440" spans="6:6" x14ac:dyDescent="0.2">
      <c r="F3440" s="3"/>
    </row>
    <row r="3441" spans="6:6" x14ac:dyDescent="0.2">
      <c r="F3441" s="3"/>
    </row>
    <row r="3442" spans="6:6" x14ac:dyDescent="0.2">
      <c r="F3442" s="3"/>
    </row>
    <row r="3443" spans="6:6" x14ac:dyDescent="0.2">
      <c r="F3443" s="3"/>
    </row>
    <row r="3444" spans="6:6" x14ac:dyDescent="0.2">
      <c r="F3444" s="3"/>
    </row>
    <row r="3445" spans="6:6" x14ac:dyDescent="0.2">
      <c r="F3445" s="3"/>
    </row>
    <row r="3446" spans="6:6" x14ac:dyDescent="0.2">
      <c r="F3446" s="3"/>
    </row>
    <row r="3447" spans="6:6" x14ac:dyDescent="0.2">
      <c r="F3447" s="3"/>
    </row>
    <row r="3448" spans="6:6" x14ac:dyDescent="0.2">
      <c r="F3448" s="3"/>
    </row>
    <row r="3449" spans="6:6" x14ac:dyDescent="0.2">
      <c r="F3449" s="3"/>
    </row>
    <row r="3450" spans="6:6" x14ac:dyDescent="0.2">
      <c r="F3450" s="3"/>
    </row>
    <row r="3451" spans="6:6" x14ac:dyDescent="0.2">
      <c r="F3451" s="3"/>
    </row>
    <row r="3452" spans="6:6" x14ac:dyDescent="0.2">
      <c r="F3452" s="3"/>
    </row>
    <row r="3453" spans="6:6" x14ac:dyDescent="0.2">
      <c r="F3453" s="3"/>
    </row>
    <row r="3454" spans="6:6" x14ac:dyDescent="0.2">
      <c r="F3454" s="3"/>
    </row>
    <row r="3455" spans="6:6" x14ac:dyDescent="0.2">
      <c r="F3455" s="3"/>
    </row>
    <row r="3456" spans="6:6" x14ac:dyDescent="0.2">
      <c r="F3456" s="3"/>
    </row>
    <row r="3457" spans="6:6" x14ac:dyDescent="0.2">
      <c r="F3457" s="3"/>
    </row>
    <row r="3458" spans="6:6" x14ac:dyDescent="0.2">
      <c r="F3458" s="3"/>
    </row>
    <row r="3459" spans="6:6" x14ac:dyDescent="0.2">
      <c r="F3459" s="3"/>
    </row>
    <row r="3460" spans="6:6" x14ac:dyDescent="0.2">
      <c r="F3460" s="3"/>
    </row>
    <row r="3461" spans="6:6" x14ac:dyDescent="0.2">
      <c r="F3461" s="3"/>
    </row>
    <row r="3462" spans="6:6" x14ac:dyDescent="0.2">
      <c r="F3462" s="3"/>
    </row>
    <row r="3463" spans="6:6" x14ac:dyDescent="0.2">
      <c r="F3463" s="3"/>
    </row>
    <row r="3464" spans="6:6" x14ac:dyDescent="0.2">
      <c r="F3464" s="3"/>
    </row>
  </sheetData>
  <autoFilter ref="A1:D3464" xr:uid="{1D1301AC-B08A-524D-AE92-20E4AC91D9DD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8A61D-517F-834E-91F6-6E045245DF9F}">
  <dimension ref="A1:L3464"/>
  <sheetViews>
    <sheetView tabSelected="1" zoomScale="270" zoomScaleNormal="400" workbookViewId="0">
      <selection activeCell="F10" sqref="F10"/>
    </sheetView>
  </sheetViews>
  <sheetFormatPr baseColWidth="10" defaultRowHeight="16" x14ac:dyDescent="0.2"/>
  <cols>
    <col min="1" max="1" width="4.1640625" bestFit="1" customWidth="1"/>
    <col min="2" max="2" width="13" bestFit="1" customWidth="1"/>
    <col min="3" max="3" width="9.6640625" bestFit="1" customWidth="1"/>
    <col min="6" max="6" width="9.6640625" bestFit="1" customWidth="1"/>
    <col min="7" max="7" width="4.1640625" bestFit="1" customWidth="1"/>
    <col min="9" max="9" width="8.83203125" bestFit="1" customWidth="1"/>
    <col min="10" max="10" width="20.1640625" bestFit="1" customWidth="1"/>
    <col min="11" max="11" width="17.83203125" bestFit="1" customWidth="1"/>
    <col min="12" max="12" width="20.6640625" bestFit="1" customWidth="1"/>
  </cols>
  <sheetData>
    <row r="1" spans="1:12" x14ac:dyDescent="0.2">
      <c r="A1" s="21" t="s">
        <v>13</v>
      </c>
      <c r="B1" s="21" t="s">
        <v>38</v>
      </c>
      <c r="C1" s="21" t="s">
        <v>39</v>
      </c>
      <c r="D1" s="21" t="s">
        <v>12</v>
      </c>
    </row>
    <row r="2" spans="1:12" x14ac:dyDescent="0.2">
      <c r="A2">
        <v>1</v>
      </c>
      <c r="B2" s="5">
        <f>IF(abs!N3="","-",abs!N3/1000)</f>
        <v>2.4590000000000001</v>
      </c>
      <c r="C2" s="5">
        <f>IF(abs!E3="","-",abs!E3/1000)</f>
        <v>37.802999999999997</v>
      </c>
      <c r="D2" s="5">
        <f t="shared" ref="D2:D65" si="0">IF(OR(C2="-",B2="-"), "-", C2/B2)</f>
        <v>15.373322488816591</v>
      </c>
      <c r="I2" s="3"/>
      <c r="J2" s="21" t="s">
        <v>38</v>
      </c>
      <c r="K2" s="21" t="s">
        <v>39</v>
      </c>
      <c r="L2" s="21" t="s">
        <v>12</v>
      </c>
    </row>
    <row r="3" spans="1:12" x14ac:dyDescent="0.2">
      <c r="A3">
        <v>2</v>
      </c>
      <c r="B3" s="5">
        <f>IF(abs!N4="","-",abs!N4/1000)</f>
        <v>2.1720000000000002</v>
      </c>
      <c r="C3" s="5">
        <f>IF(abs!E4="","-",abs!E4/1000)</f>
        <v>37.718000000000004</v>
      </c>
      <c r="D3" s="5">
        <f t="shared" si="0"/>
        <v>17.365561694290978</v>
      </c>
      <c r="F3" s="21" t="s">
        <v>16</v>
      </c>
      <c r="G3">
        <f>COUNTIF(B2:B270,"&lt;&gt;-")</f>
        <v>263</v>
      </c>
      <c r="I3" s="21" t="s">
        <v>21</v>
      </c>
      <c r="J3" s="3">
        <f>306 - COUNTIF(B2:B270, "=-")</f>
        <v>300</v>
      </c>
      <c r="K3" s="3">
        <f>306 - COUNTIF(C2:C270, "=-")</f>
        <v>236</v>
      </c>
      <c r="L3" s="3"/>
    </row>
    <row r="4" spans="1:12" x14ac:dyDescent="0.2">
      <c r="A4">
        <v>3</v>
      </c>
      <c r="B4" s="5">
        <f>IF(abs!N5="","-",abs!N5/1000)</f>
        <v>5.6</v>
      </c>
      <c r="C4" s="5" t="str">
        <f>IF(abs!E5="","-",abs!E5/1000)</f>
        <v>-</v>
      </c>
      <c r="D4" s="5" t="str">
        <f t="shared" si="0"/>
        <v>-</v>
      </c>
      <c r="F4" s="21" t="s">
        <v>49</v>
      </c>
      <c r="G4">
        <f>COUNTIF(C2:C270,"&lt;&gt;-")</f>
        <v>199</v>
      </c>
      <c r="I4" s="21" t="s">
        <v>11</v>
      </c>
      <c r="J4" s="1">
        <f>AVERAGE('Figure 9'!B2:B270)</f>
        <v>2.8468593155893545</v>
      </c>
      <c r="K4" s="1">
        <f>AVERAGE('Figure 9'!C2:C270)</f>
        <v>48.54518090452261</v>
      </c>
      <c r="L4" s="6">
        <f>AVERAGE(D2:D270)</f>
        <v>19.202321431231496</v>
      </c>
    </row>
    <row r="5" spans="1:12" x14ac:dyDescent="0.2">
      <c r="A5">
        <v>4</v>
      </c>
      <c r="B5" s="5">
        <f>IF(abs!N6="","-",abs!N6/1000)</f>
        <v>2.3130000000000002</v>
      </c>
      <c r="C5" s="5">
        <f>IF(abs!E6="","-",abs!E6/1000)</f>
        <v>44.777000000000001</v>
      </c>
      <c r="D5" s="5">
        <f t="shared" si="0"/>
        <v>19.358841331603976</v>
      </c>
      <c r="I5" s="21" t="s">
        <v>19</v>
      </c>
      <c r="J5" s="1">
        <f>MIN(B2:B270)</f>
        <v>2.1720000000000002</v>
      </c>
      <c r="K5" s="1">
        <f>MIN(C$2:C$270)</f>
        <v>37.375999999999998</v>
      </c>
      <c r="L5" s="6">
        <f>SMALL(D2:D270,2)</f>
        <v>15.008261211644378</v>
      </c>
    </row>
    <row r="6" spans="1:12" x14ac:dyDescent="0.2">
      <c r="A6">
        <v>5</v>
      </c>
      <c r="B6" s="5">
        <f>IF(abs!N7="","-",abs!N7/1000)</f>
        <v>2.3690000000000002</v>
      </c>
      <c r="C6" s="5">
        <f>IF(abs!E7="","-",abs!E7/1000)</f>
        <v>37.707999999999998</v>
      </c>
      <c r="D6" s="5">
        <f t="shared" si="0"/>
        <v>15.917264668636554</v>
      </c>
      <c r="I6" s="21" t="s">
        <v>23</v>
      </c>
      <c r="J6" s="1">
        <f>_xlfn.QUARTILE.INC(B$2:B$270, 1)</f>
        <v>2.2635000000000001</v>
      </c>
      <c r="K6" s="1">
        <f>_xlfn.QUARTILE.INC(C$2:C$270, 1)</f>
        <v>37.955500000000001</v>
      </c>
      <c r="L6" s="3">
        <f>_xlfn.QUARTILE.INC(D$2:D$270, 1)</f>
        <v>16.670978870202674</v>
      </c>
    </row>
    <row r="7" spans="1:12" x14ac:dyDescent="0.2">
      <c r="A7">
        <v>6</v>
      </c>
      <c r="B7" s="5">
        <f>IF(abs!N8="","-",abs!N8/1000)</f>
        <v>2.302</v>
      </c>
      <c r="C7" s="5">
        <f>IF(abs!E8="","-",abs!E8/1000)</f>
        <v>37.645000000000003</v>
      </c>
      <c r="D7" s="5">
        <f t="shared" si="0"/>
        <v>16.353171155516943</v>
      </c>
      <c r="I7" s="21" t="s">
        <v>24</v>
      </c>
      <c r="J7" s="1">
        <f>_xlfn.QUARTILE.INC(B$2:B$270, 2)</f>
        <v>2.3220000000000001</v>
      </c>
      <c r="K7" s="1">
        <f>_xlfn.QUARTILE.INC(C$2:C$270, 2)</f>
        <v>38.466000000000001</v>
      </c>
      <c r="L7" s="3">
        <f>_xlfn.QUARTILE.INC(D$2:D$270, 2)</f>
        <v>17.017155756207675</v>
      </c>
    </row>
    <row r="8" spans="1:12" x14ac:dyDescent="0.2">
      <c r="A8">
        <v>8</v>
      </c>
      <c r="B8" s="5">
        <f>IF(abs!N9="","-",abs!N9/1000)</f>
        <v>2.2189999999999999</v>
      </c>
      <c r="C8" s="5">
        <f>IF(abs!E9="","-",abs!E9/1000)</f>
        <v>38.378</v>
      </c>
      <c r="D8" s="5">
        <f t="shared" si="0"/>
        <v>17.295178008111762</v>
      </c>
      <c r="I8" s="21" t="s">
        <v>25</v>
      </c>
      <c r="J8" s="1">
        <f>_xlfn.QUARTILE.INC(B$2:B$270, 3)</f>
        <v>2.5614999999999997</v>
      </c>
      <c r="K8" s="1">
        <f>_xlfn.QUARTILE.INC(C$2:C$270, 3)</f>
        <v>43.552</v>
      </c>
      <c r="L8" s="3">
        <f>_xlfn.QUARTILE.INC(D$2:D$270, 3)</f>
        <v>18.201935483870969</v>
      </c>
    </row>
    <row r="9" spans="1:12" x14ac:dyDescent="0.2">
      <c r="A9">
        <v>10</v>
      </c>
      <c r="B9" s="5">
        <f>IF(abs!N10="","-",abs!N10/1000)</f>
        <v>2.2909999999999999</v>
      </c>
      <c r="C9" s="5">
        <f>IF(abs!E10="","-",abs!E10/1000)</f>
        <v>37.619</v>
      </c>
      <c r="D9" s="5">
        <f t="shared" si="0"/>
        <v>16.420340462680052</v>
      </c>
      <c r="I9" s="21" t="s">
        <v>20</v>
      </c>
      <c r="J9" s="1">
        <f>LARGE(B2:B270,2)</f>
        <v>13.32</v>
      </c>
      <c r="K9" s="1">
        <f>LARGE(C2:C270,3)</f>
        <v>136.935</v>
      </c>
      <c r="L9" s="6">
        <f>MAX(D2:D270)</f>
        <v>53.502963417126516</v>
      </c>
    </row>
    <row r="10" spans="1:12" x14ac:dyDescent="0.2">
      <c r="A10">
        <v>11</v>
      </c>
      <c r="B10" s="5">
        <f>IF(abs!N11="","-",abs!N11/1000)</f>
        <v>2.3159999999999998</v>
      </c>
      <c r="C10" s="5">
        <f>IF(abs!E11="","-",abs!E11/1000)</f>
        <v>39.006999999999998</v>
      </c>
      <c r="D10" s="5">
        <f t="shared" si="0"/>
        <v>16.842400690846286</v>
      </c>
      <c r="J10" s="3"/>
      <c r="L10" s="3"/>
    </row>
    <row r="11" spans="1:12" x14ac:dyDescent="0.2">
      <c r="A11">
        <v>12</v>
      </c>
      <c r="B11" s="5">
        <f>IF(abs!N12="","-",abs!N12/1000)</f>
        <v>3.101</v>
      </c>
      <c r="C11" s="5" t="str">
        <f>IF(abs!E12="","-",abs!E12/1000)</f>
        <v>-</v>
      </c>
      <c r="D11" s="5" t="str">
        <f t="shared" si="0"/>
        <v>-</v>
      </c>
      <c r="L11" s="3"/>
    </row>
    <row r="12" spans="1:12" x14ac:dyDescent="0.2">
      <c r="A12">
        <v>13</v>
      </c>
      <c r="B12" s="5">
        <f>IF(abs!N13="","-",abs!N13/1000)</f>
        <v>2.3029999999999999</v>
      </c>
      <c r="C12" s="5">
        <f>IF(abs!E13="","-",abs!E13/1000)</f>
        <v>39.220999999999997</v>
      </c>
      <c r="D12" s="5">
        <f t="shared" si="0"/>
        <v>17.030395136778115</v>
      </c>
      <c r="L12" s="3"/>
    </row>
    <row r="13" spans="1:12" x14ac:dyDescent="0.2">
      <c r="A13">
        <v>14</v>
      </c>
      <c r="B13" s="5">
        <f>IF(abs!N14="","-",abs!N14/1000)</f>
        <v>2.2090000000000001</v>
      </c>
      <c r="C13" s="5">
        <f>IF(abs!E14="","-",abs!E14/1000)</f>
        <v>37.692999999999998</v>
      </c>
      <c r="D13" s="5">
        <f t="shared" si="0"/>
        <v>17.063377093707558</v>
      </c>
      <c r="L13" s="3"/>
    </row>
    <row r="14" spans="1:12" x14ac:dyDescent="0.2">
      <c r="A14">
        <v>16</v>
      </c>
      <c r="B14" s="5">
        <f>IF(abs!N15="","-",abs!N15/1000)</f>
        <v>2.5649999999999999</v>
      </c>
      <c r="C14" s="5" t="str">
        <f>IF(abs!E15="","-",abs!E15/1000)</f>
        <v>-</v>
      </c>
      <c r="D14" s="5" t="str">
        <f t="shared" si="0"/>
        <v>-</v>
      </c>
      <c r="J14" s="21" t="str">
        <f>"  "&amp;G3&amp;" / 269           DS     "</f>
        <v xml:space="preserve">  263 / 269           DS     </v>
      </c>
      <c r="K14" s="21" t="str">
        <f>"  "&amp;G4&amp;" / 269        no-DS  "</f>
        <v xml:space="preserve">  199 / 269        no-DS  </v>
      </c>
      <c r="L14" s="21" t="s">
        <v>30</v>
      </c>
    </row>
    <row r="15" spans="1:12" x14ac:dyDescent="0.2">
      <c r="A15">
        <v>17</v>
      </c>
      <c r="B15" s="5">
        <f>IF(abs!N16="","-",abs!N16/1000)</f>
        <v>2.3029999999999999</v>
      </c>
      <c r="C15" s="5" t="str">
        <f>IF(abs!E16="","-",abs!E16/1000)</f>
        <v>-</v>
      </c>
      <c r="D15" s="5" t="str">
        <f t="shared" si="0"/>
        <v>-</v>
      </c>
      <c r="I15" s="21" t="s">
        <v>19</v>
      </c>
      <c r="J15" s="1">
        <f>J5</f>
        <v>2.1720000000000002</v>
      </c>
      <c r="K15" s="1">
        <f>K5</f>
        <v>37.375999999999998</v>
      </c>
      <c r="L15" s="1">
        <f>L5</f>
        <v>15.008261211644378</v>
      </c>
    </row>
    <row r="16" spans="1:12" x14ac:dyDescent="0.2">
      <c r="A16">
        <v>19</v>
      </c>
      <c r="B16" s="5">
        <f>IF(abs!N17="","-",abs!N17/1000)</f>
        <v>2.3220000000000001</v>
      </c>
      <c r="C16" s="5" t="str">
        <f>IF(abs!E17="","-",abs!E17/1000)</f>
        <v>-</v>
      </c>
      <c r="D16" s="5" t="str">
        <f t="shared" si="0"/>
        <v>-</v>
      </c>
      <c r="I16" s="21" t="s">
        <v>26</v>
      </c>
      <c r="J16" s="1">
        <f t="shared" ref="J16:K19" si="1">J6-J5</f>
        <v>9.1499999999999915E-2</v>
      </c>
      <c r="K16" s="1">
        <f t="shared" si="1"/>
        <v>0.57950000000000301</v>
      </c>
      <c r="L16" s="1">
        <f>(L6-L5)</f>
        <v>1.6627176585582966</v>
      </c>
    </row>
    <row r="17" spans="1:12" x14ac:dyDescent="0.2">
      <c r="A17">
        <v>20</v>
      </c>
      <c r="B17" s="5">
        <f>IF(abs!N18="","-",abs!N18/1000)</f>
        <v>2.2309999999999999</v>
      </c>
      <c r="C17" s="5">
        <f>IF(abs!E18="","-",abs!E18/1000)</f>
        <v>38.1</v>
      </c>
      <c r="D17" s="5">
        <f t="shared" si="0"/>
        <v>17.077543702375618</v>
      </c>
      <c r="I17" s="21" t="s">
        <v>27</v>
      </c>
      <c r="J17" s="1">
        <f t="shared" si="1"/>
        <v>5.8499999999999996E-2</v>
      </c>
      <c r="K17" s="1">
        <f t="shared" si="1"/>
        <v>0.5105000000000004</v>
      </c>
      <c r="L17" s="1">
        <f t="shared" ref="L17:L19" si="2">(L7-L6)</f>
        <v>0.34617688600500074</v>
      </c>
    </row>
    <row r="18" spans="1:12" x14ac:dyDescent="0.2">
      <c r="A18">
        <v>21</v>
      </c>
      <c r="B18" s="5">
        <f>IF(abs!N19="","-",abs!N19/1000)</f>
        <v>2.3849999999999998</v>
      </c>
      <c r="C18" s="5">
        <f>IF(abs!E19="","-",abs!E19/1000)</f>
        <v>43.68</v>
      </c>
      <c r="D18" s="5">
        <f t="shared" si="0"/>
        <v>18.314465408805034</v>
      </c>
      <c r="I18" s="21" t="s">
        <v>28</v>
      </c>
      <c r="J18" s="1">
        <f t="shared" si="1"/>
        <v>0.2394999999999996</v>
      </c>
      <c r="K18" s="1">
        <f t="shared" si="1"/>
        <v>5.0859999999999985</v>
      </c>
      <c r="L18" s="1">
        <f t="shared" si="2"/>
        <v>1.1847797276632939</v>
      </c>
    </row>
    <row r="19" spans="1:12" x14ac:dyDescent="0.2">
      <c r="A19">
        <v>22</v>
      </c>
      <c r="B19" s="5">
        <f>IF(abs!N20="","-",abs!N20/1000)</f>
        <v>2.669</v>
      </c>
      <c r="C19" s="5" t="str">
        <f>IF(abs!E20="","-",abs!E20/1000)</f>
        <v>-</v>
      </c>
      <c r="D19" s="5" t="str">
        <f t="shared" si="0"/>
        <v>-</v>
      </c>
      <c r="I19" s="21" t="s">
        <v>29</v>
      </c>
      <c r="J19" s="1">
        <f t="shared" si="1"/>
        <v>10.758500000000002</v>
      </c>
      <c r="K19" s="1">
        <f t="shared" si="1"/>
        <v>93.38300000000001</v>
      </c>
      <c r="L19" s="1">
        <f t="shared" si="2"/>
        <v>35.301027933255547</v>
      </c>
    </row>
    <row r="20" spans="1:12" x14ac:dyDescent="0.2">
      <c r="A20">
        <v>23</v>
      </c>
      <c r="B20" s="5">
        <f>IF(abs!N21="","-",abs!N21/1000)</f>
        <v>2.4329999999999998</v>
      </c>
      <c r="C20" s="5">
        <f>IF(abs!E21="","-",abs!E21/1000)</f>
        <v>96.808999999999997</v>
      </c>
      <c r="D20" s="5">
        <f t="shared" si="0"/>
        <v>39.789971228935471</v>
      </c>
      <c r="I20" s="21" t="s">
        <v>31</v>
      </c>
      <c r="J20">
        <v>0</v>
      </c>
      <c r="K20" s="3">
        <v>0</v>
      </c>
      <c r="L20" s="3">
        <v>0</v>
      </c>
    </row>
    <row r="21" spans="1:12" x14ac:dyDescent="0.2">
      <c r="A21">
        <v>24</v>
      </c>
      <c r="B21" s="5">
        <f>IF(abs!N22="","-",abs!N22/1000)</f>
        <v>2.23</v>
      </c>
      <c r="C21" s="5">
        <f>IF(abs!E22="","-",abs!E22/1000)</f>
        <v>37.573999999999998</v>
      </c>
      <c r="D21" s="5">
        <f t="shared" si="0"/>
        <v>16.84932735426009</v>
      </c>
      <c r="K21" s="3"/>
      <c r="L21" s="3"/>
    </row>
    <row r="22" spans="1:12" x14ac:dyDescent="0.2">
      <c r="A22">
        <v>25</v>
      </c>
      <c r="B22" s="5">
        <f>IF(abs!N23="","-",abs!N23/1000)</f>
        <v>10.615</v>
      </c>
      <c r="C22" s="5" t="str">
        <f>IF(abs!E23="","-",abs!E23/1000)</f>
        <v>-</v>
      </c>
      <c r="D22" s="5" t="str">
        <f t="shared" si="0"/>
        <v>-</v>
      </c>
      <c r="I22" s="21" t="s">
        <v>32</v>
      </c>
      <c r="J22" s="10">
        <f>SMALL(B$2:B$270,1)</f>
        <v>2.1720000000000002</v>
      </c>
      <c r="K22" s="10">
        <f>SMALL(C$2:C$270,1)</f>
        <v>37.375999999999998</v>
      </c>
      <c r="L22" s="10">
        <f>SMALL(D$2:D$270,1)</f>
        <v>0.80574192869912709</v>
      </c>
    </row>
    <row r="23" spans="1:12" x14ac:dyDescent="0.2">
      <c r="A23">
        <v>26</v>
      </c>
      <c r="B23" s="5">
        <f>IF(abs!N24="","-",abs!N24/1000)</f>
        <v>2.5430000000000001</v>
      </c>
      <c r="C23" s="5">
        <f>IF(abs!E24="","-",abs!E24/1000)</f>
        <v>43.496000000000002</v>
      </c>
      <c r="D23" s="5">
        <f t="shared" si="0"/>
        <v>17.104207628784899</v>
      </c>
      <c r="I23" s="21" t="s">
        <v>33</v>
      </c>
      <c r="J23" s="10">
        <f>SMALL(B$2:B$270,2)</f>
        <v>2.1760000000000002</v>
      </c>
      <c r="K23" s="10">
        <f>SMALL(C$2:C$270,2)</f>
        <v>37.384</v>
      </c>
      <c r="L23" s="10">
        <f>SMALL(D$2:D$270,2)</f>
        <v>15.008261211644378</v>
      </c>
    </row>
    <row r="24" spans="1:12" x14ac:dyDescent="0.2">
      <c r="A24">
        <v>27</v>
      </c>
      <c r="B24" s="5">
        <f>IF(abs!N25="","-",abs!N25/1000)</f>
        <v>2.419</v>
      </c>
      <c r="C24" s="5">
        <f>IF(abs!E25="","-",abs!E25/1000)</f>
        <v>65.760000000000005</v>
      </c>
      <c r="D24" s="5">
        <f t="shared" si="0"/>
        <v>27.184787102108309</v>
      </c>
      <c r="I24" s="21" t="s">
        <v>34</v>
      </c>
      <c r="J24" s="10">
        <f>SMALL(B$2:B$270,3)</f>
        <v>2.1800000000000002</v>
      </c>
      <c r="K24" s="10">
        <f>SMALL(C$2:C$270,3)</f>
        <v>37.393000000000001</v>
      </c>
      <c r="L24" s="10">
        <f>SMALL(D$2:D$270,3)</f>
        <v>15.283040488922843</v>
      </c>
    </row>
    <row r="25" spans="1:12" x14ac:dyDescent="0.2">
      <c r="A25">
        <v>28</v>
      </c>
      <c r="B25" s="5">
        <f>IF(abs!N26="","-",abs!N26/1000)</f>
        <v>2.27</v>
      </c>
      <c r="C25" s="5">
        <f>IF(abs!E26="","-",abs!E26/1000)</f>
        <v>39.087000000000003</v>
      </c>
      <c r="D25" s="5">
        <f t="shared" si="0"/>
        <v>17.218942731277533</v>
      </c>
    </row>
    <row r="26" spans="1:12" x14ac:dyDescent="0.2">
      <c r="A26">
        <v>29</v>
      </c>
      <c r="B26" s="5">
        <f>IF(abs!N27="","-",abs!N27/1000)</f>
        <v>2.2909999999999999</v>
      </c>
      <c r="C26" s="5">
        <f>IF(abs!E27="","-",abs!E27/1000)</f>
        <v>37.911000000000001</v>
      </c>
      <c r="D26" s="5">
        <f t="shared" si="0"/>
        <v>16.547795722391971</v>
      </c>
      <c r="I26" s="21" t="s">
        <v>35</v>
      </c>
      <c r="J26" s="10">
        <f>LARGE(B$2:B$270,1)</f>
        <v>47.545000000000002</v>
      </c>
      <c r="K26" s="10">
        <f>LARGE(C$2:C$270,1)</f>
        <v>261.79000000000002</v>
      </c>
      <c r="L26" s="10">
        <f>LARGE(D$2:D$270,1)</f>
        <v>53.502963417126516</v>
      </c>
    </row>
    <row r="27" spans="1:12" x14ac:dyDescent="0.2">
      <c r="A27">
        <v>30</v>
      </c>
      <c r="B27" s="5">
        <f>IF(abs!N28="","-",abs!N28/1000)</f>
        <v>2.569</v>
      </c>
      <c r="C27" s="5">
        <f>IF(abs!E28="","-",abs!E28/1000)</f>
        <v>43.607999999999997</v>
      </c>
      <c r="D27" s="5">
        <f t="shared" si="0"/>
        <v>16.974698326196965</v>
      </c>
      <c r="I27" s="21" t="s">
        <v>36</v>
      </c>
      <c r="J27" s="10">
        <f>LARGE(B$2:B$270,2)</f>
        <v>13.32</v>
      </c>
      <c r="K27" s="10">
        <f>LARGE(C$2:C$270,2)</f>
        <v>193.108</v>
      </c>
      <c r="L27" s="10">
        <f>LARGE(D$2:D$270,2)</f>
        <v>48.313966480446929</v>
      </c>
    </row>
    <row r="28" spans="1:12" x14ac:dyDescent="0.2">
      <c r="A28">
        <v>31</v>
      </c>
      <c r="B28" s="5">
        <f>IF(abs!N29="","-",abs!N29/1000)</f>
        <v>2.1880000000000002</v>
      </c>
      <c r="C28" s="5">
        <f>IF(abs!E29="","-",abs!E29/1000)</f>
        <v>37.561</v>
      </c>
      <c r="D28" s="5">
        <f t="shared" si="0"/>
        <v>17.166819012797074</v>
      </c>
      <c r="I28" s="21" t="s">
        <v>37</v>
      </c>
      <c r="J28" s="10">
        <f>LARGE(B$2:B$270,3)</f>
        <v>10.615</v>
      </c>
      <c r="K28" s="10">
        <f>LARGE(C$2:C$270,3)</f>
        <v>136.935</v>
      </c>
      <c r="L28" s="10">
        <f>LARGE(D$2:D$270,3)</f>
        <v>45.620714285714286</v>
      </c>
    </row>
    <row r="29" spans="1:12" x14ac:dyDescent="0.2">
      <c r="A29">
        <v>32</v>
      </c>
      <c r="B29" s="5">
        <f>IF(abs!N30="","-",abs!N30/1000)</f>
        <v>2.9119999999999999</v>
      </c>
      <c r="C29" s="5">
        <f>IF(abs!E30="","-",abs!E30/1000)</f>
        <v>114.95099999999999</v>
      </c>
      <c r="D29" s="5">
        <f t="shared" si="0"/>
        <v>39.474931318681314</v>
      </c>
      <c r="J29" s="3"/>
      <c r="L29" s="3"/>
    </row>
    <row r="30" spans="1:12" x14ac:dyDescent="0.2">
      <c r="A30">
        <v>33</v>
      </c>
      <c r="B30" s="5">
        <f>IF(abs!N31="","-",abs!N31/1000)</f>
        <v>2.355</v>
      </c>
      <c r="C30" s="5">
        <f>IF(abs!E31="","-",abs!E31/1000)</f>
        <v>46.875999999999998</v>
      </c>
      <c r="D30" s="5">
        <f t="shared" si="0"/>
        <v>19.904883227176221</v>
      </c>
      <c r="J30" s="3"/>
      <c r="L30" s="3"/>
    </row>
    <row r="31" spans="1:12" x14ac:dyDescent="0.2">
      <c r="A31">
        <v>36</v>
      </c>
      <c r="B31" s="5">
        <f>IF(abs!N32="","-",abs!N32/1000)</f>
        <v>2.7080000000000002</v>
      </c>
      <c r="C31" s="5" t="str">
        <f>IF(abs!E32="","-",abs!E32/1000)</f>
        <v>-</v>
      </c>
      <c r="D31" s="5" t="str">
        <f t="shared" si="0"/>
        <v>-</v>
      </c>
      <c r="J31" s="3"/>
      <c r="L31" s="3"/>
    </row>
    <row r="32" spans="1:12" x14ac:dyDescent="0.2">
      <c r="A32">
        <v>37</v>
      </c>
      <c r="B32" s="5">
        <f>IF(abs!N33="","-",abs!N33/1000)</f>
        <v>2.504</v>
      </c>
      <c r="C32" s="5" t="str">
        <f>IF(abs!E33="","-",abs!E33/1000)</f>
        <v>-</v>
      </c>
      <c r="D32" s="5" t="str">
        <f t="shared" si="0"/>
        <v>-</v>
      </c>
      <c r="J32" s="3"/>
      <c r="L32" s="3"/>
    </row>
    <row r="33" spans="1:12" x14ac:dyDescent="0.2">
      <c r="A33">
        <v>38</v>
      </c>
      <c r="B33" s="5">
        <f>IF(abs!N34="","-",abs!N34/1000)</f>
        <v>2.5259999999999998</v>
      </c>
      <c r="C33" s="5" t="str">
        <f>IF(abs!E34="","-",abs!E34/1000)</f>
        <v>-</v>
      </c>
      <c r="D33" s="5" t="str">
        <f t="shared" si="0"/>
        <v>-</v>
      </c>
      <c r="J33" s="3"/>
      <c r="L33" s="3"/>
    </row>
    <row r="34" spans="1:12" x14ac:dyDescent="0.2">
      <c r="A34">
        <v>39</v>
      </c>
      <c r="B34" s="5">
        <f>IF(abs!N35="","-",abs!N35/1000)</f>
        <v>2.2799999999999998</v>
      </c>
      <c r="C34" s="5">
        <f>IF(abs!E35="","-",abs!E35/1000)</f>
        <v>41.822000000000003</v>
      </c>
      <c r="D34" s="5">
        <f t="shared" si="0"/>
        <v>18.342982456140355</v>
      </c>
      <c r="J34" s="3"/>
      <c r="L34" s="3"/>
    </row>
    <row r="35" spans="1:12" x14ac:dyDescent="0.2">
      <c r="A35">
        <v>40</v>
      </c>
      <c r="B35" s="5">
        <f>IF(abs!N36="","-",abs!N36/1000)</f>
        <v>2.758</v>
      </c>
      <c r="C35" s="5">
        <f>IF(abs!E36="","-",abs!E36/1000)</f>
        <v>55.994</v>
      </c>
      <c r="D35" s="5">
        <f t="shared" si="0"/>
        <v>20.302393038433646</v>
      </c>
      <c r="J35" s="3"/>
      <c r="L35" s="3"/>
    </row>
    <row r="36" spans="1:12" x14ac:dyDescent="0.2">
      <c r="A36">
        <v>41</v>
      </c>
      <c r="B36" s="5">
        <f>IF(abs!N37="","-",abs!N37/1000)</f>
        <v>2.2480000000000002</v>
      </c>
      <c r="C36" s="5">
        <f>IF(abs!E37="","-",abs!E37/1000)</f>
        <v>38.090000000000003</v>
      </c>
      <c r="D36" s="5">
        <f t="shared" si="0"/>
        <v>16.943950177935942</v>
      </c>
      <c r="J36" s="3"/>
      <c r="L36" s="3"/>
    </row>
    <row r="37" spans="1:12" x14ac:dyDescent="0.2">
      <c r="A37">
        <v>42</v>
      </c>
      <c r="B37" s="5">
        <f>IF(abs!N38="","-",abs!N38/1000)</f>
        <v>2.2669999999999999</v>
      </c>
      <c r="C37" s="5">
        <f>IF(abs!E38="","-",abs!E38/1000)</f>
        <v>38.249000000000002</v>
      </c>
      <c r="D37" s="5">
        <f t="shared" si="0"/>
        <v>16.872077635641819</v>
      </c>
      <c r="J37" s="3"/>
      <c r="L37" s="3"/>
    </row>
    <row r="38" spans="1:12" x14ac:dyDescent="0.2">
      <c r="A38">
        <v>43</v>
      </c>
      <c r="B38" s="5">
        <f>IF(abs!N39="","-",abs!N39/1000)</f>
        <v>2.294</v>
      </c>
      <c r="C38" s="5">
        <f>IF(abs!E39="","-",abs!E39/1000)</f>
        <v>38.093000000000004</v>
      </c>
      <c r="D38" s="5">
        <f t="shared" si="0"/>
        <v>16.605492589363557</v>
      </c>
      <c r="J38" s="3"/>
      <c r="L38" s="3"/>
    </row>
    <row r="39" spans="1:12" x14ac:dyDescent="0.2">
      <c r="A39">
        <v>44</v>
      </c>
      <c r="B39" s="5">
        <f>IF(abs!N40="","-",abs!N40/1000)</f>
        <v>8.3089999999999993</v>
      </c>
      <c r="C39" s="5" t="str">
        <f>IF(abs!E40="","-",abs!E40/1000)</f>
        <v>-</v>
      </c>
      <c r="D39" s="5" t="str">
        <f t="shared" si="0"/>
        <v>-</v>
      </c>
      <c r="J39" s="3"/>
      <c r="L39" s="3"/>
    </row>
    <row r="40" spans="1:12" x14ac:dyDescent="0.2">
      <c r="A40">
        <v>45</v>
      </c>
      <c r="B40" s="5">
        <f>IF(abs!N41="","-",abs!N41/1000)</f>
        <v>2.2949999999999999</v>
      </c>
      <c r="C40" s="5">
        <f>IF(abs!E41="","-",abs!E41/1000)</f>
        <v>38.804000000000002</v>
      </c>
      <c r="D40" s="5">
        <f t="shared" si="0"/>
        <v>16.908061002178652</v>
      </c>
      <c r="J40" s="3"/>
      <c r="L40" s="3"/>
    </row>
    <row r="41" spans="1:12" x14ac:dyDescent="0.2">
      <c r="A41">
        <v>46</v>
      </c>
      <c r="B41" s="5">
        <f>IF(abs!N42="","-",abs!N42/1000)</f>
        <v>2.363</v>
      </c>
      <c r="C41" s="5">
        <f>IF(abs!E42="","-",abs!E42/1000)</f>
        <v>40.401000000000003</v>
      </c>
      <c r="D41" s="5">
        <f t="shared" si="0"/>
        <v>17.097333897587813</v>
      </c>
      <c r="J41" s="3"/>
      <c r="L41" s="3"/>
    </row>
    <row r="42" spans="1:12" x14ac:dyDescent="0.2">
      <c r="A42">
        <v>47</v>
      </c>
      <c r="B42" s="5">
        <f>IF(abs!N43="","-",abs!N43/1000)</f>
        <v>2.2360000000000002</v>
      </c>
      <c r="C42" s="5">
        <f>IF(abs!E43="","-",abs!E43/1000)</f>
        <v>37.843000000000004</v>
      </c>
      <c r="D42" s="5">
        <f t="shared" si="0"/>
        <v>16.924418604651162</v>
      </c>
      <c r="J42" s="3"/>
      <c r="L42" s="3"/>
    </row>
    <row r="43" spans="1:12" x14ac:dyDescent="0.2">
      <c r="A43">
        <v>48</v>
      </c>
      <c r="B43" s="5">
        <f>IF(abs!N44="","-",abs!N44/1000)</f>
        <v>3.157</v>
      </c>
      <c r="C43" s="5">
        <f>IF(abs!E44="","-",abs!E44/1000)</f>
        <v>81.947999999999993</v>
      </c>
      <c r="D43" s="5">
        <f t="shared" si="0"/>
        <v>25.957554640481469</v>
      </c>
      <c r="J43" s="3"/>
      <c r="L43" s="3"/>
    </row>
    <row r="44" spans="1:12" x14ac:dyDescent="0.2">
      <c r="A44">
        <v>49</v>
      </c>
      <c r="B44" s="5">
        <f>IF(abs!N45="","-",abs!N45/1000)</f>
        <v>3.157</v>
      </c>
      <c r="C44" s="5">
        <f>IF(abs!E45="","-",abs!E45/1000)</f>
        <v>83.927000000000007</v>
      </c>
      <c r="D44" s="5">
        <f t="shared" si="0"/>
        <v>26.584415584415588</v>
      </c>
      <c r="J44" s="3"/>
      <c r="L44" s="3"/>
    </row>
    <row r="45" spans="1:12" x14ac:dyDescent="0.2">
      <c r="A45">
        <v>50</v>
      </c>
      <c r="B45" s="5">
        <f>IF(abs!N46="","-",abs!N46/1000)</f>
        <v>2.5419999999999998</v>
      </c>
      <c r="C45" s="5">
        <f>IF(abs!E46="","-",abs!E46/1000)</f>
        <v>38.151000000000003</v>
      </c>
      <c r="D45" s="5">
        <f t="shared" si="0"/>
        <v>15.008261211644378</v>
      </c>
      <c r="J45" s="3"/>
      <c r="L45" s="3"/>
    </row>
    <row r="46" spans="1:12" x14ac:dyDescent="0.2">
      <c r="A46">
        <v>51</v>
      </c>
      <c r="B46" s="5">
        <f>IF(abs!N47="","-",abs!N47/1000)</f>
        <v>2.57</v>
      </c>
      <c r="C46" s="5">
        <f>IF(abs!E47="","-",abs!E47/1000)</f>
        <v>45.46</v>
      </c>
      <c r="D46" s="5">
        <f t="shared" si="0"/>
        <v>17.688715953307394</v>
      </c>
      <c r="J46" s="3"/>
      <c r="L46" s="3"/>
    </row>
    <row r="47" spans="1:12" x14ac:dyDescent="0.2">
      <c r="A47">
        <v>52</v>
      </c>
      <c r="B47" s="5">
        <f>IF(abs!N48="","-",abs!N48/1000)</f>
        <v>2.2799999999999998</v>
      </c>
      <c r="C47" s="5">
        <f>IF(abs!E48="","-",abs!E48/1000)</f>
        <v>37.944000000000003</v>
      </c>
      <c r="D47" s="5">
        <f t="shared" si="0"/>
        <v>16.642105263157898</v>
      </c>
      <c r="J47" s="3"/>
      <c r="L47" s="3"/>
    </row>
    <row r="48" spans="1:12" x14ac:dyDescent="0.2">
      <c r="A48">
        <v>53</v>
      </c>
      <c r="B48" s="5">
        <f>IF(abs!N49="","-",abs!N49/1000)</f>
        <v>2.1800000000000002</v>
      </c>
      <c r="C48" s="5">
        <f>IF(abs!E49="","-",abs!E49/1000)</f>
        <v>37.94</v>
      </c>
      <c r="D48" s="5">
        <f t="shared" si="0"/>
        <v>17.403669724770641</v>
      </c>
      <c r="J48" s="3"/>
      <c r="L48" s="3"/>
    </row>
    <row r="49" spans="1:12" x14ac:dyDescent="0.2">
      <c r="A49">
        <v>54</v>
      </c>
      <c r="B49" s="5">
        <f>IF(abs!N50="","-",abs!N50/1000)</f>
        <v>2.2200000000000002</v>
      </c>
      <c r="C49" s="5">
        <f>IF(abs!E50="","-",abs!E50/1000)</f>
        <v>37.731000000000002</v>
      </c>
      <c r="D49" s="5">
        <f t="shared" si="0"/>
        <v>16.995945945945945</v>
      </c>
      <c r="J49" s="3"/>
      <c r="L49" s="3"/>
    </row>
    <row r="50" spans="1:12" x14ac:dyDescent="0.2">
      <c r="A50">
        <v>55</v>
      </c>
      <c r="B50" s="5">
        <f>IF(abs!N51="","-",abs!N51/1000)</f>
        <v>2.3130000000000002</v>
      </c>
      <c r="C50" s="5">
        <f>IF(abs!E51="","-",abs!E51/1000)</f>
        <v>37.892000000000003</v>
      </c>
      <c r="D50" s="5">
        <f t="shared" si="0"/>
        <v>16.382187635105922</v>
      </c>
      <c r="J50" s="3"/>
      <c r="L50" s="3"/>
    </row>
    <row r="51" spans="1:12" x14ac:dyDescent="0.2">
      <c r="A51">
        <v>56</v>
      </c>
      <c r="B51" s="5">
        <f>IF(abs!N52="","-",abs!N52/1000)</f>
        <v>2.3279999999999998</v>
      </c>
      <c r="C51" s="5">
        <f>IF(abs!E52="","-",abs!E52/1000)</f>
        <v>38.375999999999998</v>
      </c>
      <c r="D51" s="5">
        <f t="shared" si="0"/>
        <v>16.484536082474229</v>
      </c>
      <c r="J51" s="3"/>
      <c r="L51" s="3"/>
    </row>
    <row r="52" spans="1:12" x14ac:dyDescent="0.2">
      <c r="A52">
        <v>57</v>
      </c>
      <c r="B52" s="5">
        <f>IF(abs!N53="","-",abs!N53/1000)</f>
        <v>2.2719999999999998</v>
      </c>
      <c r="C52" s="5" t="str">
        <f>IF(abs!E53="","-",abs!E53/1000)</f>
        <v>-</v>
      </c>
      <c r="D52" s="5" t="str">
        <f t="shared" si="0"/>
        <v>-</v>
      </c>
      <c r="J52" s="3"/>
      <c r="L52" s="3"/>
    </row>
    <row r="53" spans="1:12" x14ac:dyDescent="0.2">
      <c r="A53">
        <v>58</v>
      </c>
      <c r="B53" s="5">
        <f>IF(abs!N54="","-",abs!N54/1000)</f>
        <v>2.5609999999999999</v>
      </c>
      <c r="C53" s="5" t="str">
        <f>IF(abs!E54="","-",abs!E54/1000)</f>
        <v>-</v>
      </c>
      <c r="D53" s="5" t="str">
        <f t="shared" si="0"/>
        <v>-</v>
      </c>
      <c r="J53" s="3"/>
      <c r="L53" s="3"/>
    </row>
    <row r="54" spans="1:12" x14ac:dyDescent="0.2">
      <c r="A54">
        <v>59</v>
      </c>
      <c r="B54" s="5">
        <f>IF(abs!N55="","-",abs!N55/1000)</f>
        <v>2.2410000000000001</v>
      </c>
      <c r="C54" s="5">
        <f>IF(abs!E55="","-",abs!E55/1000)</f>
        <v>37.545999999999999</v>
      </c>
      <c r="D54" s="5">
        <f t="shared" si="0"/>
        <v>16.754127621597501</v>
      </c>
      <c r="J54" s="3"/>
      <c r="L54" s="3"/>
    </row>
    <row r="55" spans="1:12" x14ac:dyDescent="0.2">
      <c r="A55">
        <v>60</v>
      </c>
      <c r="B55" s="5">
        <f>IF(abs!N56="","-",abs!N56/1000)</f>
        <v>3.8980000000000001</v>
      </c>
      <c r="C55" s="5">
        <f>IF(abs!E56="","-",abs!E56/1000)</f>
        <v>116.988</v>
      </c>
      <c r="D55" s="5">
        <f t="shared" si="0"/>
        <v>30.012314007183171</v>
      </c>
      <c r="J55" s="3"/>
      <c r="L55" s="3"/>
    </row>
    <row r="56" spans="1:12" x14ac:dyDescent="0.2">
      <c r="A56">
        <v>61</v>
      </c>
      <c r="B56" s="5">
        <f>IF(abs!N57="","-",abs!N57/1000)</f>
        <v>2.2949999999999999</v>
      </c>
      <c r="C56" s="5">
        <f>IF(abs!E57="","-",abs!E57/1000)</f>
        <v>38.567999999999998</v>
      </c>
      <c r="D56" s="5">
        <f t="shared" si="0"/>
        <v>16.805228758169935</v>
      </c>
      <c r="J56" s="3"/>
      <c r="L56" s="3"/>
    </row>
    <row r="57" spans="1:12" x14ac:dyDescent="0.2">
      <c r="A57">
        <v>62</v>
      </c>
      <c r="B57" s="5">
        <f>IF(abs!N58="","-",abs!N58/1000)</f>
        <v>3.6749999999999998</v>
      </c>
      <c r="C57" s="5" t="str">
        <f>IF(abs!E58="","-",abs!E58/1000)</f>
        <v>-</v>
      </c>
      <c r="D57" s="5" t="str">
        <f t="shared" si="0"/>
        <v>-</v>
      </c>
      <c r="J57" s="3"/>
      <c r="L57" s="3"/>
    </row>
    <row r="58" spans="1:12" x14ac:dyDescent="0.2">
      <c r="A58">
        <v>63</v>
      </c>
      <c r="B58" s="5">
        <f>IF(abs!N59="","-",abs!N59/1000)</f>
        <v>2.73</v>
      </c>
      <c r="C58" s="5" t="str">
        <f>IF(abs!E59="","-",abs!E59/1000)</f>
        <v>-</v>
      </c>
      <c r="D58" s="5" t="str">
        <f t="shared" si="0"/>
        <v>-</v>
      </c>
      <c r="J58" s="3"/>
      <c r="L58" s="3"/>
    </row>
    <row r="59" spans="1:12" x14ac:dyDescent="0.2">
      <c r="A59">
        <v>64</v>
      </c>
      <c r="B59" s="5">
        <f>IF(abs!N60="","-",abs!N60/1000)</f>
        <v>3.4550000000000001</v>
      </c>
      <c r="C59" s="5" t="str">
        <f>IF(abs!E60="","-",abs!E60/1000)</f>
        <v>-</v>
      </c>
      <c r="D59" s="5" t="str">
        <f t="shared" si="0"/>
        <v>-</v>
      </c>
      <c r="J59" s="3"/>
      <c r="L59" s="3"/>
    </row>
    <row r="60" spans="1:12" x14ac:dyDescent="0.2">
      <c r="A60">
        <v>65</v>
      </c>
      <c r="B60" s="5">
        <f>IF(abs!N61="","-",abs!N61/1000)</f>
        <v>2.1970000000000001</v>
      </c>
      <c r="C60" s="5" t="str">
        <f>IF(abs!E61="","-",abs!E61/1000)</f>
        <v>-</v>
      </c>
      <c r="D60" s="5" t="str">
        <f t="shared" si="0"/>
        <v>-</v>
      </c>
      <c r="J60" s="3"/>
      <c r="L60" s="3"/>
    </row>
    <row r="61" spans="1:12" x14ac:dyDescent="0.2">
      <c r="A61">
        <v>66</v>
      </c>
      <c r="B61" s="5">
        <f>IF(abs!N62="","-",abs!N62/1000)</f>
        <v>2.3149999999999999</v>
      </c>
      <c r="C61" s="5">
        <f>IF(abs!E62="","-",abs!E62/1000)</f>
        <v>47.249000000000002</v>
      </c>
      <c r="D61" s="5">
        <f t="shared" si="0"/>
        <v>20.409935205183587</v>
      </c>
      <c r="J61" s="3"/>
      <c r="L61" s="3"/>
    </row>
    <row r="62" spans="1:12" x14ac:dyDescent="0.2">
      <c r="A62">
        <v>67</v>
      </c>
      <c r="B62" s="5">
        <f>IF(abs!N63="","-",abs!N63/1000)</f>
        <v>2.8</v>
      </c>
      <c r="C62" s="5">
        <f>IF(abs!E63="","-",abs!E63/1000)</f>
        <v>127.738</v>
      </c>
      <c r="D62" s="5">
        <f t="shared" si="0"/>
        <v>45.620714285714286</v>
      </c>
      <c r="J62" s="3"/>
      <c r="L62" s="3"/>
    </row>
    <row r="63" spans="1:12" x14ac:dyDescent="0.2">
      <c r="A63">
        <v>68</v>
      </c>
      <c r="B63" s="5">
        <f>IF(abs!N64="","-",abs!N64/1000)</f>
        <v>2.258</v>
      </c>
      <c r="C63" s="5">
        <f>IF(abs!E64="","-",abs!E64/1000)</f>
        <v>42.131</v>
      </c>
      <c r="D63" s="5">
        <f t="shared" si="0"/>
        <v>18.658547387068204</v>
      </c>
      <c r="J63" s="3"/>
      <c r="L63" s="3"/>
    </row>
    <row r="64" spans="1:12" x14ac:dyDescent="0.2">
      <c r="A64">
        <v>69</v>
      </c>
      <c r="B64" s="5" t="str">
        <f>IF(abs!N65="","-",abs!N65/1000)</f>
        <v>-</v>
      </c>
      <c r="C64" s="5">
        <f>IF(abs!E65="","-",abs!E65/1000)</f>
        <v>74.97</v>
      </c>
      <c r="D64" s="5" t="str">
        <f t="shared" si="0"/>
        <v>-</v>
      </c>
      <c r="J64" s="3"/>
      <c r="L64" s="3"/>
    </row>
    <row r="65" spans="1:12" x14ac:dyDescent="0.2">
      <c r="A65">
        <v>71</v>
      </c>
      <c r="B65" s="5">
        <f>IF(abs!N66="","-",abs!N66/1000)</f>
        <v>2.2490000000000001</v>
      </c>
      <c r="C65" s="5">
        <f>IF(abs!E66="","-",abs!E66/1000)</f>
        <v>37.783999999999999</v>
      </c>
      <c r="D65" s="5">
        <f t="shared" si="0"/>
        <v>16.800355713650511</v>
      </c>
      <c r="J65" s="3"/>
      <c r="L65" s="3"/>
    </row>
    <row r="66" spans="1:12" x14ac:dyDescent="0.2">
      <c r="A66">
        <v>72</v>
      </c>
      <c r="B66" s="5">
        <f>IF(abs!N67="","-",abs!N67/1000)</f>
        <v>2.2679999999999998</v>
      </c>
      <c r="C66" s="5">
        <f>IF(abs!E67="","-",abs!E67/1000)</f>
        <v>38.042999999999999</v>
      </c>
      <c r="D66" s="5">
        <f t="shared" ref="D66:D129" si="3">IF(OR(C66="-",B66="-"), "-", C66/B66)</f>
        <v>16.773809523809526</v>
      </c>
      <c r="J66" s="3"/>
      <c r="L66" s="3"/>
    </row>
    <row r="67" spans="1:12" x14ac:dyDescent="0.2">
      <c r="A67">
        <v>73</v>
      </c>
      <c r="B67" s="5">
        <f>IF(abs!N68="","-",abs!N68/1000)</f>
        <v>2.2810000000000001</v>
      </c>
      <c r="C67" s="5">
        <f>IF(abs!E68="","-",abs!E68/1000)</f>
        <v>37.920999999999999</v>
      </c>
      <c r="D67" s="5">
        <f t="shared" si="3"/>
        <v>16.624725997369573</v>
      </c>
      <c r="J67" s="3"/>
      <c r="L67" s="3"/>
    </row>
    <row r="68" spans="1:12" x14ac:dyDescent="0.2">
      <c r="A68">
        <v>74</v>
      </c>
      <c r="B68" s="5">
        <f>IF(abs!N69="","-",abs!N69/1000)</f>
        <v>2.2970000000000002</v>
      </c>
      <c r="C68" s="5">
        <f>IF(abs!E69="","-",abs!E69/1000)</f>
        <v>38.58</v>
      </c>
      <c r="D68" s="5">
        <f t="shared" si="3"/>
        <v>16.795820635611665</v>
      </c>
      <c r="J68" s="3"/>
      <c r="L68" s="3"/>
    </row>
    <row r="69" spans="1:12" x14ac:dyDescent="0.2">
      <c r="A69">
        <v>75</v>
      </c>
      <c r="B69" s="5">
        <f>IF(abs!N70="","-",abs!N70/1000)</f>
        <v>5.3179999999999996</v>
      </c>
      <c r="C69" s="5" t="str">
        <f>IF(abs!E70="","-",abs!E70/1000)</f>
        <v>-</v>
      </c>
      <c r="D69" s="5" t="str">
        <f t="shared" si="3"/>
        <v>-</v>
      </c>
      <c r="J69" s="3"/>
      <c r="L69" s="3"/>
    </row>
    <row r="70" spans="1:12" x14ac:dyDescent="0.2">
      <c r="A70">
        <v>77</v>
      </c>
      <c r="B70" s="5">
        <f>IF(abs!N71="","-",abs!N71/1000)</f>
        <v>2.3570000000000002</v>
      </c>
      <c r="C70" s="5">
        <f>IF(abs!E71="","-",abs!E71/1000)</f>
        <v>38.856000000000002</v>
      </c>
      <c r="D70" s="5">
        <f t="shared" si="3"/>
        <v>16.485362749257529</v>
      </c>
      <c r="J70" s="3"/>
      <c r="L70" s="3"/>
    </row>
    <row r="71" spans="1:12" x14ac:dyDescent="0.2">
      <c r="A71">
        <v>79</v>
      </c>
      <c r="B71" s="5">
        <f>IF(abs!N72="","-",abs!N72/1000)</f>
        <v>2.653</v>
      </c>
      <c r="C71" s="5">
        <f>IF(abs!E72="","-",abs!E72/1000)</f>
        <v>56.326000000000001</v>
      </c>
      <c r="D71" s="5">
        <f t="shared" si="3"/>
        <v>21.231059178288731</v>
      </c>
      <c r="J71" s="3"/>
      <c r="L71" s="3"/>
    </row>
    <row r="72" spans="1:12" x14ac:dyDescent="0.2">
      <c r="A72">
        <v>80</v>
      </c>
      <c r="B72" s="5">
        <f>IF(abs!N73="","-",abs!N73/1000)</f>
        <v>2.2530000000000001</v>
      </c>
      <c r="C72" s="5">
        <f>IF(abs!E73="","-",abs!E73/1000)</f>
        <v>38.386000000000003</v>
      </c>
      <c r="D72" s="5">
        <f t="shared" si="3"/>
        <v>17.037727474478473</v>
      </c>
      <c r="J72" s="3"/>
      <c r="L72" s="3"/>
    </row>
    <row r="73" spans="1:12" x14ac:dyDescent="0.2">
      <c r="A73">
        <v>81</v>
      </c>
      <c r="B73" s="5">
        <f>IF(abs!N74="","-",abs!N74/1000)</f>
        <v>3.2309999999999999</v>
      </c>
      <c r="C73" s="5">
        <f>IF(abs!E74="","-",abs!E74/1000)</f>
        <v>136.935</v>
      </c>
      <c r="D73" s="5">
        <f t="shared" si="3"/>
        <v>42.381615598885794</v>
      </c>
      <c r="J73" s="3"/>
      <c r="L73" s="3"/>
    </row>
    <row r="74" spans="1:12" x14ac:dyDescent="0.2">
      <c r="A74">
        <v>82</v>
      </c>
      <c r="B74" s="5">
        <f>IF(abs!N75="","-",abs!N75/1000)</f>
        <v>2.1920000000000002</v>
      </c>
      <c r="C74" s="5">
        <f>IF(abs!E75="","-",abs!E75/1000)</f>
        <v>37.768999999999998</v>
      </c>
      <c r="D74" s="5">
        <f t="shared" si="3"/>
        <v>17.230383211678831</v>
      </c>
      <c r="J74" s="3"/>
      <c r="L74" s="3"/>
    </row>
    <row r="75" spans="1:12" x14ac:dyDescent="0.2">
      <c r="A75">
        <v>83</v>
      </c>
      <c r="B75" s="5">
        <f>IF(abs!N76="","-",abs!N76/1000)</f>
        <v>2.2589999999999999</v>
      </c>
      <c r="C75" s="5">
        <f>IF(abs!E76="","-",abs!E76/1000)</f>
        <v>37.603999999999999</v>
      </c>
      <c r="D75" s="5">
        <f t="shared" si="3"/>
        <v>16.646303674192122</v>
      </c>
      <c r="J75" s="3"/>
      <c r="L75" s="3"/>
    </row>
    <row r="76" spans="1:12" x14ac:dyDescent="0.2">
      <c r="A76">
        <v>85</v>
      </c>
      <c r="B76" s="5">
        <f>IF(abs!N77="","-",abs!N77/1000)</f>
        <v>2.4670000000000001</v>
      </c>
      <c r="C76" s="5">
        <f>IF(abs!E77="","-",abs!E77/1000)</f>
        <v>40.036000000000001</v>
      </c>
      <c r="D76" s="5">
        <f t="shared" si="3"/>
        <v>16.228617754357519</v>
      </c>
      <c r="J76" s="3"/>
      <c r="L76" s="3"/>
    </row>
    <row r="77" spans="1:12" x14ac:dyDescent="0.2">
      <c r="A77">
        <v>86</v>
      </c>
      <c r="B77" s="5">
        <f>IF(abs!N78="","-",abs!N78/1000)</f>
        <v>2.2530000000000001</v>
      </c>
      <c r="C77" s="5">
        <f>IF(abs!E78="","-",abs!E78/1000)</f>
        <v>37.593000000000004</v>
      </c>
      <c r="D77" s="5">
        <f t="shared" si="3"/>
        <v>16.685752330226364</v>
      </c>
      <c r="J77" s="3"/>
      <c r="L77" s="3"/>
    </row>
    <row r="78" spans="1:12" x14ac:dyDescent="0.2">
      <c r="A78">
        <v>87</v>
      </c>
      <c r="B78" s="5">
        <f>IF(abs!N79="","-",abs!N79/1000)</f>
        <v>2.5329999999999999</v>
      </c>
      <c r="C78" s="5" t="str">
        <f>IF(abs!E79="","-",abs!E79/1000)</f>
        <v>-</v>
      </c>
      <c r="D78" s="5" t="str">
        <f t="shared" si="3"/>
        <v>-</v>
      </c>
      <c r="J78" s="3"/>
      <c r="L78" s="3"/>
    </row>
    <row r="79" spans="1:12" x14ac:dyDescent="0.2">
      <c r="A79">
        <v>88</v>
      </c>
      <c r="B79" s="5">
        <f>IF(abs!N80="","-",abs!N80/1000)</f>
        <v>2.6349999999999998</v>
      </c>
      <c r="C79" s="5">
        <f>IF(abs!E80="","-",abs!E80/1000)</f>
        <v>52.569000000000003</v>
      </c>
      <c r="D79" s="5">
        <f t="shared" si="3"/>
        <v>19.950284629981027</v>
      </c>
      <c r="J79" s="3"/>
      <c r="L79" s="3"/>
    </row>
    <row r="80" spans="1:12" x14ac:dyDescent="0.2">
      <c r="A80">
        <v>89</v>
      </c>
      <c r="B80" s="5">
        <f>IF(abs!N81="","-",abs!N81/1000)</f>
        <v>2.2869999999999999</v>
      </c>
      <c r="C80" s="5">
        <f>IF(abs!E81="","-",abs!E81/1000)</f>
        <v>39.072000000000003</v>
      </c>
      <c r="D80" s="5">
        <f t="shared" si="3"/>
        <v>17.084390030607786</v>
      </c>
      <c r="J80" s="3"/>
      <c r="L80" s="3"/>
    </row>
    <row r="81" spans="1:12" x14ac:dyDescent="0.2">
      <c r="A81">
        <v>90</v>
      </c>
      <c r="B81" s="5">
        <f>IF(abs!N82="","-",abs!N82/1000)</f>
        <v>5.016</v>
      </c>
      <c r="C81" s="5">
        <f>IF(abs!E82="","-",abs!E82/1000)</f>
        <v>193.108</v>
      </c>
      <c r="D81" s="5">
        <f t="shared" si="3"/>
        <v>38.498405103668262</v>
      </c>
      <c r="J81" s="3"/>
      <c r="L81" s="3"/>
    </row>
    <row r="82" spans="1:12" x14ac:dyDescent="0.2">
      <c r="A82">
        <v>91</v>
      </c>
      <c r="B82" s="5">
        <f>IF(abs!N83="","-",abs!N83/1000)</f>
        <v>2.2919999999999998</v>
      </c>
      <c r="C82" s="5">
        <f>IF(abs!E83="","-",abs!E83/1000)</f>
        <v>38.845999999999997</v>
      </c>
      <c r="D82" s="5">
        <f t="shared" si="3"/>
        <v>16.948516579406633</v>
      </c>
      <c r="J82" s="3"/>
      <c r="L82" s="3"/>
    </row>
    <row r="83" spans="1:12" x14ac:dyDescent="0.2">
      <c r="A83">
        <v>92</v>
      </c>
      <c r="B83" s="5">
        <f>IF(abs!N84="","-",abs!N84/1000)</f>
        <v>2.37</v>
      </c>
      <c r="C83" s="5">
        <f>IF(abs!E84="","-",abs!E84/1000)</f>
        <v>40.548999999999999</v>
      </c>
      <c r="D83" s="5">
        <f t="shared" si="3"/>
        <v>17.109282700421939</v>
      </c>
      <c r="J83" s="3"/>
      <c r="L83" s="3"/>
    </row>
    <row r="84" spans="1:12" x14ac:dyDescent="0.2">
      <c r="A84">
        <v>93</v>
      </c>
      <c r="B84" s="5">
        <f>IF(abs!N85="","-",abs!N85/1000)</f>
        <v>2.2949999999999999</v>
      </c>
      <c r="C84" s="5">
        <f>IF(abs!E85="","-",abs!E85/1000)</f>
        <v>40.317999999999998</v>
      </c>
      <c r="D84" s="5">
        <f t="shared" si="3"/>
        <v>17.567755991285402</v>
      </c>
      <c r="J84" s="3"/>
      <c r="L84" s="3"/>
    </row>
    <row r="85" spans="1:12" x14ac:dyDescent="0.2">
      <c r="A85">
        <v>94</v>
      </c>
      <c r="B85" s="5">
        <f>IF(abs!N86="","-",abs!N86/1000)</f>
        <v>2.3740000000000001</v>
      </c>
      <c r="C85" s="5">
        <f>IF(abs!E86="","-",abs!E86/1000)</f>
        <v>48.677999999999997</v>
      </c>
      <c r="D85" s="5">
        <f t="shared" si="3"/>
        <v>20.504633529907327</v>
      </c>
      <c r="J85" s="3"/>
      <c r="L85" s="3"/>
    </row>
    <row r="86" spans="1:12" x14ac:dyDescent="0.2">
      <c r="A86">
        <v>95</v>
      </c>
      <c r="B86" s="5">
        <f>IF(abs!N87="","-",abs!N87/1000)</f>
        <v>2.3490000000000002</v>
      </c>
      <c r="C86" s="5" t="str">
        <f>IF(abs!E87="","-",abs!E87/1000)</f>
        <v>-</v>
      </c>
      <c r="D86" s="5" t="str">
        <f t="shared" si="3"/>
        <v>-</v>
      </c>
      <c r="J86" s="3"/>
      <c r="L86" s="3"/>
    </row>
    <row r="87" spans="1:12" x14ac:dyDescent="0.2">
      <c r="A87">
        <v>96</v>
      </c>
      <c r="B87" s="5">
        <f>IF(abs!N88="","-",abs!N88/1000)</f>
        <v>2.4729999999999999</v>
      </c>
      <c r="C87" s="5" t="str">
        <f>IF(abs!E88="","-",abs!E88/1000)</f>
        <v>-</v>
      </c>
      <c r="D87" s="5" t="str">
        <f t="shared" si="3"/>
        <v>-</v>
      </c>
      <c r="J87" s="3"/>
      <c r="L87" s="3"/>
    </row>
    <row r="88" spans="1:12" x14ac:dyDescent="0.2">
      <c r="A88">
        <v>97</v>
      </c>
      <c r="B88" s="5">
        <f>IF(abs!N89="","-",abs!N89/1000)</f>
        <v>2.2090000000000001</v>
      </c>
      <c r="C88" s="5">
        <f>IF(abs!E89="","-",abs!E89/1000)</f>
        <v>38.171999999999997</v>
      </c>
      <c r="D88" s="5">
        <f t="shared" si="3"/>
        <v>17.280217292892711</v>
      </c>
      <c r="J88" s="3"/>
      <c r="L88" s="3"/>
    </row>
    <row r="89" spans="1:12" x14ac:dyDescent="0.2">
      <c r="A89">
        <v>98</v>
      </c>
      <c r="B89" s="5">
        <f>IF(abs!N90="","-",abs!N90/1000)</f>
        <v>2.278</v>
      </c>
      <c r="C89" s="5">
        <f>IF(abs!E90="","-",abs!E90/1000)</f>
        <v>38</v>
      </c>
      <c r="D89" s="5">
        <f t="shared" si="3"/>
        <v>16.681299385425813</v>
      </c>
      <c r="J89" s="3"/>
      <c r="L89" s="3"/>
    </row>
    <row r="90" spans="1:12" x14ac:dyDescent="0.2">
      <c r="A90">
        <v>99</v>
      </c>
      <c r="B90" s="5">
        <f>IF(abs!N91="","-",abs!N91/1000)</f>
        <v>2.2530000000000001</v>
      </c>
      <c r="C90" s="5">
        <f>IF(abs!E91="","-",abs!E91/1000)</f>
        <v>37.750999999999998</v>
      </c>
      <c r="D90" s="5">
        <f t="shared" si="3"/>
        <v>16.755881047492231</v>
      </c>
      <c r="J90" s="3"/>
      <c r="L90" s="3"/>
    </row>
    <row r="91" spans="1:12" x14ac:dyDescent="0.2">
      <c r="A91">
        <v>100</v>
      </c>
      <c r="B91" s="5">
        <f>IF(abs!N92="","-",abs!N92/1000)</f>
        <v>2.242</v>
      </c>
      <c r="C91" s="5">
        <f>IF(abs!E92="","-",abs!E92/1000)</f>
        <v>38.203000000000003</v>
      </c>
      <c r="D91" s="5">
        <f t="shared" si="3"/>
        <v>17.039696699375558</v>
      </c>
      <c r="J91" s="3"/>
      <c r="L91" s="3"/>
    </row>
    <row r="92" spans="1:12" x14ac:dyDescent="0.2">
      <c r="A92">
        <v>101</v>
      </c>
      <c r="B92" s="5">
        <f>IF(abs!N93="","-",abs!N93/1000)</f>
        <v>2.2770000000000001</v>
      </c>
      <c r="C92" s="5">
        <f>IF(abs!E93="","-",abs!E93/1000)</f>
        <v>38.350999999999999</v>
      </c>
      <c r="D92" s="5">
        <f t="shared" si="3"/>
        <v>16.842775581906015</v>
      </c>
      <c r="J92" s="3"/>
      <c r="L92" s="3"/>
    </row>
    <row r="93" spans="1:12" x14ac:dyDescent="0.2">
      <c r="A93">
        <v>102</v>
      </c>
      <c r="B93" s="5">
        <f>IF(abs!N94="","-",abs!N94/1000)</f>
        <v>2.2280000000000002</v>
      </c>
      <c r="C93" s="5">
        <f>IF(abs!E94="","-",abs!E94/1000)</f>
        <v>38.082999999999998</v>
      </c>
      <c r="D93" s="5">
        <f t="shared" si="3"/>
        <v>17.092908438061038</v>
      </c>
      <c r="J93" s="3"/>
      <c r="L93" s="3"/>
    </row>
    <row r="94" spans="1:12" x14ac:dyDescent="0.2">
      <c r="A94">
        <v>103</v>
      </c>
      <c r="B94" s="5">
        <f>IF(abs!N95="","-",abs!N95/1000)</f>
        <v>2.1760000000000002</v>
      </c>
      <c r="C94" s="5">
        <f>IF(abs!E95="","-",abs!E95/1000)</f>
        <v>38.021999999999998</v>
      </c>
      <c r="D94" s="5">
        <f t="shared" si="3"/>
        <v>17.473345588235293</v>
      </c>
      <c r="J94" s="3"/>
      <c r="L94" s="3"/>
    </row>
    <row r="95" spans="1:12" x14ac:dyDescent="0.2">
      <c r="A95">
        <v>104</v>
      </c>
      <c r="B95" s="5">
        <f>IF(abs!N96="","-",abs!N96/1000)</f>
        <v>2.27</v>
      </c>
      <c r="C95" s="5">
        <f>IF(abs!E96="","-",abs!E96/1000)</f>
        <v>37.866</v>
      </c>
      <c r="D95" s="5">
        <f t="shared" si="3"/>
        <v>16.681057268722466</v>
      </c>
      <c r="J95" s="3"/>
      <c r="L95" s="3"/>
    </row>
    <row r="96" spans="1:12" x14ac:dyDescent="0.2">
      <c r="A96">
        <v>105</v>
      </c>
      <c r="B96" s="5">
        <f>IF(abs!N97="","-",abs!N97/1000)</f>
        <v>2.3650000000000002</v>
      </c>
      <c r="C96" s="5">
        <f>IF(abs!E97="","-",abs!E97/1000)</f>
        <v>38.698999999999998</v>
      </c>
      <c r="D96" s="5">
        <f t="shared" si="3"/>
        <v>16.36321353065539</v>
      </c>
      <c r="J96" s="3"/>
      <c r="L96" s="3"/>
    </row>
    <row r="97" spans="1:12" x14ac:dyDescent="0.2">
      <c r="A97">
        <v>106</v>
      </c>
      <c r="B97" s="5">
        <f>IF(abs!N98="","-",abs!N98/1000)</f>
        <v>4.7750000000000004</v>
      </c>
      <c r="C97" s="5" t="str">
        <f>IF(abs!E98="","-",abs!E98/1000)</f>
        <v>-</v>
      </c>
      <c r="D97" s="5" t="str">
        <f t="shared" si="3"/>
        <v>-</v>
      </c>
      <c r="J97" s="3"/>
      <c r="L97" s="3"/>
    </row>
    <row r="98" spans="1:12" x14ac:dyDescent="0.2">
      <c r="A98">
        <v>107</v>
      </c>
      <c r="B98" s="5">
        <f>IF(abs!N99="","-",abs!N99/1000)</f>
        <v>2.4529999999999998</v>
      </c>
      <c r="C98" s="5" t="str">
        <f>IF(abs!E99="","-",abs!E99/1000)</f>
        <v>-</v>
      </c>
      <c r="D98" s="5" t="str">
        <f t="shared" si="3"/>
        <v>-</v>
      </c>
      <c r="J98" s="3"/>
      <c r="L98" s="3"/>
    </row>
    <row r="99" spans="1:12" x14ac:dyDescent="0.2">
      <c r="A99">
        <v>108</v>
      </c>
      <c r="B99" s="5">
        <f>IF(abs!N100="","-",abs!N100/1000)</f>
        <v>2.262</v>
      </c>
      <c r="C99" s="5">
        <f>IF(abs!E100="","-",abs!E100/1000)</f>
        <v>38.450000000000003</v>
      </c>
      <c r="D99" s="5">
        <f t="shared" si="3"/>
        <v>16.998231653404069</v>
      </c>
      <c r="J99" s="3"/>
      <c r="L99" s="3"/>
    </row>
    <row r="100" spans="1:12" x14ac:dyDescent="0.2">
      <c r="A100">
        <v>109</v>
      </c>
      <c r="B100" s="5">
        <f>IF(abs!N101="","-",abs!N101/1000)</f>
        <v>2.3260000000000001</v>
      </c>
      <c r="C100" s="5">
        <f>IF(abs!E101="","-",abs!E101/1000)</f>
        <v>37.960999999999999</v>
      </c>
      <c r="D100" s="5">
        <f t="shared" si="3"/>
        <v>16.320292347377471</v>
      </c>
      <c r="J100" s="3"/>
      <c r="L100" s="3"/>
    </row>
    <row r="101" spans="1:12" x14ac:dyDescent="0.2">
      <c r="A101">
        <v>110</v>
      </c>
      <c r="B101" s="5">
        <f>IF(abs!N102="","-",abs!N102/1000)</f>
        <v>2.266</v>
      </c>
      <c r="C101" s="5">
        <f>IF(abs!E102="","-",abs!E102/1000)</f>
        <v>38.28</v>
      </c>
      <c r="D101" s="5">
        <f t="shared" si="3"/>
        <v>16.893203883495147</v>
      </c>
      <c r="J101" s="3"/>
      <c r="L101" s="3"/>
    </row>
    <row r="102" spans="1:12" x14ac:dyDescent="0.2">
      <c r="A102">
        <v>111</v>
      </c>
      <c r="B102" s="5">
        <f>IF(abs!N103="","-",abs!N103/1000)</f>
        <v>2.2389999999999999</v>
      </c>
      <c r="C102" s="5">
        <f>IF(abs!E103="","-",abs!E103/1000)</f>
        <v>39.216999999999999</v>
      </c>
      <c r="D102" s="5">
        <f t="shared" si="3"/>
        <v>17.515408664582402</v>
      </c>
      <c r="J102" s="3"/>
      <c r="L102" s="3"/>
    </row>
    <row r="103" spans="1:12" x14ac:dyDescent="0.2">
      <c r="A103">
        <v>112</v>
      </c>
      <c r="B103" s="5">
        <f>IF(abs!N104="","-",abs!N104/1000)</f>
        <v>2.194</v>
      </c>
      <c r="C103" s="5">
        <f>IF(abs!E104="","-",abs!E104/1000)</f>
        <v>37.698999999999998</v>
      </c>
      <c r="D103" s="5">
        <f t="shared" si="3"/>
        <v>17.182771194165905</v>
      </c>
      <c r="J103" s="3"/>
      <c r="L103" s="3"/>
    </row>
    <row r="104" spans="1:12" x14ac:dyDescent="0.2">
      <c r="A104">
        <v>113</v>
      </c>
      <c r="B104" s="5">
        <f>IF(abs!N105="","-",abs!N105/1000)</f>
        <v>2.246</v>
      </c>
      <c r="C104" s="5">
        <f>IF(abs!E105="","-",abs!E105/1000)</f>
        <v>44.841999999999999</v>
      </c>
      <c r="D104" s="5">
        <f t="shared" si="3"/>
        <v>19.965271593944792</v>
      </c>
      <c r="J104" s="3"/>
      <c r="L104" s="3"/>
    </row>
    <row r="105" spans="1:12" x14ac:dyDescent="0.2">
      <c r="A105">
        <v>114</v>
      </c>
      <c r="B105" s="5">
        <f>IF(abs!N106="","-",abs!N106/1000)</f>
        <v>2.4569999999999999</v>
      </c>
      <c r="C105" s="5" t="str">
        <f>IF(abs!E106="","-",abs!E106/1000)</f>
        <v>-</v>
      </c>
      <c r="D105" s="5" t="str">
        <f t="shared" si="3"/>
        <v>-</v>
      </c>
      <c r="J105" s="3"/>
      <c r="L105" s="3"/>
    </row>
    <row r="106" spans="1:12" x14ac:dyDescent="0.2">
      <c r="A106">
        <v>115</v>
      </c>
      <c r="B106" s="5">
        <f>IF(abs!N107="","-",abs!N107/1000)</f>
        <v>2.2570000000000001</v>
      </c>
      <c r="C106" s="5">
        <f>IF(abs!E107="","-",abs!E107/1000)</f>
        <v>38.015000000000001</v>
      </c>
      <c r="D106" s="5">
        <f t="shared" si="3"/>
        <v>16.843154630039876</v>
      </c>
      <c r="J106" s="3"/>
      <c r="L106" s="3"/>
    </row>
    <row r="107" spans="1:12" x14ac:dyDescent="0.2">
      <c r="A107">
        <v>116</v>
      </c>
      <c r="B107" s="5">
        <f>IF(abs!N108="","-",abs!N108/1000)</f>
        <v>3.7029999999999998</v>
      </c>
      <c r="C107" s="5">
        <f>IF(abs!E108="","-",abs!E108/1000)</f>
        <v>124.277</v>
      </c>
      <c r="D107" s="5">
        <f t="shared" si="3"/>
        <v>33.561166621658117</v>
      </c>
      <c r="J107" s="3"/>
      <c r="L107" s="3"/>
    </row>
    <row r="108" spans="1:12" x14ac:dyDescent="0.2">
      <c r="A108">
        <v>117</v>
      </c>
      <c r="B108" s="5">
        <f>IF(abs!N109="","-",abs!N109/1000)</f>
        <v>2.278</v>
      </c>
      <c r="C108" s="5">
        <f>IF(abs!E109="","-",abs!E109/1000)</f>
        <v>37.756999999999998</v>
      </c>
      <c r="D108" s="5">
        <f t="shared" si="3"/>
        <v>16.57462686567164</v>
      </c>
      <c r="J108" s="3"/>
      <c r="L108" s="3"/>
    </row>
    <row r="109" spans="1:12" x14ac:dyDescent="0.2">
      <c r="A109">
        <v>118</v>
      </c>
      <c r="B109" s="5">
        <f>IF(abs!N110="","-",abs!N110/1000)</f>
        <v>2.2799999999999998</v>
      </c>
      <c r="C109" s="5">
        <f>IF(abs!E110="","-",abs!E110/1000)</f>
        <v>38.119999999999997</v>
      </c>
      <c r="D109" s="5">
        <f t="shared" si="3"/>
        <v>16.719298245614034</v>
      </c>
      <c r="J109" s="3"/>
      <c r="L109" s="3"/>
    </row>
    <row r="110" spans="1:12" x14ac:dyDescent="0.2">
      <c r="A110">
        <v>119</v>
      </c>
      <c r="B110" s="5">
        <f>IF(abs!N111="","-",abs!N111/1000)</f>
        <v>2.3149999999999999</v>
      </c>
      <c r="C110" s="5">
        <f>IF(abs!E111="","-",abs!E111/1000)</f>
        <v>38.146000000000001</v>
      </c>
      <c r="D110" s="5">
        <f t="shared" si="3"/>
        <v>16.477753779697625</v>
      </c>
      <c r="J110" s="3"/>
      <c r="L110" s="3"/>
    </row>
    <row r="111" spans="1:12" x14ac:dyDescent="0.2">
      <c r="A111">
        <v>120</v>
      </c>
      <c r="B111" s="5">
        <f>IF(abs!N112="","-",abs!N112/1000)</f>
        <v>2.2050000000000001</v>
      </c>
      <c r="C111" s="5">
        <f>IF(abs!E112="","-",abs!E112/1000)</f>
        <v>38.027999999999999</v>
      </c>
      <c r="D111" s="5">
        <f t="shared" si="3"/>
        <v>17.246258503401361</v>
      </c>
      <c r="J111" s="3"/>
      <c r="L111" s="3"/>
    </row>
    <row r="112" spans="1:12" x14ac:dyDescent="0.2">
      <c r="A112">
        <v>121</v>
      </c>
      <c r="B112" s="5">
        <f>IF(abs!N113="","-",abs!N113/1000)</f>
        <v>2.2290000000000001</v>
      </c>
      <c r="C112" s="5">
        <f>IF(abs!E113="","-",abs!E113/1000)</f>
        <v>38.034999999999997</v>
      </c>
      <c r="D112" s="5">
        <f t="shared" si="3"/>
        <v>17.06370569762225</v>
      </c>
      <c r="J112" s="3"/>
      <c r="L112" s="3"/>
    </row>
    <row r="113" spans="1:12" x14ac:dyDescent="0.2">
      <c r="A113">
        <v>122</v>
      </c>
      <c r="B113" s="5">
        <f>IF(abs!N114="","-",abs!N114/1000)</f>
        <v>2.347</v>
      </c>
      <c r="C113" s="5">
        <f>IF(abs!E114="","-",abs!E114/1000)</f>
        <v>38.326999999999998</v>
      </c>
      <c r="D113" s="5">
        <f t="shared" si="3"/>
        <v>16.330208777162333</v>
      </c>
      <c r="J113" s="3"/>
      <c r="L113" s="3"/>
    </row>
    <row r="114" spans="1:12" x14ac:dyDescent="0.2">
      <c r="A114">
        <v>123</v>
      </c>
      <c r="B114" s="5">
        <f>IF(abs!N115="","-",abs!N115/1000)</f>
        <v>2.2970000000000002</v>
      </c>
      <c r="C114" s="5">
        <f>IF(abs!E115="","-",abs!E115/1000)</f>
        <v>38.427</v>
      </c>
      <c r="D114" s="5">
        <f t="shared" si="3"/>
        <v>16.729212015672616</v>
      </c>
      <c r="J114" s="3"/>
      <c r="L114" s="3"/>
    </row>
    <row r="115" spans="1:12" x14ac:dyDescent="0.2">
      <c r="A115">
        <v>124</v>
      </c>
      <c r="B115" s="5">
        <f>IF(abs!N116="","-",abs!N116/1000)</f>
        <v>2.2930000000000001</v>
      </c>
      <c r="C115" s="5">
        <f>IF(abs!E116="","-",abs!E116/1000)</f>
        <v>38.646999999999998</v>
      </c>
      <c r="D115" s="5">
        <f t="shared" si="3"/>
        <v>16.854339293501962</v>
      </c>
      <c r="J115" s="3"/>
      <c r="L115" s="3"/>
    </row>
    <row r="116" spans="1:12" x14ac:dyDescent="0.2">
      <c r="A116">
        <v>125</v>
      </c>
      <c r="B116" s="5">
        <f>IF(abs!N117="","-",abs!N117/1000)</f>
        <v>2.294</v>
      </c>
      <c r="C116" s="5">
        <f>IF(abs!E117="","-",abs!E117/1000)</f>
        <v>38.326999999999998</v>
      </c>
      <c r="D116" s="5">
        <f t="shared" si="3"/>
        <v>16.707497820401045</v>
      </c>
      <c r="J116" s="3"/>
      <c r="L116" s="3"/>
    </row>
    <row r="117" spans="1:12" x14ac:dyDescent="0.2">
      <c r="A117">
        <v>126</v>
      </c>
      <c r="B117" s="5">
        <f>IF(abs!N118="","-",abs!N118/1000)</f>
        <v>2.2570000000000001</v>
      </c>
      <c r="C117" s="5">
        <f>IF(abs!E118="","-",abs!E118/1000)</f>
        <v>38.427999999999997</v>
      </c>
      <c r="D117" s="5">
        <f t="shared" si="3"/>
        <v>17.02614089499335</v>
      </c>
      <c r="J117" s="3"/>
      <c r="L117" s="3"/>
    </row>
    <row r="118" spans="1:12" x14ac:dyDescent="0.2">
      <c r="A118">
        <v>127</v>
      </c>
      <c r="B118" s="5">
        <f>IF(abs!N119="","-",abs!N119/1000)</f>
        <v>2.2890000000000001</v>
      </c>
      <c r="C118" s="5">
        <f>IF(abs!E119="","-",abs!E119/1000)</f>
        <v>37.601999999999997</v>
      </c>
      <c r="D118" s="5">
        <f t="shared" si="3"/>
        <v>16.42726081258191</v>
      </c>
      <c r="J118" s="3"/>
      <c r="L118" s="3"/>
    </row>
    <row r="119" spans="1:12" x14ac:dyDescent="0.2">
      <c r="A119">
        <v>128</v>
      </c>
      <c r="B119" s="5">
        <f>IF(abs!N120="","-",abs!N120/1000)</f>
        <v>2.2280000000000002</v>
      </c>
      <c r="C119" s="5">
        <f>IF(abs!E120="","-",abs!E120/1000)</f>
        <v>37.384</v>
      </c>
      <c r="D119" s="5">
        <f t="shared" si="3"/>
        <v>16.779174147217233</v>
      </c>
      <c r="J119" s="3"/>
      <c r="L119" s="3"/>
    </row>
    <row r="120" spans="1:12" x14ac:dyDescent="0.2">
      <c r="A120">
        <v>129</v>
      </c>
      <c r="B120" s="5">
        <f>IF(abs!N121="","-",abs!N121/1000)</f>
        <v>2.2450000000000001</v>
      </c>
      <c r="C120" s="5">
        <f>IF(abs!E121="","-",abs!E121/1000)</f>
        <v>37.988999999999997</v>
      </c>
      <c r="D120" s="5">
        <f t="shared" si="3"/>
        <v>16.921603563474385</v>
      </c>
      <c r="J120" s="3"/>
      <c r="L120" s="3"/>
    </row>
    <row r="121" spans="1:12" x14ac:dyDescent="0.2">
      <c r="A121">
        <v>130</v>
      </c>
      <c r="B121" s="5">
        <f>IF(abs!N122="","-",abs!N122/1000)</f>
        <v>2.2869999999999999</v>
      </c>
      <c r="C121" s="5">
        <f>IF(abs!E122="","-",abs!E122/1000)</f>
        <v>38.057000000000002</v>
      </c>
      <c r="D121" s="5">
        <f t="shared" si="3"/>
        <v>16.640577175338873</v>
      </c>
      <c r="J121" s="3"/>
      <c r="L121" s="3"/>
    </row>
    <row r="122" spans="1:12" x14ac:dyDescent="0.2">
      <c r="A122">
        <v>131</v>
      </c>
      <c r="B122" s="5">
        <f>IF(abs!N123="","-",abs!N123/1000)</f>
        <v>2.246</v>
      </c>
      <c r="C122" s="5">
        <f>IF(abs!E123="","-",abs!E123/1000)</f>
        <v>38.466000000000001</v>
      </c>
      <c r="D122" s="5">
        <f t="shared" si="3"/>
        <v>17.126447016918966</v>
      </c>
      <c r="J122" s="3"/>
      <c r="L122" s="3"/>
    </row>
    <row r="123" spans="1:12" x14ac:dyDescent="0.2">
      <c r="A123">
        <v>132</v>
      </c>
      <c r="B123" s="5">
        <f>IF(abs!N124="","-",abs!N124/1000)</f>
        <v>2.8319999999999999</v>
      </c>
      <c r="C123" s="5" t="str">
        <f>IF(abs!E124="","-",abs!E124/1000)</f>
        <v>-</v>
      </c>
      <c r="D123" s="5" t="str">
        <f t="shared" si="3"/>
        <v>-</v>
      </c>
      <c r="J123" s="3"/>
      <c r="L123" s="3"/>
    </row>
    <row r="124" spans="1:12" x14ac:dyDescent="0.2">
      <c r="A124">
        <v>133</v>
      </c>
      <c r="B124" s="5">
        <f>IF(abs!N125="","-",abs!N125/1000)</f>
        <v>2.6890000000000001</v>
      </c>
      <c r="C124" s="5" t="str">
        <f>IF(abs!E125="","-",abs!E125/1000)</f>
        <v>-</v>
      </c>
      <c r="D124" s="5" t="str">
        <f t="shared" si="3"/>
        <v>-</v>
      </c>
      <c r="J124" s="3"/>
      <c r="L124" s="3"/>
    </row>
    <row r="125" spans="1:12" x14ac:dyDescent="0.2">
      <c r="A125">
        <v>134</v>
      </c>
      <c r="B125" s="5">
        <f>IF(abs!N126="","-",abs!N126/1000)</f>
        <v>2.2240000000000002</v>
      </c>
      <c r="C125" s="5">
        <f>IF(abs!E126="","-",abs!E126/1000)</f>
        <v>37.631</v>
      </c>
      <c r="D125" s="5">
        <f t="shared" si="3"/>
        <v>16.920413669064747</v>
      </c>
      <c r="J125" s="3"/>
      <c r="L125" s="3"/>
    </row>
    <row r="126" spans="1:12" x14ac:dyDescent="0.2">
      <c r="A126">
        <v>135</v>
      </c>
      <c r="B126" s="5">
        <f>IF(abs!N127="","-",abs!N127/1000)</f>
        <v>3.0259999999999998</v>
      </c>
      <c r="C126" s="5" t="str">
        <f>IF(abs!E127="","-",abs!E127/1000)</f>
        <v>-</v>
      </c>
      <c r="D126" s="5" t="str">
        <f t="shared" si="3"/>
        <v>-</v>
      </c>
      <c r="J126" s="3"/>
      <c r="L126" s="3"/>
    </row>
    <row r="127" spans="1:12" x14ac:dyDescent="0.2">
      <c r="A127">
        <v>136</v>
      </c>
      <c r="B127" s="5">
        <f>IF(abs!N128="","-",abs!N128/1000)</f>
        <v>2.6850000000000001</v>
      </c>
      <c r="C127" s="5">
        <f>IF(abs!E128="","-",abs!E128/1000)</f>
        <v>129.72300000000001</v>
      </c>
      <c r="D127" s="5">
        <f t="shared" si="3"/>
        <v>48.313966480446929</v>
      </c>
      <c r="J127" s="3"/>
      <c r="L127" s="3"/>
    </row>
    <row r="128" spans="1:12" x14ac:dyDescent="0.2">
      <c r="A128">
        <v>137</v>
      </c>
      <c r="B128" s="5">
        <f>IF(abs!N129="","-",abs!N129/1000)</f>
        <v>2.4830000000000001</v>
      </c>
      <c r="C128" s="5">
        <f>IF(abs!E129="","-",abs!E129/1000)</f>
        <v>39.923000000000002</v>
      </c>
      <c r="D128" s="5">
        <f t="shared" si="3"/>
        <v>16.078534031413614</v>
      </c>
      <c r="J128" s="3"/>
      <c r="L128" s="3"/>
    </row>
    <row r="129" spans="1:12" x14ac:dyDescent="0.2">
      <c r="A129">
        <v>138</v>
      </c>
      <c r="B129" s="5">
        <f>IF(abs!N130="","-",abs!N130/1000)</f>
        <v>2.2559999999999998</v>
      </c>
      <c r="C129" s="5">
        <f>IF(abs!E130="","-",abs!E130/1000)</f>
        <v>44.792000000000002</v>
      </c>
      <c r="D129" s="5">
        <f t="shared" si="3"/>
        <v>19.854609929078016</v>
      </c>
      <c r="J129" s="3"/>
      <c r="L129" s="3"/>
    </row>
    <row r="130" spans="1:12" x14ac:dyDescent="0.2">
      <c r="A130">
        <v>139</v>
      </c>
      <c r="B130" s="5">
        <f>IF(abs!N131="","-",abs!N131/1000)</f>
        <v>2.2610000000000001</v>
      </c>
      <c r="C130" s="5">
        <f>IF(abs!E131="","-",abs!E131/1000)</f>
        <v>38.82</v>
      </c>
      <c r="D130" s="5">
        <f t="shared" ref="D130:D193" si="4">IF(OR(C130="-",B130="-"), "-", C130/B130)</f>
        <v>17.169394073418839</v>
      </c>
      <c r="J130" s="3"/>
      <c r="L130" s="3"/>
    </row>
    <row r="131" spans="1:12" x14ac:dyDescent="0.2">
      <c r="A131">
        <v>140</v>
      </c>
      <c r="B131" s="5">
        <f>IF(abs!N132="","-",abs!N132/1000)</f>
        <v>2.2549999999999999</v>
      </c>
      <c r="C131" s="5">
        <f>IF(abs!E132="","-",abs!E132/1000)</f>
        <v>37.659999999999997</v>
      </c>
      <c r="D131" s="5">
        <f t="shared" si="4"/>
        <v>16.700665188470065</v>
      </c>
      <c r="J131" s="3"/>
      <c r="L131" s="3"/>
    </row>
    <row r="132" spans="1:12" x14ac:dyDescent="0.2">
      <c r="A132">
        <v>141</v>
      </c>
      <c r="B132" s="5">
        <f>IF(abs!N133="","-",abs!N133/1000)</f>
        <v>2.2709999999999999</v>
      </c>
      <c r="C132" s="5">
        <f>IF(abs!E133="","-",abs!E133/1000)</f>
        <v>37.975999999999999</v>
      </c>
      <c r="D132" s="5">
        <f t="shared" si="4"/>
        <v>16.722148833113167</v>
      </c>
      <c r="J132" s="3"/>
      <c r="L132" s="3"/>
    </row>
    <row r="133" spans="1:12" x14ac:dyDescent="0.2">
      <c r="A133">
        <v>142</v>
      </c>
      <c r="B133" s="5">
        <f>IF(abs!N134="","-",abs!N134/1000)</f>
        <v>2.863</v>
      </c>
      <c r="C133" s="5" t="str">
        <f>IF(abs!E134="","-",abs!E134/1000)</f>
        <v>-</v>
      </c>
      <c r="D133" s="5" t="str">
        <f t="shared" si="4"/>
        <v>-</v>
      </c>
      <c r="J133" s="3"/>
      <c r="L133" s="3"/>
    </row>
    <row r="134" spans="1:12" x14ac:dyDescent="0.2">
      <c r="A134">
        <v>143</v>
      </c>
      <c r="B134" s="5">
        <f>IF(abs!N135="","-",abs!N135/1000)</f>
        <v>2.4049999999999998</v>
      </c>
      <c r="C134" s="5">
        <f>IF(abs!E135="","-",abs!E135/1000)</f>
        <v>38.588000000000001</v>
      </c>
      <c r="D134" s="5">
        <f t="shared" si="4"/>
        <v>16.044906444906445</v>
      </c>
      <c r="J134" s="3"/>
      <c r="L134" s="3"/>
    </row>
    <row r="135" spans="1:12" x14ac:dyDescent="0.2">
      <c r="A135">
        <v>144</v>
      </c>
      <c r="B135" s="5">
        <f>IF(abs!N136="","-",abs!N136/1000)</f>
        <v>3.3</v>
      </c>
      <c r="C135" s="5">
        <f>IF(abs!E136="","-",abs!E136/1000)</f>
        <v>83.188999999999993</v>
      </c>
      <c r="D135" s="5">
        <f t="shared" si="4"/>
        <v>25.208787878787877</v>
      </c>
      <c r="J135" s="3"/>
      <c r="L135" s="3"/>
    </row>
    <row r="136" spans="1:12" x14ac:dyDescent="0.2">
      <c r="A136">
        <v>145</v>
      </c>
      <c r="B136" s="5">
        <f>IF(abs!N137="","-",abs!N137/1000)</f>
        <v>2.2909999999999999</v>
      </c>
      <c r="C136" s="5">
        <f>IF(abs!E137="","-",abs!E137/1000)</f>
        <v>42.146000000000001</v>
      </c>
      <c r="D136" s="5">
        <f t="shared" si="4"/>
        <v>18.396333478830208</v>
      </c>
      <c r="J136" s="3"/>
      <c r="L136" s="3"/>
    </row>
    <row r="137" spans="1:12" x14ac:dyDescent="0.2">
      <c r="A137">
        <v>146</v>
      </c>
      <c r="B137" s="5">
        <f>IF(abs!N138="","-",abs!N138/1000)</f>
        <v>2.4580000000000002</v>
      </c>
      <c r="C137" s="5">
        <f>IF(abs!E138="","-",abs!E138/1000)</f>
        <v>40.689</v>
      </c>
      <c r="D137" s="5">
        <f t="shared" si="4"/>
        <v>16.553702196908056</v>
      </c>
      <c r="J137" s="3"/>
      <c r="L137" s="3"/>
    </row>
    <row r="138" spans="1:12" x14ac:dyDescent="0.2">
      <c r="A138">
        <v>147</v>
      </c>
      <c r="B138" s="5">
        <f>IF(abs!N139="","-",abs!N139/1000)</f>
        <v>2.4249999999999998</v>
      </c>
      <c r="C138" s="5">
        <f>IF(abs!E139="","-",abs!E139/1000)</f>
        <v>58.661000000000001</v>
      </c>
      <c r="D138" s="5">
        <f t="shared" si="4"/>
        <v>24.190103092783506</v>
      </c>
      <c r="J138" s="3"/>
      <c r="L138" s="3"/>
    </row>
    <row r="139" spans="1:12" x14ac:dyDescent="0.2">
      <c r="A139">
        <v>148</v>
      </c>
      <c r="B139" s="5">
        <f>IF(abs!N140="","-",abs!N140/1000)</f>
        <v>2.4159999999999999</v>
      </c>
      <c r="C139" s="5">
        <f>IF(abs!E140="","-",abs!E140/1000)</f>
        <v>39.508000000000003</v>
      </c>
      <c r="D139" s="5">
        <f t="shared" si="4"/>
        <v>16.352649006622517</v>
      </c>
      <c r="J139" s="3"/>
      <c r="L139" s="3"/>
    </row>
    <row r="140" spans="1:12" x14ac:dyDescent="0.2">
      <c r="A140">
        <v>149</v>
      </c>
      <c r="B140" s="5">
        <f>IF(abs!N141="","-",abs!N141/1000)</f>
        <v>3.95</v>
      </c>
      <c r="C140" s="5">
        <f>IF(abs!E141="","-",abs!E141/1000)</f>
        <v>73.912000000000006</v>
      </c>
      <c r="D140" s="5">
        <f t="shared" si="4"/>
        <v>18.711898734177215</v>
      </c>
      <c r="J140" s="3"/>
      <c r="L140" s="3"/>
    </row>
    <row r="141" spans="1:12" x14ac:dyDescent="0.2">
      <c r="A141">
        <v>151</v>
      </c>
      <c r="B141" s="5">
        <f>IF(abs!N142="","-",abs!N142/1000)</f>
        <v>2.298</v>
      </c>
      <c r="C141" s="5">
        <f>IF(abs!E142="","-",abs!E142/1000)</f>
        <v>37.771000000000001</v>
      </c>
      <c r="D141" s="5">
        <f t="shared" si="4"/>
        <v>16.436466492602264</v>
      </c>
      <c r="J141" s="3"/>
      <c r="L141" s="3"/>
    </row>
    <row r="142" spans="1:12" x14ac:dyDescent="0.2">
      <c r="A142">
        <v>152</v>
      </c>
      <c r="B142" s="5">
        <f>IF(abs!N143="","-",abs!N143/1000)</f>
        <v>2.262</v>
      </c>
      <c r="C142" s="5">
        <f>IF(abs!E143="","-",abs!E143/1000)</f>
        <v>41.091999999999999</v>
      </c>
      <c r="D142" s="5">
        <f t="shared" si="4"/>
        <v>18.166224580017683</v>
      </c>
      <c r="J142" s="3"/>
      <c r="L142" s="3"/>
    </row>
    <row r="143" spans="1:12" x14ac:dyDescent="0.2">
      <c r="A143">
        <v>153</v>
      </c>
      <c r="B143" s="5">
        <f>IF(abs!N144="","-",abs!N144/1000)</f>
        <v>2.319</v>
      </c>
      <c r="C143" s="5">
        <f>IF(abs!E144="","-",abs!E144/1000)</f>
        <v>38.659999999999997</v>
      </c>
      <c r="D143" s="5">
        <f t="shared" si="4"/>
        <v>16.670978870202674</v>
      </c>
      <c r="J143" s="3"/>
      <c r="L143" s="3"/>
    </row>
    <row r="144" spans="1:12" x14ac:dyDescent="0.2">
      <c r="A144">
        <v>155</v>
      </c>
      <c r="B144" s="5">
        <f>IF(abs!N145="","-",abs!N145/1000)</f>
        <v>2.2010000000000001</v>
      </c>
      <c r="C144" s="5">
        <f>IF(abs!E145="","-",abs!E145/1000)</f>
        <v>37.520000000000003</v>
      </c>
      <c r="D144" s="5">
        <f t="shared" si="4"/>
        <v>17.046796910495232</v>
      </c>
      <c r="J144" s="3"/>
      <c r="L144" s="3"/>
    </row>
    <row r="145" spans="1:12" x14ac:dyDescent="0.2">
      <c r="A145">
        <v>157</v>
      </c>
      <c r="B145" s="5">
        <f>IF(abs!N146="","-",abs!N146/1000)</f>
        <v>2.492</v>
      </c>
      <c r="C145" s="5">
        <f>IF(abs!E146="","-",abs!E146/1000)</f>
        <v>48.201000000000001</v>
      </c>
      <c r="D145" s="5">
        <f t="shared" si="4"/>
        <v>19.342295345104333</v>
      </c>
      <c r="J145" s="3"/>
      <c r="L145" s="3"/>
    </row>
    <row r="146" spans="1:12" x14ac:dyDescent="0.2">
      <c r="A146">
        <v>160</v>
      </c>
      <c r="B146" s="5">
        <f>IF(abs!N147="","-",abs!N147/1000)</f>
        <v>2.2799999999999998</v>
      </c>
      <c r="C146" s="5">
        <f>IF(abs!E147="","-",abs!E147/1000)</f>
        <v>37.619</v>
      </c>
      <c r="D146" s="5">
        <f t="shared" si="4"/>
        <v>16.499561403508775</v>
      </c>
      <c r="J146" s="3"/>
      <c r="L146" s="3"/>
    </row>
    <row r="147" spans="1:12" x14ac:dyDescent="0.2">
      <c r="A147">
        <v>161</v>
      </c>
      <c r="B147" s="5" t="str">
        <f>IF(abs!N148="","-",abs!N148/1000)</f>
        <v>-</v>
      </c>
      <c r="C147" s="5">
        <f>IF(abs!E148="","-",abs!E148/1000)</f>
        <v>45.88</v>
      </c>
      <c r="D147" s="5" t="str">
        <f t="shared" si="4"/>
        <v>-</v>
      </c>
      <c r="J147" s="3"/>
      <c r="L147" s="3"/>
    </row>
    <row r="148" spans="1:12" x14ac:dyDescent="0.2">
      <c r="A148">
        <v>162</v>
      </c>
      <c r="B148" s="5">
        <f>IF(abs!N149="","-",abs!N149/1000)</f>
        <v>2.8740000000000001</v>
      </c>
      <c r="C148" s="5">
        <f>IF(abs!E149="","-",abs!E149/1000)</f>
        <v>67.858000000000004</v>
      </c>
      <c r="D148" s="5">
        <f t="shared" si="4"/>
        <v>23.610995128740431</v>
      </c>
      <c r="J148" s="3"/>
      <c r="L148" s="3"/>
    </row>
    <row r="149" spans="1:12" x14ac:dyDescent="0.2">
      <c r="A149">
        <v>163</v>
      </c>
      <c r="B149" s="5">
        <f>IF(abs!N150="","-",abs!N150/1000)</f>
        <v>2.2109999999999999</v>
      </c>
      <c r="C149" s="5">
        <f>IF(abs!E150="","-",abs!E150/1000)</f>
        <v>37.393999999999998</v>
      </c>
      <c r="D149" s="5">
        <f t="shared" si="4"/>
        <v>16.912709181365898</v>
      </c>
      <c r="J149" s="3"/>
      <c r="L149" s="3"/>
    </row>
    <row r="150" spans="1:12" x14ac:dyDescent="0.2">
      <c r="A150">
        <v>164</v>
      </c>
      <c r="B150" s="5">
        <f>IF(abs!N151="","-",abs!N151/1000)</f>
        <v>2.5910000000000002</v>
      </c>
      <c r="C150" s="5" t="str">
        <f>IF(abs!E151="","-",abs!E151/1000)</f>
        <v>-</v>
      </c>
      <c r="D150" s="5" t="str">
        <f t="shared" si="4"/>
        <v>-</v>
      </c>
      <c r="J150" s="3"/>
      <c r="L150" s="3"/>
    </row>
    <row r="151" spans="1:12" x14ac:dyDescent="0.2">
      <c r="A151">
        <v>165</v>
      </c>
      <c r="B151" s="5">
        <f>IF(abs!N152="","-",abs!N152/1000)</f>
        <v>2.5150000000000001</v>
      </c>
      <c r="C151" s="5">
        <f>IF(abs!E152="","-",abs!E152/1000)</f>
        <v>45.113999999999997</v>
      </c>
      <c r="D151" s="5">
        <f t="shared" si="4"/>
        <v>17.937972166998009</v>
      </c>
      <c r="J151" s="3"/>
      <c r="L151" s="3"/>
    </row>
    <row r="152" spans="1:12" x14ac:dyDescent="0.2">
      <c r="A152">
        <v>166</v>
      </c>
      <c r="B152" s="5">
        <f>IF(abs!N153="","-",abs!N153/1000)</f>
        <v>2.2850000000000001</v>
      </c>
      <c r="C152" s="5">
        <f>IF(abs!E153="","-",abs!E153/1000)</f>
        <v>38.1</v>
      </c>
      <c r="D152" s="5">
        <f t="shared" si="4"/>
        <v>16.673960612691467</v>
      </c>
      <c r="J152" s="3"/>
      <c r="L152" s="3"/>
    </row>
    <row r="153" spans="1:12" x14ac:dyDescent="0.2">
      <c r="A153">
        <v>167</v>
      </c>
      <c r="B153" s="5">
        <f>IF(abs!N154="","-",abs!N154/1000)</f>
        <v>2.2410000000000001</v>
      </c>
      <c r="C153" s="5">
        <f>IF(abs!E154="","-",abs!E154/1000)</f>
        <v>38.073</v>
      </c>
      <c r="D153" s="5">
        <f t="shared" si="4"/>
        <v>16.989290495314592</v>
      </c>
      <c r="J153" s="3"/>
      <c r="L153" s="3"/>
    </row>
    <row r="154" spans="1:12" x14ac:dyDescent="0.2">
      <c r="A154">
        <v>168</v>
      </c>
      <c r="B154" s="5">
        <f>IF(abs!N155="","-",abs!N155/1000)</f>
        <v>2.274</v>
      </c>
      <c r="C154" s="5">
        <f>IF(abs!E155="","-",abs!E155/1000)</f>
        <v>37.494999999999997</v>
      </c>
      <c r="D154" s="5">
        <f t="shared" si="4"/>
        <v>16.488566402814424</v>
      </c>
      <c r="J154" s="3"/>
      <c r="L154" s="3"/>
    </row>
    <row r="155" spans="1:12" x14ac:dyDescent="0.2">
      <c r="A155">
        <v>169</v>
      </c>
      <c r="B155" s="5">
        <f>IF(abs!N156="","-",abs!N156/1000)</f>
        <v>2.254</v>
      </c>
      <c r="C155" s="5" t="str">
        <f>IF(abs!E156="","-",abs!E156/1000)</f>
        <v>-</v>
      </c>
      <c r="D155" s="5" t="str">
        <f t="shared" si="4"/>
        <v>-</v>
      </c>
      <c r="J155" s="3"/>
      <c r="L155" s="3"/>
    </row>
    <row r="156" spans="1:12" x14ac:dyDescent="0.2">
      <c r="A156">
        <v>170</v>
      </c>
      <c r="B156" s="5">
        <f>IF(abs!N157="","-",abs!N157/1000)</f>
        <v>2.423</v>
      </c>
      <c r="C156" s="5" t="str">
        <f>IF(abs!E157="","-",abs!E157/1000)</f>
        <v>-</v>
      </c>
      <c r="D156" s="5" t="str">
        <f t="shared" si="4"/>
        <v>-</v>
      </c>
      <c r="J156" s="3"/>
      <c r="L156" s="3"/>
    </row>
    <row r="157" spans="1:12" x14ac:dyDescent="0.2">
      <c r="A157">
        <v>171</v>
      </c>
      <c r="B157" s="5">
        <f>IF(abs!N158="","-",abs!N158/1000)</f>
        <v>2.5880000000000001</v>
      </c>
      <c r="C157" s="5" t="str">
        <f>IF(abs!E158="","-",abs!E158/1000)</f>
        <v>-</v>
      </c>
      <c r="D157" s="5" t="str">
        <f t="shared" si="4"/>
        <v>-</v>
      </c>
      <c r="J157" s="3"/>
      <c r="L157" s="3"/>
    </row>
    <row r="158" spans="1:12" x14ac:dyDescent="0.2">
      <c r="A158">
        <v>172</v>
      </c>
      <c r="B158" s="5">
        <f>IF(abs!N159="","-",abs!N159/1000)</f>
        <v>2.3380000000000001</v>
      </c>
      <c r="C158" s="5">
        <f>IF(abs!E159="","-",abs!E159/1000)</f>
        <v>37.959000000000003</v>
      </c>
      <c r="D158" s="5">
        <f t="shared" si="4"/>
        <v>16.235671514114628</v>
      </c>
      <c r="J158" s="3"/>
      <c r="L158" s="3"/>
    </row>
    <row r="159" spans="1:12" x14ac:dyDescent="0.2">
      <c r="A159">
        <v>173</v>
      </c>
      <c r="B159" s="5">
        <f>IF(abs!N160="","-",abs!N160/1000)</f>
        <v>2.7010000000000001</v>
      </c>
      <c r="C159" s="5" t="str">
        <f>IF(abs!E160="","-",abs!E160/1000)</f>
        <v>-</v>
      </c>
      <c r="D159" s="5" t="str">
        <f t="shared" si="4"/>
        <v>-</v>
      </c>
      <c r="J159" s="3"/>
      <c r="L159" s="3"/>
    </row>
    <row r="160" spans="1:12" x14ac:dyDescent="0.2">
      <c r="A160">
        <v>174</v>
      </c>
      <c r="B160" s="5">
        <f>IF(abs!N161="","-",abs!N161/1000)</f>
        <v>2.2149999999999999</v>
      </c>
      <c r="C160" s="5">
        <f>IF(abs!E161="","-",abs!E161/1000)</f>
        <v>37.799999999999997</v>
      </c>
      <c r="D160" s="5">
        <f t="shared" si="4"/>
        <v>17.065462753950339</v>
      </c>
      <c r="J160" s="3"/>
      <c r="L160" s="3"/>
    </row>
    <row r="161" spans="1:12" x14ac:dyDescent="0.2">
      <c r="A161">
        <v>175</v>
      </c>
      <c r="B161" s="5">
        <f>IF(abs!N162="","-",abs!N162/1000)</f>
        <v>2.4980000000000002</v>
      </c>
      <c r="C161" s="5">
        <f>IF(abs!E162="","-",abs!E162/1000)</f>
        <v>42.338000000000001</v>
      </c>
      <c r="D161" s="5">
        <f t="shared" si="4"/>
        <v>16.948759007205762</v>
      </c>
      <c r="J161" s="3"/>
      <c r="L161" s="3"/>
    </row>
    <row r="162" spans="1:12" x14ac:dyDescent="0.2">
      <c r="A162">
        <v>176</v>
      </c>
      <c r="B162" s="5">
        <f>IF(abs!N163="","-",abs!N163/1000)</f>
        <v>2.6179999999999999</v>
      </c>
      <c r="C162" s="5">
        <f>IF(abs!E163="","-",abs!E163/1000)</f>
        <v>40.011000000000003</v>
      </c>
      <c r="D162" s="5">
        <f t="shared" si="4"/>
        <v>15.283040488922843</v>
      </c>
      <c r="J162" s="3"/>
      <c r="L162" s="3"/>
    </row>
    <row r="163" spans="1:12" x14ac:dyDescent="0.2">
      <c r="A163">
        <v>177</v>
      </c>
      <c r="B163" s="5">
        <f>IF(abs!N164="","-",abs!N164/1000)</f>
        <v>2.5249999999999999</v>
      </c>
      <c r="C163" s="5">
        <f>IF(abs!E164="","-",abs!E164/1000)</f>
        <v>41.012999999999998</v>
      </c>
      <c r="D163" s="5">
        <f t="shared" si="4"/>
        <v>16.242772277227722</v>
      </c>
      <c r="J163" s="3"/>
      <c r="L163" s="3"/>
    </row>
    <row r="164" spans="1:12" x14ac:dyDescent="0.2">
      <c r="A164">
        <v>181</v>
      </c>
      <c r="B164" s="5">
        <f>IF(abs!N165="","-",abs!N165/1000)</f>
        <v>2.391</v>
      </c>
      <c r="C164" s="5" t="str">
        <f>IF(abs!E165="","-",abs!E165/1000)</f>
        <v>-</v>
      </c>
      <c r="D164" s="5" t="str">
        <f t="shared" si="4"/>
        <v>-</v>
      </c>
      <c r="J164" s="3"/>
      <c r="L164" s="3"/>
    </row>
    <row r="165" spans="1:12" x14ac:dyDescent="0.2">
      <c r="A165">
        <v>186</v>
      </c>
      <c r="B165" s="5">
        <f>IF(abs!N166="","-",abs!N166/1000)</f>
        <v>2.399</v>
      </c>
      <c r="C165" s="5">
        <f>IF(abs!E166="","-",abs!E166/1000)</f>
        <v>59.831000000000003</v>
      </c>
      <c r="D165" s="5">
        <f t="shared" si="4"/>
        <v>24.939974989578992</v>
      </c>
      <c r="J165" s="3"/>
      <c r="L165" s="3"/>
    </row>
    <row r="166" spans="1:12" x14ac:dyDescent="0.2">
      <c r="A166">
        <v>187</v>
      </c>
      <c r="B166" s="5">
        <f>IF(abs!N167="","-",abs!N167/1000)</f>
        <v>2.4</v>
      </c>
      <c r="C166" s="5" t="str">
        <f>IF(abs!E167="","-",abs!E167/1000)</f>
        <v>-</v>
      </c>
      <c r="D166" s="5" t="str">
        <f t="shared" si="4"/>
        <v>-</v>
      </c>
      <c r="J166" s="3"/>
      <c r="L166" s="3"/>
    </row>
    <row r="167" spans="1:12" x14ac:dyDescent="0.2">
      <c r="A167">
        <v>188</v>
      </c>
      <c r="B167" s="5">
        <f>IF(abs!N168="","-",abs!N168/1000)</f>
        <v>2.2469999999999999</v>
      </c>
      <c r="C167" s="5">
        <f>IF(abs!E168="","-",abs!E168/1000)</f>
        <v>38.244</v>
      </c>
      <c r="D167" s="5">
        <f t="shared" si="4"/>
        <v>17.020026702269693</v>
      </c>
      <c r="J167" s="3"/>
      <c r="L167" s="3"/>
    </row>
    <row r="168" spans="1:12" x14ac:dyDescent="0.2">
      <c r="A168">
        <v>189</v>
      </c>
      <c r="B168" s="5">
        <f>IF(abs!N169="","-",abs!N169/1000)</f>
        <v>2.6539999999999999</v>
      </c>
      <c r="C168" s="5" t="str">
        <f>IF(abs!E169="","-",abs!E169/1000)</f>
        <v>-</v>
      </c>
      <c r="D168" s="5" t="str">
        <f t="shared" si="4"/>
        <v>-</v>
      </c>
      <c r="J168" s="3"/>
      <c r="L168" s="3"/>
    </row>
    <row r="169" spans="1:12" x14ac:dyDescent="0.2">
      <c r="A169">
        <v>192</v>
      </c>
      <c r="B169" s="5">
        <f>IF(abs!N170="","-",abs!N170/1000)</f>
        <v>2.2360000000000002</v>
      </c>
      <c r="C169" s="5">
        <f>IF(abs!E170="","-",abs!E170/1000)</f>
        <v>37.936</v>
      </c>
      <c r="D169" s="5">
        <f t="shared" si="4"/>
        <v>16.966010733452592</v>
      </c>
      <c r="J169" s="3"/>
      <c r="L169" s="3"/>
    </row>
    <row r="170" spans="1:12" x14ac:dyDescent="0.2">
      <c r="A170">
        <v>193</v>
      </c>
      <c r="B170" s="5">
        <f>IF(abs!N171="","-",abs!N171/1000)</f>
        <v>2.3109999999999999</v>
      </c>
      <c r="C170" s="5">
        <f>IF(abs!E171="","-",abs!E171/1000)</f>
        <v>39.661000000000001</v>
      </c>
      <c r="D170" s="5">
        <f t="shared" si="4"/>
        <v>17.16183470359152</v>
      </c>
      <c r="J170" s="3"/>
      <c r="L170" s="3"/>
    </row>
    <row r="171" spans="1:12" x14ac:dyDescent="0.2">
      <c r="A171">
        <v>194</v>
      </c>
      <c r="B171" s="5">
        <f>IF(abs!N172="","-",abs!N172/1000)</f>
        <v>2.2909999999999999</v>
      </c>
      <c r="C171" s="5">
        <f>IF(abs!E172="","-",abs!E172/1000)</f>
        <v>38.909999999999997</v>
      </c>
      <c r="D171" s="5">
        <f t="shared" si="4"/>
        <v>16.983849847228285</v>
      </c>
      <c r="J171" s="3"/>
      <c r="L171" s="3"/>
    </row>
    <row r="172" spans="1:12" x14ac:dyDescent="0.2">
      <c r="A172">
        <v>195</v>
      </c>
      <c r="B172" s="5">
        <f>IF(abs!N173="","-",abs!N173/1000)</f>
        <v>2.3879999999999999</v>
      </c>
      <c r="C172" s="5">
        <f>IF(abs!E173="","-",abs!E173/1000)</f>
        <v>40.384</v>
      </c>
      <c r="D172" s="5">
        <f t="shared" si="4"/>
        <v>16.911222780569513</v>
      </c>
      <c r="J172" s="3"/>
      <c r="L172" s="3"/>
    </row>
    <row r="173" spans="1:12" x14ac:dyDescent="0.2">
      <c r="A173">
        <v>196</v>
      </c>
      <c r="B173" s="5">
        <f>IF(abs!N174="","-",abs!N174/1000)</f>
        <v>2.6840000000000002</v>
      </c>
      <c r="C173" s="5" t="str">
        <f>IF(abs!E174="","-",abs!E174/1000)</f>
        <v>-</v>
      </c>
      <c r="D173" s="5" t="str">
        <f t="shared" si="4"/>
        <v>-</v>
      </c>
      <c r="J173" s="3"/>
      <c r="L173" s="3"/>
    </row>
    <row r="174" spans="1:12" x14ac:dyDescent="0.2">
      <c r="A174">
        <v>197</v>
      </c>
      <c r="B174" s="5" t="str">
        <f>IF(abs!N175="","-",abs!N175/1000)</f>
        <v>-</v>
      </c>
      <c r="C174" s="5" t="str">
        <f>IF(abs!E175="","-",abs!E175/1000)</f>
        <v>-</v>
      </c>
      <c r="D174" s="5" t="str">
        <f t="shared" si="4"/>
        <v>-</v>
      </c>
      <c r="J174" s="3"/>
      <c r="L174" s="3"/>
    </row>
    <row r="175" spans="1:12" x14ac:dyDescent="0.2">
      <c r="A175">
        <v>198</v>
      </c>
      <c r="B175" s="5">
        <f>IF(abs!N176="","-",abs!N176/1000)</f>
        <v>2.786</v>
      </c>
      <c r="C175" s="5" t="str">
        <f>IF(abs!E176="","-",abs!E176/1000)</f>
        <v>-</v>
      </c>
      <c r="D175" s="5" t="str">
        <f t="shared" si="4"/>
        <v>-</v>
      </c>
      <c r="J175" s="3"/>
      <c r="L175" s="3"/>
    </row>
    <row r="176" spans="1:12" x14ac:dyDescent="0.2">
      <c r="A176">
        <v>200</v>
      </c>
      <c r="B176" s="5">
        <f>IF(abs!N177="","-",abs!N177/1000)</f>
        <v>2.2429999999999999</v>
      </c>
      <c r="C176" s="5">
        <f>IF(abs!E177="","-",abs!E177/1000)</f>
        <v>38.296999999999997</v>
      </c>
      <c r="D176" s="5">
        <f t="shared" si="4"/>
        <v>17.074008024966563</v>
      </c>
      <c r="J176" s="3"/>
      <c r="L176" s="3"/>
    </row>
    <row r="177" spans="1:12" x14ac:dyDescent="0.2">
      <c r="A177">
        <v>201</v>
      </c>
      <c r="B177" s="5">
        <f>IF(abs!N178="","-",abs!N178/1000)</f>
        <v>2.46</v>
      </c>
      <c r="C177" s="5">
        <f>IF(abs!E178="","-",abs!E178/1000)</f>
        <v>38.639000000000003</v>
      </c>
      <c r="D177" s="5">
        <f t="shared" si="4"/>
        <v>15.706910569105693</v>
      </c>
      <c r="J177" s="3"/>
      <c r="L177" s="3"/>
    </row>
    <row r="178" spans="1:12" x14ac:dyDescent="0.2">
      <c r="A178">
        <v>203</v>
      </c>
      <c r="B178" s="5">
        <f>IF(abs!N179="","-",abs!N179/1000)</f>
        <v>2.39</v>
      </c>
      <c r="C178" s="5">
        <f>IF(abs!E179="","-",abs!E179/1000)</f>
        <v>38.029000000000003</v>
      </c>
      <c r="D178" s="5">
        <f t="shared" si="4"/>
        <v>15.911715481171548</v>
      </c>
      <c r="J178" s="3"/>
      <c r="L178" s="3"/>
    </row>
    <row r="179" spans="1:12" x14ac:dyDescent="0.2">
      <c r="A179">
        <v>204</v>
      </c>
      <c r="B179" s="5">
        <f>IF(abs!N180="","-",abs!N180/1000)</f>
        <v>7.125</v>
      </c>
      <c r="C179" s="5" t="str">
        <f>IF(abs!E180="","-",abs!E180/1000)</f>
        <v>-</v>
      </c>
      <c r="D179" s="5" t="str">
        <f t="shared" si="4"/>
        <v>-</v>
      </c>
      <c r="J179" s="3"/>
      <c r="L179" s="3"/>
    </row>
    <row r="180" spans="1:12" x14ac:dyDescent="0.2">
      <c r="A180">
        <v>205</v>
      </c>
      <c r="B180" s="5">
        <f>IF(abs!N181="","-",abs!N181/1000)</f>
        <v>2.4369999999999998</v>
      </c>
      <c r="C180" s="5">
        <f>IF(abs!E181="","-",abs!E181/1000)</f>
        <v>46.805</v>
      </c>
      <c r="D180" s="5">
        <f t="shared" si="4"/>
        <v>19.20599097250718</v>
      </c>
      <c r="J180" s="3"/>
      <c r="L180" s="3"/>
    </row>
    <row r="181" spans="1:12" x14ac:dyDescent="0.2">
      <c r="A181">
        <v>207</v>
      </c>
      <c r="B181" s="5">
        <f>IF(abs!N182="","-",abs!N182/1000)</f>
        <v>2.4279999999999999</v>
      </c>
      <c r="C181" s="5">
        <f>IF(abs!E182="","-",abs!E182/1000)</f>
        <v>37.811999999999998</v>
      </c>
      <c r="D181" s="5">
        <f t="shared" si="4"/>
        <v>15.57331136738056</v>
      </c>
      <c r="J181" s="3"/>
      <c r="L181" s="3"/>
    </row>
    <row r="182" spans="1:12" x14ac:dyDescent="0.2">
      <c r="A182">
        <v>208</v>
      </c>
      <c r="B182" s="5">
        <f>IF(abs!N183="","-",abs!N183/1000)</f>
        <v>2.3220000000000001</v>
      </c>
      <c r="C182" s="5" t="str">
        <f>IF(abs!E183="","-",abs!E183/1000)</f>
        <v>-</v>
      </c>
      <c r="D182" s="5" t="str">
        <f t="shared" si="4"/>
        <v>-</v>
      </c>
      <c r="J182" s="3"/>
      <c r="L182" s="3"/>
    </row>
    <row r="183" spans="1:12" x14ac:dyDescent="0.2">
      <c r="A183">
        <v>209</v>
      </c>
      <c r="B183" s="5">
        <f>IF(abs!N184="","-",abs!N184/1000)</f>
        <v>3.3860000000000001</v>
      </c>
      <c r="C183" s="5" t="str">
        <f>IF(abs!E184="","-",abs!E184/1000)</f>
        <v>-</v>
      </c>
      <c r="D183" s="5" t="str">
        <f t="shared" si="4"/>
        <v>-</v>
      </c>
      <c r="J183" s="3"/>
      <c r="L183" s="3"/>
    </row>
    <row r="184" spans="1:12" x14ac:dyDescent="0.2">
      <c r="A184">
        <v>210</v>
      </c>
      <c r="B184" s="5">
        <f>IF(abs!N185="","-",abs!N185/1000)</f>
        <v>2.3149999999999999</v>
      </c>
      <c r="C184" s="5" t="str">
        <f>IF(abs!E185="","-",abs!E185/1000)</f>
        <v>-</v>
      </c>
      <c r="D184" s="5" t="str">
        <f t="shared" si="4"/>
        <v>-</v>
      </c>
      <c r="J184" s="3"/>
      <c r="L184" s="3"/>
    </row>
    <row r="185" spans="1:12" x14ac:dyDescent="0.2">
      <c r="A185">
        <v>211</v>
      </c>
      <c r="B185" s="5">
        <f>IF(abs!N186="","-",abs!N186/1000)</f>
        <v>3.4649999999999999</v>
      </c>
      <c r="C185" s="5">
        <f>IF(abs!E186="","-",abs!E186/1000)</f>
        <v>125.992</v>
      </c>
      <c r="D185" s="5">
        <f t="shared" si="4"/>
        <v>36.361327561327563</v>
      </c>
      <c r="J185" s="3"/>
      <c r="L185" s="3"/>
    </row>
    <row r="186" spans="1:12" x14ac:dyDescent="0.2">
      <c r="A186">
        <v>212</v>
      </c>
      <c r="B186" s="5">
        <f>IF(abs!N187="","-",abs!N187/1000)</f>
        <v>2.54</v>
      </c>
      <c r="C186" s="5" t="str">
        <f>IF(abs!E187="","-",abs!E187/1000)</f>
        <v>-</v>
      </c>
      <c r="D186" s="5" t="str">
        <f t="shared" si="4"/>
        <v>-</v>
      </c>
      <c r="J186" s="3"/>
      <c r="L186" s="3"/>
    </row>
    <row r="187" spans="1:12" x14ac:dyDescent="0.2">
      <c r="A187">
        <v>213</v>
      </c>
      <c r="B187" s="5">
        <f>IF(abs!N188="","-",abs!N188/1000)</f>
        <v>4.8929999999999998</v>
      </c>
      <c r="C187" s="5">
        <f>IF(abs!E188="","-",abs!E188/1000)</f>
        <v>261.79000000000002</v>
      </c>
      <c r="D187" s="5">
        <f t="shared" si="4"/>
        <v>53.502963417126516</v>
      </c>
      <c r="J187" s="3"/>
      <c r="L187" s="3"/>
    </row>
    <row r="188" spans="1:12" x14ac:dyDescent="0.2">
      <c r="A188">
        <v>214</v>
      </c>
      <c r="B188" s="5">
        <f>IF(abs!N189="","-",abs!N189/1000)</f>
        <v>47.545000000000002</v>
      </c>
      <c r="C188" s="5">
        <f>IF(abs!E189="","-",abs!E189/1000)</f>
        <v>38.308999999999997</v>
      </c>
      <c r="D188" s="5">
        <f t="shared" si="4"/>
        <v>0.80574192869912709</v>
      </c>
      <c r="J188" s="3"/>
      <c r="L188" s="3"/>
    </row>
    <row r="189" spans="1:12" x14ac:dyDescent="0.2">
      <c r="A189">
        <v>215</v>
      </c>
      <c r="B189" s="5" t="str">
        <f>IF(abs!N190="","-",abs!N190/1000)</f>
        <v>-</v>
      </c>
      <c r="C189" s="5" t="str">
        <f>IF(abs!E190="","-",abs!E190/1000)</f>
        <v>-</v>
      </c>
      <c r="D189" s="5" t="str">
        <f t="shared" si="4"/>
        <v>-</v>
      </c>
      <c r="J189" s="3"/>
      <c r="L189" s="3"/>
    </row>
    <row r="190" spans="1:12" x14ac:dyDescent="0.2">
      <c r="A190">
        <v>216</v>
      </c>
      <c r="B190" s="5">
        <f>IF(abs!N191="","-",abs!N191/1000)</f>
        <v>2.2490000000000001</v>
      </c>
      <c r="C190" s="5" t="str">
        <f>IF(abs!E191="","-",abs!E191/1000)</f>
        <v>-</v>
      </c>
      <c r="D190" s="5" t="str">
        <f t="shared" si="4"/>
        <v>-</v>
      </c>
      <c r="J190" s="3"/>
      <c r="L190" s="3"/>
    </row>
    <row r="191" spans="1:12" x14ac:dyDescent="0.2">
      <c r="A191">
        <v>218</v>
      </c>
      <c r="B191" s="5" t="str">
        <f>IF(abs!N192="","-",abs!N192/1000)</f>
        <v>-</v>
      </c>
      <c r="C191" s="5" t="str">
        <f>IF(abs!E192="","-",abs!E192/1000)</f>
        <v>-</v>
      </c>
      <c r="D191" s="5" t="str">
        <f t="shared" si="4"/>
        <v>-</v>
      </c>
      <c r="J191" s="3"/>
      <c r="L191" s="3"/>
    </row>
    <row r="192" spans="1:12" x14ac:dyDescent="0.2">
      <c r="A192">
        <v>219</v>
      </c>
      <c r="B192" s="5">
        <f>IF(abs!N193="","-",abs!N193/1000)</f>
        <v>2.2589999999999999</v>
      </c>
      <c r="C192" s="5" t="str">
        <f>IF(abs!E193="","-",abs!E193/1000)</f>
        <v>-</v>
      </c>
      <c r="D192" s="5" t="str">
        <f t="shared" si="4"/>
        <v>-</v>
      </c>
      <c r="J192" s="3"/>
      <c r="L192" s="3"/>
    </row>
    <row r="193" spans="1:12" x14ac:dyDescent="0.2">
      <c r="A193">
        <v>220</v>
      </c>
      <c r="B193" s="5">
        <f>IF(abs!N194="","-",abs!N194/1000)</f>
        <v>4.8220000000000001</v>
      </c>
      <c r="C193" s="5" t="str">
        <f>IF(abs!E194="","-",abs!E194/1000)</f>
        <v>-</v>
      </c>
      <c r="D193" s="5" t="str">
        <f t="shared" si="4"/>
        <v>-</v>
      </c>
      <c r="J193" s="3"/>
      <c r="L193" s="3"/>
    </row>
    <row r="194" spans="1:12" x14ac:dyDescent="0.2">
      <c r="A194">
        <v>221</v>
      </c>
      <c r="B194" s="5">
        <f>IF(abs!N195="","-",abs!N195/1000)</f>
        <v>2.3450000000000002</v>
      </c>
      <c r="C194" s="5">
        <f>IF(abs!E195="","-",abs!E195/1000)</f>
        <v>38.097999999999999</v>
      </c>
      <c r="D194" s="5">
        <f t="shared" ref="D194:D257" si="5">IF(OR(C194="-",B194="-"), "-", C194/B194)</f>
        <v>16.24648187633262</v>
      </c>
      <c r="J194" s="3"/>
      <c r="L194" s="3"/>
    </row>
    <row r="195" spans="1:12" x14ac:dyDescent="0.2">
      <c r="A195">
        <v>224</v>
      </c>
      <c r="B195" s="5">
        <f>IF(abs!N196="","-",abs!N196/1000)</f>
        <v>2.5960000000000001</v>
      </c>
      <c r="C195" s="5" t="str">
        <f>IF(abs!E196="","-",abs!E196/1000)</f>
        <v>-</v>
      </c>
      <c r="D195" s="5" t="str">
        <f t="shared" si="5"/>
        <v>-</v>
      </c>
      <c r="J195" s="3"/>
      <c r="L195" s="3"/>
    </row>
    <row r="196" spans="1:12" x14ac:dyDescent="0.2">
      <c r="A196">
        <v>225</v>
      </c>
      <c r="B196" s="5">
        <f>IF(abs!N197="","-",abs!N197/1000)</f>
        <v>2.5859999999999999</v>
      </c>
      <c r="C196" s="5">
        <f>IF(abs!E197="","-",abs!E197/1000)</f>
        <v>41.622999999999998</v>
      </c>
      <c r="D196" s="5">
        <f t="shared" si="5"/>
        <v>16.095514307811293</v>
      </c>
      <c r="J196" s="3"/>
      <c r="L196" s="3"/>
    </row>
    <row r="197" spans="1:12" x14ac:dyDescent="0.2">
      <c r="A197">
        <v>226</v>
      </c>
      <c r="B197" s="5">
        <f>IF(abs!N198="","-",abs!N198/1000)</f>
        <v>2.331</v>
      </c>
      <c r="C197" s="5">
        <f>IF(abs!E198="","-",abs!E198/1000)</f>
        <v>37.393000000000001</v>
      </c>
      <c r="D197" s="5">
        <f t="shared" si="5"/>
        <v>16.041613041613044</v>
      </c>
      <c r="J197" s="3"/>
      <c r="L197" s="3"/>
    </row>
    <row r="198" spans="1:12" x14ac:dyDescent="0.2">
      <c r="A198">
        <v>227</v>
      </c>
      <c r="B198" s="5">
        <f>IF(abs!N199="","-",abs!N199/1000)</f>
        <v>2.2080000000000002</v>
      </c>
      <c r="C198" s="5">
        <f>IF(abs!E199="","-",abs!E199/1000)</f>
        <v>38.088999999999999</v>
      </c>
      <c r="D198" s="5">
        <f t="shared" si="5"/>
        <v>17.250452898550723</v>
      </c>
      <c r="J198" s="3"/>
      <c r="L198" s="3"/>
    </row>
    <row r="199" spans="1:12" x14ac:dyDescent="0.2">
      <c r="A199">
        <v>228</v>
      </c>
      <c r="B199" s="5">
        <f>IF(abs!N200="","-",abs!N200/1000)</f>
        <v>2.3410000000000002</v>
      </c>
      <c r="C199" s="5" t="str">
        <f>IF(abs!E200="","-",abs!E200/1000)</f>
        <v>-</v>
      </c>
      <c r="D199" s="5" t="str">
        <f t="shared" si="5"/>
        <v>-</v>
      </c>
      <c r="J199" s="3"/>
      <c r="L199" s="3"/>
    </row>
    <row r="200" spans="1:12" x14ac:dyDescent="0.2">
      <c r="A200">
        <v>229</v>
      </c>
      <c r="B200" s="5">
        <f>IF(abs!N201="","-",abs!N201/1000)</f>
        <v>2.3740000000000001</v>
      </c>
      <c r="C200" s="5" t="str">
        <f>IF(abs!E201="","-",abs!E201/1000)</f>
        <v>-</v>
      </c>
      <c r="D200" s="5" t="str">
        <f t="shared" si="5"/>
        <v>-</v>
      </c>
      <c r="J200" s="3"/>
      <c r="L200" s="3"/>
    </row>
    <row r="201" spans="1:12" x14ac:dyDescent="0.2">
      <c r="A201">
        <v>230</v>
      </c>
      <c r="B201" s="5">
        <f>IF(abs!N202="","-",abs!N202/1000)</f>
        <v>2.1920000000000002</v>
      </c>
      <c r="C201" s="5" t="str">
        <f>IF(abs!E202="","-",abs!E202/1000)</f>
        <v>-</v>
      </c>
      <c r="D201" s="5" t="str">
        <f t="shared" si="5"/>
        <v>-</v>
      </c>
      <c r="J201" s="3"/>
      <c r="L201" s="3"/>
    </row>
    <row r="202" spans="1:12" x14ac:dyDescent="0.2">
      <c r="A202">
        <v>231</v>
      </c>
      <c r="B202" s="5">
        <f>IF(abs!N203="","-",abs!N203/1000)</f>
        <v>2.2799999999999998</v>
      </c>
      <c r="C202" s="5">
        <f>IF(abs!E203="","-",abs!E203/1000)</f>
        <v>38.082000000000001</v>
      </c>
      <c r="D202" s="5">
        <f t="shared" si="5"/>
        <v>16.702631578947368</v>
      </c>
      <c r="J202" s="3"/>
      <c r="L202" s="3"/>
    </row>
    <row r="203" spans="1:12" x14ac:dyDescent="0.2">
      <c r="A203">
        <v>233</v>
      </c>
      <c r="B203" s="5">
        <f>IF(abs!N204="","-",abs!N204/1000)</f>
        <v>2.423</v>
      </c>
      <c r="C203" s="5">
        <f>IF(abs!E204="","-",abs!E204/1000)</f>
        <v>80.015000000000001</v>
      </c>
      <c r="D203" s="5">
        <f t="shared" si="5"/>
        <v>33.02311184482047</v>
      </c>
      <c r="J203" s="3"/>
      <c r="L203" s="3"/>
    </row>
    <row r="204" spans="1:12" x14ac:dyDescent="0.2">
      <c r="A204">
        <v>234</v>
      </c>
      <c r="B204" s="5">
        <f>IF(abs!N205="","-",abs!N205/1000)</f>
        <v>2.2989999999999999</v>
      </c>
      <c r="C204" s="5">
        <f>IF(abs!E205="","-",abs!E205/1000)</f>
        <v>38.08</v>
      </c>
      <c r="D204" s="5">
        <f t="shared" si="5"/>
        <v>16.563723357981733</v>
      </c>
      <c r="J204" s="3"/>
      <c r="L204" s="3"/>
    </row>
    <row r="205" spans="1:12" x14ac:dyDescent="0.2">
      <c r="A205">
        <v>235</v>
      </c>
      <c r="B205" s="5">
        <f>IF(abs!N206="","-",abs!N206/1000)</f>
        <v>2.4900000000000002</v>
      </c>
      <c r="C205" s="5">
        <f>IF(abs!E206="","-",abs!E206/1000)</f>
        <v>93.242000000000004</v>
      </c>
      <c r="D205" s="5">
        <f t="shared" si="5"/>
        <v>37.446586345381526</v>
      </c>
      <c r="J205" s="3"/>
      <c r="L205" s="3"/>
    </row>
    <row r="206" spans="1:12" x14ac:dyDescent="0.2">
      <c r="A206">
        <v>236</v>
      </c>
      <c r="B206" s="5">
        <f>IF(abs!N207="","-",abs!N207/1000)</f>
        <v>2.2909999999999999</v>
      </c>
      <c r="C206" s="5">
        <f>IF(abs!E207="","-",abs!E207/1000)</f>
        <v>37.505000000000003</v>
      </c>
      <c r="D206" s="5">
        <f t="shared" si="5"/>
        <v>16.370580532518552</v>
      </c>
      <c r="J206" s="3"/>
      <c r="L206" s="3"/>
    </row>
    <row r="207" spans="1:12" x14ac:dyDescent="0.2">
      <c r="A207">
        <v>237</v>
      </c>
      <c r="B207" s="5">
        <f>IF(abs!N208="","-",abs!N208/1000)</f>
        <v>2.2480000000000002</v>
      </c>
      <c r="C207" s="5">
        <f>IF(abs!E208="","-",abs!E208/1000)</f>
        <v>38.411999999999999</v>
      </c>
      <c r="D207" s="5">
        <f t="shared" si="5"/>
        <v>17.087188612099641</v>
      </c>
      <c r="J207" s="3"/>
      <c r="L207" s="3"/>
    </row>
    <row r="208" spans="1:12" x14ac:dyDescent="0.2">
      <c r="A208">
        <v>238</v>
      </c>
      <c r="B208" s="5">
        <f>IF(abs!N209="","-",abs!N209/1000)</f>
        <v>2.7690000000000001</v>
      </c>
      <c r="C208" s="5">
        <f>IF(abs!E209="","-",abs!E209/1000)</f>
        <v>54.256</v>
      </c>
      <c r="D208" s="5">
        <f t="shared" si="5"/>
        <v>19.594077284218127</v>
      </c>
      <c r="J208" s="3"/>
      <c r="L208" s="3"/>
    </row>
    <row r="209" spans="1:12" x14ac:dyDescent="0.2">
      <c r="A209">
        <v>239</v>
      </c>
      <c r="B209" s="5">
        <f>IF(abs!N210="","-",abs!N210/1000)</f>
        <v>2.6549999999999998</v>
      </c>
      <c r="C209" s="5">
        <f>IF(abs!E210="","-",abs!E210/1000)</f>
        <v>57.154000000000003</v>
      </c>
      <c r="D209" s="5">
        <f t="shared" si="5"/>
        <v>21.526930320150662</v>
      </c>
      <c r="J209" s="3"/>
      <c r="L209" s="3"/>
    </row>
    <row r="210" spans="1:12" x14ac:dyDescent="0.2">
      <c r="A210">
        <v>240</v>
      </c>
      <c r="B210" s="5">
        <f>IF(abs!N211="","-",abs!N211/1000)</f>
        <v>2.86</v>
      </c>
      <c r="C210" s="5">
        <f>IF(abs!E211="","-",abs!E211/1000)</f>
        <v>71.650000000000006</v>
      </c>
      <c r="D210" s="5">
        <f t="shared" si="5"/>
        <v>25.052447552447557</v>
      </c>
      <c r="J210" s="3"/>
      <c r="L210" s="3"/>
    </row>
    <row r="211" spans="1:12" x14ac:dyDescent="0.2">
      <c r="A211">
        <v>241</v>
      </c>
      <c r="B211" s="5">
        <f>IF(abs!N212="","-",abs!N212/1000)</f>
        <v>3.18</v>
      </c>
      <c r="C211" s="5">
        <f>IF(abs!E212="","-",abs!E212/1000)</f>
        <v>94.569000000000003</v>
      </c>
      <c r="D211" s="5">
        <f t="shared" si="5"/>
        <v>29.738679245283016</v>
      </c>
      <c r="J211" s="3"/>
      <c r="L211" s="3"/>
    </row>
    <row r="212" spans="1:12" x14ac:dyDescent="0.2">
      <c r="A212">
        <v>242</v>
      </c>
      <c r="B212" s="5">
        <f>IF(abs!N213="","-",abs!N213/1000)</f>
        <v>3.1</v>
      </c>
      <c r="C212" s="5">
        <f>IF(abs!E213="","-",abs!E213/1000)</f>
        <v>56.426000000000002</v>
      </c>
      <c r="D212" s="5">
        <f t="shared" si="5"/>
        <v>18.201935483870969</v>
      </c>
      <c r="J212" s="3"/>
      <c r="L212" s="3"/>
    </row>
    <row r="213" spans="1:12" x14ac:dyDescent="0.2">
      <c r="A213">
        <v>243</v>
      </c>
      <c r="B213" s="5">
        <f>IF(abs!N214="","-",abs!N214/1000)</f>
        <v>2.2690000000000001</v>
      </c>
      <c r="C213" s="5">
        <f>IF(abs!E214="","-",abs!E214/1000)</f>
        <v>37.817</v>
      </c>
      <c r="D213" s="5">
        <f t="shared" si="5"/>
        <v>16.666813574261788</v>
      </c>
      <c r="J213" s="3"/>
      <c r="L213" s="3"/>
    </row>
    <row r="214" spans="1:12" x14ac:dyDescent="0.2">
      <c r="A214">
        <v>246</v>
      </c>
      <c r="B214" s="5">
        <f>IF(abs!N215="","-",abs!N215/1000)</f>
        <v>5.73</v>
      </c>
      <c r="C214" s="5" t="str">
        <f>IF(abs!E215="","-",abs!E215/1000)</f>
        <v>-</v>
      </c>
      <c r="D214" s="5" t="str">
        <f t="shared" si="5"/>
        <v>-</v>
      </c>
      <c r="J214" s="3"/>
      <c r="L214" s="3"/>
    </row>
    <row r="215" spans="1:12" x14ac:dyDescent="0.2">
      <c r="A215">
        <v>247</v>
      </c>
      <c r="B215" s="5">
        <f>IF(abs!N216="","-",abs!N216/1000)</f>
        <v>5.6639999999999997</v>
      </c>
      <c r="C215" s="5" t="str">
        <f>IF(abs!E216="","-",abs!E216/1000)</f>
        <v>-</v>
      </c>
      <c r="D215" s="5" t="str">
        <f t="shared" si="5"/>
        <v>-</v>
      </c>
      <c r="J215" s="3"/>
      <c r="L215" s="3"/>
    </row>
    <row r="216" spans="1:12" x14ac:dyDescent="0.2">
      <c r="A216">
        <v>248</v>
      </c>
      <c r="B216" s="5">
        <f>IF(abs!N217="","-",abs!N217/1000)</f>
        <v>2.37</v>
      </c>
      <c r="C216" s="5">
        <f>IF(abs!E217="","-",abs!E217/1000)</f>
        <v>48.177999999999997</v>
      </c>
      <c r="D216" s="5">
        <f t="shared" si="5"/>
        <v>20.328270042194092</v>
      </c>
      <c r="J216" s="3"/>
      <c r="L216" s="3"/>
    </row>
    <row r="217" spans="1:12" x14ac:dyDescent="0.2">
      <c r="A217">
        <v>249</v>
      </c>
      <c r="B217" s="5">
        <f>IF(abs!N218="","-",abs!N218/1000)</f>
        <v>2.6480000000000001</v>
      </c>
      <c r="C217" s="5" t="str">
        <f>IF(abs!E218="","-",abs!E218/1000)</f>
        <v>-</v>
      </c>
      <c r="D217" s="5" t="str">
        <f t="shared" si="5"/>
        <v>-</v>
      </c>
      <c r="J217" s="3"/>
      <c r="L217" s="3"/>
    </row>
    <row r="218" spans="1:12" x14ac:dyDescent="0.2">
      <c r="A218">
        <v>250</v>
      </c>
      <c r="B218" s="5">
        <f>IF(abs!N219="","-",abs!N219/1000)</f>
        <v>2.29</v>
      </c>
      <c r="C218" s="5">
        <f>IF(abs!E219="","-",abs!E219/1000)</f>
        <v>37.81</v>
      </c>
      <c r="D218" s="5">
        <f t="shared" si="5"/>
        <v>16.510917030567686</v>
      </c>
      <c r="J218" s="3"/>
      <c r="L218" s="3"/>
    </row>
    <row r="219" spans="1:12" x14ac:dyDescent="0.2">
      <c r="A219">
        <v>251</v>
      </c>
      <c r="B219" s="5">
        <f>IF(abs!N220="","-",abs!N220/1000)</f>
        <v>2.2130000000000001</v>
      </c>
      <c r="C219" s="5">
        <f>IF(abs!E220="","-",abs!E220/1000)</f>
        <v>37.78</v>
      </c>
      <c r="D219" s="5">
        <f t="shared" si="5"/>
        <v>17.071848169905106</v>
      </c>
      <c r="J219" s="3"/>
      <c r="L219" s="3"/>
    </row>
    <row r="220" spans="1:12" x14ac:dyDescent="0.2">
      <c r="A220">
        <v>252</v>
      </c>
      <c r="B220" s="5">
        <f>IF(abs!N221="","-",abs!N221/1000)</f>
        <v>2.2599999999999998</v>
      </c>
      <c r="C220" s="5">
        <f>IF(abs!E221="","-",abs!E221/1000)</f>
        <v>39.29</v>
      </c>
      <c r="D220" s="5">
        <f t="shared" si="5"/>
        <v>17.384955752212392</v>
      </c>
      <c r="J220" s="3"/>
      <c r="L220" s="3"/>
    </row>
    <row r="221" spans="1:12" x14ac:dyDescent="0.2">
      <c r="A221">
        <v>253</v>
      </c>
      <c r="B221" s="5">
        <f>IF(abs!N222="","-",abs!N222/1000)</f>
        <v>2.2789999999999999</v>
      </c>
      <c r="C221" s="5">
        <f>IF(abs!E222="","-",abs!E222/1000)</f>
        <v>38.234000000000002</v>
      </c>
      <c r="D221" s="5">
        <f t="shared" si="5"/>
        <v>16.776656428258008</v>
      </c>
      <c r="J221" s="3"/>
      <c r="L221" s="3"/>
    </row>
    <row r="222" spans="1:12" x14ac:dyDescent="0.2">
      <c r="A222">
        <v>254</v>
      </c>
      <c r="B222" s="5">
        <f>IF(abs!N223="","-",abs!N223/1000)</f>
        <v>2.2410000000000001</v>
      </c>
      <c r="C222" s="5">
        <f>IF(abs!E223="","-",abs!E223/1000)</f>
        <v>37.869</v>
      </c>
      <c r="D222" s="5">
        <f t="shared" si="5"/>
        <v>16.89825970548862</v>
      </c>
      <c r="J222" s="3"/>
      <c r="L222" s="3"/>
    </row>
    <row r="223" spans="1:12" x14ac:dyDescent="0.2">
      <c r="A223">
        <v>256</v>
      </c>
      <c r="B223" s="5">
        <f>IF(abs!N224="","-",abs!N224/1000)</f>
        <v>2.222</v>
      </c>
      <c r="C223" s="5">
        <f>IF(abs!E224="","-",abs!E224/1000)</f>
        <v>37.591999999999999</v>
      </c>
      <c r="D223" s="5">
        <f t="shared" si="5"/>
        <v>16.918091809180918</v>
      </c>
      <c r="J223" s="3"/>
      <c r="L223" s="3"/>
    </row>
    <row r="224" spans="1:12" x14ac:dyDescent="0.2">
      <c r="A224">
        <v>257</v>
      </c>
      <c r="B224" s="5">
        <f>IF(abs!N225="","-",abs!N225/1000)</f>
        <v>2.206</v>
      </c>
      <c r="C224" s="5">
        <f>IF(abs!E225="","-",abs!E225/1000)</f>
        <v>37.692999999999998</v>
      </c>
      <c r="D224" s="5">
        <f t="shared" si="5"/>
        <v>17.086582048957389</v>
      </c>
      <c r="J224" s="3"/>
      <c r="L224" s="3"/>
    </row>
    <row r="225" spans="1:12" x14ac:dyDescent="0.2">
      <c r="A225">
        <v>258</v>
      </c>
      <c r="B225" s="5">
        <f>IF(abs!N226="","-",abs!N226/1000)</f>
        <v>2.6139999999999999</v>
      </c>
      <c r="C225" s="5">
        <f>IF(abs!E226="","-",abs!E226/1000)</f>
        <v>62.877000000000002</v>
      </c>
      <c r="D225" s="5">
        <f t="shared" si="5"/>
        <v>24.053940321346598</v>
      </c>
      <c r="J225" s="3"/>
      <c r="L225" s="3"/>
    </row>
    <row r="226" spans="1:12" x14ac:dyDescent="0.2">
      <c r="A226">
        <v>259</v>
      </c>
      <c r="B226" s="5">
        <f>IF(abs!N227="","-",abs!N227/1000)</f>
        <v>2.3439999999999999</v>
      </c>
      <c r="C226" s="5" t="str">
        <f>IF(abs!E227="","-",abs!E227/1000)</f>
        <v>-</v>
      </c>
      <c r="D226" s="5" t="str">
        <f t="shared" si="5"/>
        <v>-</v>
      </c>
      <c r="J226" s="3"/>
      <c r="L226" s="3"/>
    </row>
    <row r="227" spans="1:12" x14ac:dyDescent="0.2">
      <c r="A227">
        <v>260</v>
      </c>
      <c r="B227" s="5">
        <f>IF(abs!N228="","-",abs!N228/1000)</f>
        <v>2.2650000000000001</v>
      </c>
      <c r="C227" s="5">
        <f>IF(abs!E228="","-",abs!E228/1000)</f>
        <v>38.731999999999999</v>
      </c>
      <c r="D227" s="5">
        <f t="shared" si="5"/>
        <v>17.100220750551877</v>
      </c>
      <c r="J227" s="3"/>
      <c r="L227" s="3"/>
    </row>
    <row r="228" spans="1:12" x14ac:dyDescent="0.2">
      <c r="A228">
        <v>261</v>
      </c>
      <c r="B228" s="5">
        <f>IF(abs!N229="","-",abs!N229/1000)</f>
        <v>2.2839999999999998</v>
      </c>
      <c r="C228" s="5">
        <f>IF(abs!E229="","-",abs!E229/1000)</f>
        <v>38.597999999999999</v>
      </c>
      <c r="D228" s="5">
        <f t="shared" si="5"/>
        <v>16.899299474605954</v>
      </c>
      <c r="J228" s="3"/>
      <c r="L228" s="3"/>
    </row>
    <row r="229" spans="1:12" x14ac:dyDescent="0.2">
      <c r="A229">
        <v>262</v>
      </c>
      <c r="B229" s="5">
        <f>IF(abs!N230="","-",abs!N230/1000)</f>
        <v>2.681</v>
      </c>
      <c r="C229" s="5">
        <f>IF(abs!E230="","-",abs!E230/1000)</f>
        <v>115.17700000000001</v>
      </c>
      <c r="D229" s="5">
        <f t="shared" si="5"/>
        <v>42.960462513987316</v>
      </c>
      <c r="J229" s="3"/>
      <c r="L229" s="3"/>
    </row>
    <row r="230" spans="1:12" x14ac:dyDescent="0.2">
      <c r="A230">
        <v>264</v>
      </c>
      <c r="B230" s="5">
        <f>IF(abs!N231="","-",abs!N231/1000)</f>
        <v>13.32</v>
      </c>
      <c r="C230" s="5" t="str">
        <f>IF(abs!E231="","-",abs!E231/1000)</f>
        <v>-</v>
      </c>
      <c r="D230" s="5" t="str">
        <f t="shared" si="5"/>
        <v>-</v>
      </c>
      <c r="J230" s="3"/>
      <c r="L230" s="3"/>
    </row>
    <row r="231" spans="1:12" x14ac:dyDescent="0.2">
      <c r="A231">
        <v>265</v>
      </c>
      <c r="B231" s="5">
        <f>IF(abs!N232="","-",abs!N232/1000)</f>
        <v>2.2829999999999999</v>
      </c>
      <c r="C231" s="5" t="str">
        <f>IF(abs!E232="","-",abs!E232/1000)</f>
        <v>-</v>
      </c>
      <c r="D231" s="5" t="str">
        <f t="shared" si="5"/>
        <v>-</v>
      </c>
      <c r="J231" s="3"/>
      <c r="L231" s="3"/>
    </row>
    <row r="232" spans="1:12" x14ac:dyDescent="0.2">
      <c r="A232">
        <v>266</v>
      </c>
      <c r="B232" s="5">
        <f>IF(abs!N233="","-",abs!N233/1000)</f>
        <v>2.2970000000000002</v>
      </c>
      <c r="C232" s="5">
        <f>IF(abs!E233="","-",abs!E233/1000)</f>
        <v>37.375999999999998</v>
      </c>
      <c r="D232" s="5">
        <f t="shared" si="5"/>
        <v>16.271658685241619</v>
      </c>
      <c r="J232" s="3"/>
      <c r="L232" s="3"/>
    </row>
    <row r="233" spans="1:12" x14ac:dyDescent="0.2">
      <c r="A233">
        <v>267</v>
      </c>
      <c r="B233" s="5">
        <f>IF(abs!N234="","-",abs!N234/1000)</f>
        <v>2.5089999999999999</v>
      </c>
      <c r="C233" s="5">
        <f>IF(abs!E234="","-",abs!E234/1000)</f>
        <v>50.021999999999998</v>
      </c>
      <c r="D233" s="5">
        <f t="shared" si="5"/>
        <v>19.937026703866081</v>
      </c>
      <c r="J233" s="3"/>
      <c r="L233" s="3"/>
    </row>
    <row r="234" spans="1:12" x14ac:dyDescent="0.2">
      <c r="A234">
        <v>268</v>
      </c>
      <c r="B234" s="5">
        <f>IF(abs!N235="","-",abs!N235/1000)</f>
        <v>2.3220000000000001</v>
      </c>
      <c r="C234" s="5">
        <f>IF(abs!E235="","-",abs!E235/1000)</f>
        <v>40.203000000000003</v>
      </c>
      <c r="D234" s="5">
        <f t="shared" si="5"/>
        <v>17.313953488372093</v>
      </c>
      <c r="J234" s="3"/>
      <c r="L234" s="3"/>
    </row>
    <row r="235" spans="1:12" x14ac:dyDescent="0.2">
      <c r="A235">
        <v>269</v>
      </c>
      <c r="B235" s="5">
        <f>IF(abs!N236="","-",abs!N236/1000)</f>
        <v>2.2829999999999999</v>
      </c>
      <c r="C235" s="5">
        <f>IF(abs!E236="","-",abs!E236/1000)</f>
        <v>39.784999999999997</v>
      </c>
      <c r="D235" s="5">
        <f t="shared" si="5"/>
        <v>17.426631625054753</v>
      </c>
      <c r="J235" s="3"/>
      <c r="L235" s="3"/>
    </row>
    <row r="236" spans="1:12" x14ac:dyDescent="0.2">
      <c r="A236">
        <v>270</v>
      </c>
      <c r="B236" s="5">
        <f>IF(abs!N237="","-",abs!N237/1000)</f>
        <v>5.3090000000000002</v>
      </c>
      <c r="C236" s="5" t="str">
        <f>IF(abs!E237="","-",abs!E237/1000)</f>
        <v>-</v>
      </c>
      <c r="D236" s="5" t="str">
        <f t="shared" si="5"/>
        <v>-</v>
      </c>
      <c r="J236" s="3"/>
      <c r="L236" s="3"/>
    </row>
    <row r="237" spans="1:12" x14ac:dyDescent="0.2">
      <c r="A237">
        <v>271</v>
      </c>
      <c r="B237" s="5">
        <f>IF(abs!N238="","-",abs!N238/1000)</f>
        <v>2.2229999999999999</v>
      </c>
      <c r="C237" s="5">
        <f>IF(abs!E238="","-",abs!E238/1000)</f>
        <v>38.256</v>
      </c>
      <c r="D237" s="5">
        <f t="shared" si="5"/>
        <v>17.209176788124157</v>
      </c>
      <c r="J237" s="3"/>
      <c r="L237" s="3"/>
    </row>
    <row r="238" spans="1:12" x14ac:dyDescent="0.2">
      <c r="A238">
        <v>272</v>
      </c>
      <c r="B238" s="5">
        <f>IF(abs!N239="","-",abs!N239/1000)</f>
        <v>2.9009999999999998</v>
      </c>
      <c r="C238" s="5" t="str">
        <f>IF(abs!E239="","-",abs!E239/1000)</f>
        <v>-</v>
      </c>
      <c r="D238" s="5" t="str">
        <f t="shared" si="5"/>
        <v>-</v>
      </c>
      <c r="J238" s="3"/>
      <c r="L238" s="3"/>
    </row>
    <row r="239" spans="1:12" x14ac:dyDescent="0.2">
      <c r="A239">
        <v>273</v>
      </c>
      <c r="B239" s="5">
        <f>IF(abs!N240="","-",abs!N240/1000)</f>
        <v>2.3250000000000002</v>
      </c>
      <c r="C239" s="5">
        <f>IF(abs!E240="","-",abs!E240/1000)</f>
        <v>40.625</v>
      </c>
      <c r="D239" s="5">
        <f t="shared" si="5"/>
        <v>17.473118279569892</v>
      </c>
      <c r="J239" s="3"/>
      <c r="L239" s="3"/>
    </row>
    <row r="240" spans="1:12" x14ac:dyDescent="0.2">
      <c r="A240">
        <v>274</v>
      </c>
      <c r="B240" s="5">
        <f>IF(abs!N241="","-",abs!N241/1000)</f>
        <v>3.4729999999999999</v>
      </c>
      <c r="C240" s="5">
        <f>IF(abs!E241="","-",abs!E241/1000)</f>
        <v>122.92</v>
      </c>
      <c r="D240" s="5">
        <f t="shared" si="5"/>
        <v>35.393031960840773</v>
      </c>
      <c r="J240" s="3"/>
      <c r="L240" s="3"/>
    </row>
    <row r="241" spans="1:12" x14ac:dyDescent="0.2">
      <c r="A241">
        <v>275</v>
      </c>
      <c r="B241" s="5">
        <f>IF(abs!N242="","-",abs!N242/1000)</f>
        <v>2.448</v>
      </c>
      <c r="C241" s="5" t="str">
        <f>IF(abs!E242="","-",abs!E242/1000)</f>
        <v>-</v>
      </c>
      <c r="D241" s="5" t="str">
        <f t="shared" si="5"/>
        <v>-</v>
      </c>
      <c r="J241" s="3"/>
      <c r="L241" s="3"/>
    </row>
    <row r="242" spans="1:12" x14ac:dyDescent="0.2">
      <c r="A242">
        <v>276</v>
      </c>
      <c r="B242" s="5">
        <f>IF(abs!N243="","-",abs!N243/1000)</f>
        <v>2.3359999999999999</v>
      </c>
      <c r="C242" s="5">
        <f>IF(abs!E243="","-",abs!E243/1000)</f>
        <v>43.475999999999999</v>
      </c>
      <c r="D242" s="5">
        <f t="shared" si="5"/>
        <v>18.611301369863014</v>
      </c>
      <c r="J242" s="3"/>
      <c r="L242" s="3"/>
    </row>
    <row r="243" spans="1:12" x14ac:dyDescent="0.2">
      <c r="A243">
        <v>277</v>
      </c>
      <c r="B243" s="5">
        <f>IF(abs!N244="","-",abs!N244/1000)</f>
        <v>2.2759999999999998</v>
      </c>
      <c r="C243" s="5" t="str">
        <f>IF(abs!E244="","-",abs!E244/1000)</f>
        <v>-</v>
      </c>
      <c r="D243" s="5" t="str">
        <f t="shared" si="5"/>
        <v>-</v>
      </c>
      <c r="J243" s="3"/>
      <c r="L243" s="3"/>
    </row>
    <row r="244" spans="1:12" x14ac:dyDescent="0.2">
      <c r="A244">
        <v>278</v>
      </c>
      <c r="B244" s="5">
        <f>IF(abs!N245="","-",abs!N245/1000)</f>
        <v>2.3010000000000002</v>
      </c>
      <c r="C244" s="5" t="str">
        <f>IF(abs!E245="","-",abs!E245/1000)</f>
        <v>-</v>
      </c>
      <c r="D244" s="5" t="str">
        <f t="shared" si="5"/>
        <v>-</v>
      </c>
      <c r="J244" s="3"/>
      <c r="L244" s="3"/>
    </row>
    <row r="245" spans="1:12" x14ac:dyDescent="0.2">
      <c r="A245">
        <v>279</v>
      </c>
      <c r="B245" s="5">
        <f>IF(abs!N246="","-",abs!N246/1000)</f>
        <v>2.1920000000000002</v>
      </c>
      <c r="C245" s="5">
        <f>IF(abs!E246="","-",abs!E246/1000)</f>
        <v>38.08</v>
      </c>
      <c r="D245" s="5">
        <f t="shared" si="5"/>
        <v>17.372262773722625</v>
      </c>
      <c r="J245" s="3"/>
      <c r="L245" s="3"/>
    </row>
    <row r="246" spans="1:12" x14ac:dyDescent="0.2">
      <c r="A246">
        <v>280</v>
      </c>
      <c r="B246" s="5">
        <f>IF(abs!N247="","-",abs!N247/1000)</f>
        <v>2.2149999999999999</v>
      </c>
      <c r="C246" s="5">
        <f>IF(abs!E247="","-",abs!E247/1000)</f>
        <v>37.692999999999998</v>
      </c>
      <c r="D246" s="5">
        <f t="shared" si="5"/>
        <v>17.017155756207675</v>
      </c>
      <c r="J246" s="3"/>
      <c r="L246" s="3"/>
    </row>
    <row r="247" spans="1:12" x14ac:dyDescent="0.2">
      <c r="A247">
        <v>281</v>
      </c>
      <c r="B247" s="5">
        <f>IF(abs!N248="","-",abs!N248/1000)</f>
        <v>2.3210000000000002</v>
      </c>
      <c r="C247" s="5">
        <f>IF(abs!E248="","-",abs!E248/1000)</f>
        <v>42.792999999999999</v>
      </c>
      <c r="D247" s="5">
        <f t="shared" si="5"/>
        <v>18.437311503662212</v>
      </c>
      <c r="J247" s="3"/>
      <c r="L247" s="3"/>
    </row>
    <row r="248" spans="1:12" x14ac:dyDescent="0.2">
      <c r="A248">
        <v>282</v>
      </c>
      <c r="B248" s="5">
        <f>IF(abs!N249="","-",abs!N249/1000)</f>
        <v>2.2589999999999999</v>
      </c>
      <c r="C248" s="5">
        <f>IF(abs!E249="","-",abs!E249/1000)</f>
        <v>38.668999999999997</v>
      </c>
      <c r="D248" s="5">
        <f t="shared" si="5"/>
        <v>17.117751217352811</v>
      </c>
      <c r="J248" s="3"/>
      <c r="L248" s="3"/>
    </row>
    <row r="249" spans="1:12" x14ac:dyDescent="0.2">
      <c r="A249">
        <v>283</v>
      </c>
      <c r="B249" s="5">
        <f>IF(abs!N250="","-",abs!N250/1000)</f>
        <v>6.2409999999999997</v>
      </c>
      <c r="C249" s="5" t="str">
        <f>IF(abs!E250="","-",abs!E250/1000)</f>
        <v>-</v>
      </c>
      <c r="D249" s="5" t="str">
        <f t="shared" si="5"/>
        <v>-</v>
      </c>
      <c r="J249" s="3"/>
      <c r="L249" s="3"/>
    </row>
    <row r="250" spans="1:12" x14ac:dyDescent="0.2">
      <c r="A250">
        <v>284</v>
      </c>
      <c r="B250" s="5">
        <f>IF(abs!N251="","-",abs!N251/1000)</f>
        <v>2.3279999999999998</v>
      </c>
      <c r="C250" s="5" t="str">
        <f>IF(abs!E251="","-",abs!E251/1000)</f>
        <v>-</v>
      </c>
      <c r="D250" s="5" t="str">
        <f t="shared" si="5"/>
        <v>-</v>
      </c>
      <c r="J250" s="3"/>
      <c r="L250" s="3"/>
    </row>
    <row r="251" spans="1:12" x14ac:dyDescent="0.2">
      <c r="A251">
        <v>285</v>
      </c>
      <c r="B251" s="5">
        <f>IF(abs!N252="","-",abs!N252/1000)</f>
        <v>6.7069999999999999</v>
      </c>
      <c r="C251" s="5" t="str">
        <f>IF(abs!E252="","-",abs!E252/1000)</f>
        <v>-</v>
      </c>
      <c r="D251" s="5" t="str">
        <f t="shared" si="5"/>
        <v>-</v>
      </c>
      <c r="J251" s="3"/>
      <c r="L251" s="3"/>
    </row>
    <row r="252" spans="1:12" x14ac:dyDescent="0.2">
      <c r="A252">
        <v>286</v>
      </c>
      <c r="B252" s="5">
        <f>IF(abs!N253="","-",abs!N253/1000)</f>
        <v>2.323</v>
      </c>
      <c r="C252" s="5">
        <f>IF(abs!E253="","-",abs!E253/1000)</f>
        <v>38.595999999999997</v>
      </c>
      <c r="D252" s="5">
        <f t="shared" si="5"/>
        <v>16.614722341799396</v>
      </c>
      <c r="J252" s="3"/>
      <c r="L252" s="3"/>
    </row>
    <row r="253" spans="1:12" x14ac:dyDescent="0.2">
      <c r="A253">
        <v>287</v>
      </c>
      <c r="B253" s="5">
        <f>IF(abs!N254="","-",abs!N254/1000)</f>
        <v>2.3460000000000001</v>
      </c>
      <c r="C253" s="5">
        <f>IF(abs!E254="","-",abs!E254/1000)</f>
        <v>39.700000000000003</v>
      </c>
      <c r="D253" s="5">
        <f t="shared" si="5"/>
        <v>16.922421142369991</v>
      </c>
      <c r="J253" s="3"/>
      <c r="L253" s="3"/>
    </row>
    <row r="254" spans="1:12" x14ac:dyDescent="0.2">
      <c r="A254">
        <v>289</v>
      </c>
      <c r="B254" s="5">
        <f>IF(abs!N255="","-",abs!N255/1000)</f>
        <v>2.3730000000000002</v>
      </c>
      <c r="C254" s="5">
        <f>IF(abs!E255="","-",abs!E255/1000)</f>
        <v>44.023000000000003</v>
      </c>
      <c r="D254" s="5">
        <f t="shared" si="5"/>
        <v>18.551622418879056</v>
      </c>
      <c r="J254" s="3"/>
      <c r="L254" s="3"/>
    </row>
    <row r="255" spans="1:12" x14ac:dyDescent="0.2">
      <c r="A255">
        <v>290</v>
      </c>
      <c r="B255" s="5">
        <f>IF(abs!N256="","-",abs!N256/1000)</f>
        <v>2.859</v>
      </c>
      <c r="C255" s="5" t="str">
        <f>IF(abs!E256="","-",abs!E256/1000)</f>
        <v>-</v>
      </c>
      <c r="D255" s="5" t="str">
        <f t="shared" si="5"/>
        <v>-</v>
      </c>
      <c r="J255" s="3"/>
      <c r="L255" s="3"/>
    </row>
    <row r="256" spans="1:12" x14ac:dyDescent="0.2">
      <c r="A256">
        <v>291</v>
      </c>
      <c r="B256" s="5">
        <f>IF(abs!N257="","-",abs!N257/1000)</f>
        <v>2.2869999999999999</v>
      </c>
      <c r="C256" s="5">
        <f>IF(abs!E257="","-",abs!E257/1000)</f>
        <v>37.951999999999998</v>
      </c>
      <c r="D256" s="5">
        <f t="shared" si="5"/>
        <v>16.594665500655882</v>
      </c>
      <c r="J256" s="3"/>
      <c r="L256" s="3"/>
    </row>
    <row r="257" spans="1:12" x14ac:dyDescent="0.2">
      <c r="A257">
        <v>292</v>
      </c>
      <c r="B257" s="5">
        <f>IF(abs!N258="","-",abs!N258/1000)</f>
        <v>2.3540000000000001</v>
      </c>
      <c r="C257" s="5">
        <f>IF(abs!E258="","-",abs!E258/1000)</f>
        <v>40.228000000000002</v>
      </c>
      <c r="D257" s="5">
        <f t="shared" si="5"/>
        <v>17.089209855564995</v>
      </c>
      <c r="J257" s="3"/>
      <c r="L257" s="3"/>
    </row>
    <row r="258" spans="1:12" x14ac:dyDescent="0.2">
      <c r="A258">
        <v>293</v>
      </c>
      <c r="B258" s="5">
        <f>IF(abs!N259="","-",abs!N259/1000)</f>
        <v>2.2879999999999998</v>
      </c>
      <c r="C258" s="5">
        <f>IF(abs!E259="","-",abs!E259/1000)</f>
        <v>37.856999999999999</v>
      </c>
      <c r="D258" s="5">
        <f t="shared" ref="D258:D270" si="6">IF(OR(C258="-",B258="-"), "-", C258/B258)</f>
        <v>16.54589160839161</v>
      </c>
      <c r="J258" s="3"/>
      <c r="L258" s="3"/>
    </row>
    <row r="259" spans="1:12" x14ac:dyDescent="0.2">
      <c r="A259">
        <v>294</v>
      </c>
      <c r="B259" s="5">
        <f>IF(abs!N260="","-",abs!N260/1000)</f>
        <v>2.262</v>
      </c>
      <c r="C259" s="5">
        <f>IF(abs!E260="","-",abs!E260/1000)</f>
        <v>38.006999999999998</v>
      </c>
      <c r="D259" s="5">
        <f t="shared" si="6"/>
        <v>16.802387267904507</v>
      </c>
      <c r="J259" s="3"/>
      <c r="L259" s="3"/>
    </row>
    <row r="260" spans="1:12" x14ac:dyDescent="0.2">
      <c r="A260">
        <v>295</v>
      </c>
      <c r="B260" s="5">
        <f>IF(abs!N261="","-",abs!N261/1000)</f>
        <v>2.2999999999999998</v>
      </c>
      <c r="C260" s="5">
        <f>IF(abs!E261="","-",abs!E261/1000)</f>
        <v>38.186</v>
      </c>
      <c r="D260" s="5">
        <f t="shared" si="6"/>
        <v>16.602608695652176</v>
      </c>
      <c r="J260" s="3"/>
      <c r="L260" s="3"/>
    </row>
    <row r="261" spans="1:12" x14ac:dyDescent="0.2">
      <c r="A261">
        <v>296</v>
      </c>
      <c r="B261" s="5">
        <f>IF(abs!N262="","-",abs!N262/1000)</f>
        <v>2.238</v>
      </c>
      <c r="C261" s="5">
        <f>IF(abs!E262="","-",abs!E262/1000)</f>
        <v>38.084000000000003</v>
      </c>
      <c r="D261" s="5">
        <f t="shared" si="6"/>
        <v>17.01697944593387</v>
      </c>
      <c r="J261" s="3"/>
      <c r="L261" s="3"/>
    </row>
    <row r="262" spans="1:12" x14ac:dyDescent="0.2">
      <c r="A262">
        <v>297</v>
      </c>
      <c r="B262" s="5">
        <f>IF(abs!N263="","-",abs!N263/1000)</f>
        <v>2.2589999999999999</v>
      </c>
      <c r="C262" s="5">
        <f>IF(abs!E263="","-",abs!E263/1000)</f>
        <v>38.106999999999999</v>
      </c>
      <c r="D262" s="5">
        <f t="shared" si="6"/>
        <v>16.868968570163791</v>
      </c>
      <c r="J262" s="3"/>
      <c r="L262" s="3"/>
    </row>
    <row r="263" spans="1:12" x14ac:dyDescent="0.2">
      <c r="A263">
        <v>298</v>
      </c>
      <c r="B263" s="5">
        <f>IF(abs!N264="","-",abs!N264/1000)</f>
        <v>2.3380000000000001</v>
      </c>
      <c r="C263" s="5">
        <f>IF(abs!E264="","-",abs!E264/1000)</f>
        <v>38.926000000000002</v>
      </c>
      <c r="D263" s="5">
        <f t="shared" si="6"/>
        <v>16.649272882805818</v>
      </c>
      <c r="J263" s="3"/>
      <c r="L263" s="3"/>
    </row>
    <row r="264" spans="1:12" x14ac:dyDescent="0.2">
      <c r="A264">
        <v>299</v>
      </c>
      <c r="B264" s="5">
        <f>IF(abs!N265="","-",abs!N265/1000)</f>
        <v>2.302</v>
      </c>
      <c r="C264" s="5">
        <f>IF(abs!E265="","-",abs!E265/1000)</f>
        <v>44.911999999999999</v>
      </c>
      <c r="D264" s="5">
        <f t="shared" si="6"/>
        <v>19.509991311902692</v>
      </c>
      <c r="J264" s="3"/>
      <c r="L264" s="3"/>
    </row>
    <row r="265" spans="1:12" x14ac:dyDescent="0.2">
      <c r="A265">
        <v>300</v>
      </c>
      <c r="B265" s="5">
        <f>IF(abs!N266="","-",abs!N266/1000)</f>
        <v>2.2450000000000001</v>
      </c>
      <c r="C265" s="5">
        <f>IF(abs!E266="","-",abs!E266/1000)</f>
        <v>38.811999999999998</v>
      </c>
      <c r="D265" s="5">
        <f t="shared" si="6"/>
        <v>17.288195991091314</v>
      </c>
      <c r="J265" s="3"/>
      <c r="L265" s="3"/>
    </row>
    <row r="266" spans="1:12" x14ac:dyDescent="0.2">
      <c r="A266">
        <v>301</v>
      </c>
      <c r="B266" s="5">
        <f>IF(abs!N267="","-",abs!N267/1000)</f>
        <v>2.2450000000000001</v>
      </c>
      <c r="C266" s="5">
        <f>IF(abs!E267="","-",abs!E267/1000)</f>
        <v>37.780999999999999</v>
      </c>
      <c r="D266" s="5">
        <f t="shared" si="6"/>
        <v>16.828953229398664</v>
      </c>
      <c r="J266" s="3"/>
      <c r="L266" s="3"/>
    </row>
    <row r="267" spans="1:12" x14ac:dyDescent="0.2">
      <c r="A267">
        <v>302</v>
      </c>
      <c r="B267" s="5">
        <f>IF(abs!N268="","-",abs!N268/1000)</f>
        <v>2.4180000000000001</v>
      </c>
      <c r="C267" s="5">
        <f>IF(abs!E268="","-",abs!E268/1000)</f>
        <v>37.582999999999998</v>
      </c>
      <c r="D267" s="5">
        <f t="shared" si="6"/>
        <v>15.54301075268817</v>
      </c>
      <c r="J267" s="3"/>
      <c r="L267" s="3"/>
    </row>
    <row r="268" spans="1:12" x14ac:dyDescent="0.2">
      <c r="A268">
        <v>303</v>
      </c>
      <c r="B268" s="5" t="str">
        <f>IF(abs!N269="","-",abs!N269/1000)</f>
        <v>-</v>
      </c>
      <c r="C268" s="5" t="str">
        <f>IF(abs!E269="","-",abs!E269/1000)</f>
        <v>-</v>
      </c>
      <c r="D268" s="5" t="str">
        <f t="shared" si="6"/>
        <v>-</v>
      </c>
      <c r="J268" s="3"/>
      <c r="L268" s="3"/>
    </row>
    <row r="269" spans="1:12" x14ac:dyDescent="0.2">
      <c r="A269">
        <v>304</v>
      </c>
      <c r="B269" s="5">
        <f>IF(abs!N270="","-",abs!N270/1000)</f>
        <v>2.4950000000000001</v>
      </c>
      <c r="C269" s="5">
        <f>IF(abs!E270="","-",abs!E270/1000)</f>
        <v>76.405000000000001</v>
      </c>
      <c r="D269" s="5">
        <f t="shared" si="6"/>
        <v>30.62324649298597</v>
      </c>
      <c r="J269" s="3"/>
      <c r="L269" s="3"/>
    </row>
    <row r="270" spans="1:12" x14ac:dyDescent="0.2">
      <c r="A270">
        <v>305</v>
      </c>
      <c r="B270" s="5">
        <f>IF(abs!N271="","-",abs!N271/1000)</f>
        <v>2.5619999999999998</v>
      </c>
      <c r="C270" s="5" t="str">
        <f>IF(abs!E271="","-",abs!E271/1000)</f>
        <v>-</v>
      </c>
      <c r="D270" s="5" t="str">
        <f t="shared" si="6"/>
        <v>-</v>
      </c>
      <c r="J270" s="3"/>
      <c r="L270" s="3"/>
    </row>
    <row r="271" spans="1:12" x14ac:dyDescent="0.2">
      <c r="F271" s="3"/>
      <c r="J271" s="3"/>
      <c r="L271" s="3"/>
    </row>
    <row r="272" spans="1:12" x14ac:dyDescent="0.2">
      <c r="F272" s="3"/>
      <c r="J272" s="3"/>
      <c r="L272" s="3"/>
    </row>
    <row r="273" spans="6:12" x14ac:dyDescent="0.2">
      <c r="F273" s="3"/>
      <c r="J273" s="3"/>
      <c r="L273" s="3"/>
    </row>
    <row r="274" spans="6:12" x14ac:dyDescent="0.2">
      <c r="F274" s="3"/>
      <c r="J274" s="3"/>
      <c r="L274" s="3"/>
    </row>
    <row r="275" spans="6:12" x14ac:dyDescent="0.2">
      <c r="F275" s="3"/>
      <c r="J275" s="3"/>
      <c r="L275" s="3"/>
    </row>
    <row r="276" spans="6:12" x14ac:dyDescent="0.2">
      <c r="F276" s="3"/>
      <c r="J276" s="3"/>
      <c r="L276" s="3"/>
    </row>
    <row r="277" spans="6:12" x14ac:dyDescent="0.2">
      <c r="F277" s="3"/>
      <c r="J277" s="3"/>
      <c r="L277" s="3"/>
    </row>
    <row r="278" spans="6:12" x14ac:dyDescent="0.2">
      <c r="F278" s="3"/>
      <c r="J278" s="3"/>
      <c r="L278" s="3"/>
    </row>
    <row r="279" spans="6:12" x14ac:dyDescent="0.2">
      <c r="F279" s="3"/>
      <c r="J279" s="3"/>
      <c r="L279" s="3"/>
    </row>
    <row r="280" spans="6:12" x14ac:dyDescent="0.2">
      <c r="F280" s="3"/>
      <c r="J280" s="3"/>
      <c r="L280" s="3"/>
    </row>
    <row r="281" spans="6:12" x14ac:dyDescent="0.2">
      <c r="F281" s="3"/>
      <c r="J281" s="3"/>
      <c r="L281" s="3"/>
    </row>
    <row r="282" spans="6:12" x14ac:dyDescent="0.2">
      <c r="F282" s="3"/>
      <c r="J282" s="3"/>
      <c r="L282" s="3"/>
    </row>
    <row r="283" spans="6:12" x14ac:dyDescent="0.2">
      <c r="F283" s="3"/>
      <c r="J283" s="3"/>
      <c r="L283" s="3"/>
    </row>
    <row r="284" spans="6:12" x14ac:dyDescent="0.2">
      <c r="F284" s="3"/>
      <c r="J284" s="3"/>
      <c r="L284" s="3"/>
    </row>
    <row r="285" spans="6:12" x14ac:dyDescent="0.2">
      <c r="F285" s="3"/>
      <c r="J285" s="3"/>
      <c r="L285" s="3"/>
    </row>
    <row r="286" spans="6:12" x14ac:dyDescent="0.2">
      <c r="F286" s="3"/>
      <c r="J286" s="3"/>
      <c r="L286" s="3"/>
    </row>
    <row r="287" spans="6:12" x14ac:dyDescent="0.2">
      <c r="F287" s="3"/>
      <c r="J287" s="3"/>
      <c r="L287" s="3"/>
    </row>
    <row r="288" spans="6:12" x14ac:dyDescent="0.2">
      <c r="F288" s="3"/>
      <c r="J288" s="3"/>
      <c r="L288" s="3"/>
    </row>
    <row r="289" spans="6:12" x14ac:dyDescent="0.2">
      <c r="F289" s="3"/>
      <c r="J289" s="3"/>
      <c r="L289" s="3"/>
    </row>
    <row r="290" spans="6:12" x14ac:dyDescent="0.2">
      <c r="F290" s="3"/>
      <c r="J290" s="3"/>
      <c r="L290" s="3"/>
    </row>
    <row r="291" spans="6:12" x14ac:dyDescent="0.2">
      <c r="F291" s="3"/>
      <c r="J291" s="3"/>
      <c r="L291" s="3"/>
    </row>
    <row r="292" spans="6:12" x14ac:dyDescent="0.2">
      <c r="F292" s="3"/>
      <c r="J292" s="3"/>
      <c r="L292" s="3"/>
    </row>
    <row r="293" spans="6:12" x14ac:dyDescent="0.2">
      <c r="F293" s="3"/>
      <c r="J293" s="3"/>
      <c r="L293" s="3"/>
    </row>
    <row r="294" spans="6:12" x14ac:dyDescent="0.2">
      <c r="F294" s="3"/>
      <c r="J294" s="3"/>
      <c r="L294" s="3"/>
    </row>
    <row r="295" spans="6:12" x14ac:dyDescent="0.2">
      <c r="F295" s="3"/>
      <c r="J295" s="3"/>
      <c r="L295" s="3"/>
    </row>
    <row r="296" spans="6:12" x14ac:dyDescent="0.2">
      <c r="F296" s="3"/>
      <c r="J296" s="3"/>
      <c r="L296" s="3"/>
    </row>
    <row r="297" spans="6:12" x14ac:dyDescent="0.2">
      <c r="F297" s="3"/>
      <c r="J297" s="3"/>
      <c r="L297" s="3"/>
    </row>
    <row r="298" spans="6:12" x14ac:dyDescent="0.2">
      <c r="F298" s="3"/>
      <c r="J298" s="3"/>
      <c r="L298" s="3"/>
    </row>
    <row r="299" spans="6:12" x14ac:dyDescent="0.2">
      <c r="F299" s="3"/>
      <c r="J299" s="3"/>
      <c r="L299" s="3"/>
    </row>
    <row r="300" spans="6:12" x14ac:dyDescent="0.2">
      <c r="F300" s="3"/>
      <c r="J300" s="3"/>
      <c r="L300" s="3"/>
    </row>
    <row r="301" spans="6:12" x14ac:dyDescent="0.2">
      <c r="F301" s="3"/>
      <c r="J301" s="3"/>
      <c r="L301" s="3"/>
    </row>
    <row r="302" spans="6:12" x14ac:dyDescent="0.2">
      <c r="F302" s="3"/>
      <c r="J302" s="3"/>
      <c r="L302" s="3"/>
    </row>
    <row r="303" spans="6:12" x14ac:dyDescent="0.2">
      <c r="F303" s="3"/>
      <c r="J303" s="3"/>
      <c r="L303" s="3"/>
    </row>
    <row r="304" spans="6:12" x14ac:dyDescent="0.2">
      <c r="F304" s="3"/>
      <c r="J304" s="3"/>
      <c r="L304" s="3"/>
    </row>
    <row r="305" spans="6:12" x14ac:dyDescent="0.2">
      <c r="F305" s="3"/>
      <c r="J305" s="3"/>
      <c r="L305" s="3"/>
    </row>
    <row r="306" spans="6:12" x14ac:dyDescent="0.2">
      <c r="F306" s="3"/>
      <c r="J306" s="3"/>
      <c r="L306" s="3"/>
    </row>
    <row r="307" spans="6:12" x14ac:dyDescent="0.2">
      <c r="F307" s="3"/>
      <c r="J307" s="3"/>
      <c r="L307" s="3"/>
    </row>
    <row r="308" spans="6:12" x14ac:dyDescent="0.2">
      <c r="F308" s="3"/>
      <c r="J308" s="3"/>
      <c r="L308" s="3"/>
    </row>
    <row r="309" spans="6:12" x14ac:dyDescent="0.2">
      <c r="F309" s="3"/>
      <c r="J309" s="3"/>
      <c r="L309" s="3"/>
    </row>
    <row r="310" spans="6:12" x14ac:dyDescent="0.2">
      <c r="F310" s="3"/>
      <c r="J310" s="3"/>
      <c r="L310" s="3"/>
    </row>
    <row r="311" spans="6:12" x14ac:dyDescent="0.2">
      <c r="F311" s="3"/>
      <c r="J311" s="3"/>
      <c r="L311" s="3"/>
    </row>
    <row r="312" spans="6:12" x14ac:dyDescent="0.2">
      <c r="F312" s="3"/>
      <c r="J312" s="3"/>
      <c r="L312" s="3"/>
    </row>
    <row r="313" spans="6:12" x14ac:dyDescent="0.2">
      <c r="F313" s="3"/>
      <c r="J313" s="3"/>
      <c r="L313" s="3"/>
    </row>
    <row r="314" spans="6:12" x14ac:dyDescent="0.2">
      <c r="F314" s="3"/>
      <c r="J314" s="3"/>
      <c r="L314" s="3"/>
    </row>
    <row r="315" spans="6:12" x14ac:dyDescent="0.2">
      <c r="F315" s="3"/>
      <c r="J315" s="3"/>
      <c r="L315" s="3"/>
    </row>
    <row r="316" spans="6:12" x14ac:dyDescent="0.2">
      <c r="F316" s="3"/>
      <c r="J316" s="3"/>
      <c r="L316" s="3"/>
    </row>
    <row r="317" spans="6:12" x14ac:dyDescent="0.2">
      <c r="F317" s="3"/>
      <c r="J317" s="3"/>
      <c r="L317" s="3"/>
    </row>
    <row r="318" spans="6:12" x14ac:dyDescent="0.2">
      <c r="F318" s="3"/>
      <c r="J318" s="3"/>
      <c r="L318" s="3"/>
    </row>
    <row r="319" spans="6:12" x14ac:dyDescent="0.2">
      <c r="F319" s="3"/>
      <c r="J319" s="3"/>
      <c r="L319" s="3"/>
    </row>
    <row r="320" spans="6:12" x14ac:dyDescent="0.2">
      <c r="F320" s="3"/>
      <c r="J320" s="3"/>
      <c r="L320" s="3"/>
    </row>
    <row r="321" spans="6:12" x14ac:dyDescent="0.2">
      <c r="F321" s="3"/>
      <c r="J321" s="3"/>
      <c r="L321" s="3"/>
    </row>
    <row r="322" spans="6:12" x14ac:dyDescent="0.2">
      <c r="F322" s="3"/>
      <c r="J322" s="3"/>
      <c r="L322" s="3"/>
    </row>
    <row r="323" spans="6:12" x14ac:dyDescent="0.2">
      <c r="F323" s="3"/>
      <c r="J323" s="3"/>
      <c r="L323" s="3"/>
    </row>
    <row r="324" spans="6:12" x14ac:dyDescent="0.2">
      <c r="F324" s="3"/>
      <c r="J324" s="3"/>
      <c r="L324" s="3"/>
    </row>
    <row r="325" spans="6:12" x14ac:dyDescent="0.2">
      <c r="F325" s="3"/>
      <c r="J325" s="3"/>
      <c r="L325" s="3"/>
    </row>
    <row r="326" spans="6:12" x14ac:dyDescent="0.2">
      <c r="F326" s="3"/>
      <c r="J326" s="3"/>
      <c r="L326" s="3"/>
    </row>
    <row r="327" spans="6:12" x14ac:dyDescent="0.2">
      <c r="F327" s="3"/>
      <c r="J327" s="3"/>
      <c r="L327" s="3"/>
    </row>
    <row r="328" spans="6:12" x14ac:dyDescent="0.2">
      <c r="F328" s="3"/>
      <c r="J328" s="3"/>
      <c r="L328" s="3"/>
    </row>
    <row r="329" spans="6:12" x14ac:dyDescent="0.2">
      <c r="F329" s="3"/>
      <c r="J329" s="3"/>
      <c r="L329" s="3"/>
    </row>
    <row r="330" spans="6:12" x14ac:dyDescent="0.2">
      <c r="F330" s="3"/>
      <c r="J330" s="3"/>
      <c r="L330" s="3"/>
    </row>
    <row r="331" spans="6:12" x14ac:dyDescent="0.2">
      <c r="F331" s="3"/>
      <c r="J331" s="3"/>
      <c r="L331" s="3"/>
    </row>
    <row r="332" spans="6:12" x14ac:dyDescent="0.2">
      <c r="F332" s="3"/>
      <c r="J332" s="3"/>
      <c r="L332" s="3"/>
    </row>
    <row r="333" spans="6:12" x14ac:dyDescent="0.2">
      <c r="F333" s="3"/>
      <c r="J333" s="3"/>
      <c r="L333" s="3"/>
    </row>
    <row r="334" spans="6:12" x14ac:dyDescent="0.2">
      <c r="F334" s="3"/>
      <c r="J334" s="3"/>
      <c r="L334" s="3"/>
    </row>
    <row r="335" spans="6:12" x14ac:dyDescent="0.2">
      <c r="F335" s="3"/>
      <c r="J335" s="3"/>
      <c r="L335" s="3"/>
    </row>
    <row r="336" spans="6:12" x14ac:dyDescent="0.2">
      <c r="F336" s="3"/>
      <c r="J336" s="3"/>
      <c r="L336" s="3"/>
    </row>
    <row r="337" spans="6:12" x14ac:dyDescent="0.2">
      <c r="F337" s="3"/>
      <c r="J337" s="3"/>
      <c r="L337" s="3"/>
    </row>
    <row r="338" spans="6:12" x14ac:dyDescent="0.2">
      <c r="F338" s="3"/>
      <c r="J338" s="3"/>
      <c r="L338" s="3"/>
    </row>
    <row r="339" spans="6:12" x14ac:dyDescent="0.2">
      <c r="F339" s="3"/>
      <c r="J339" s="3"/>
      <c r="L339" s="3"/>
    </row>
    <row r="340" spans="6:12" x14ac:dyDescent="0.2">
      <c r="F340" s="3"/>
      <c r="J340" s="3"/>
      <c r="L340" s="3"/>
    </row>
    <row r="341" spans="6:12" x14ac:dyDescent="0.2">
      <c r="F341" s="3"/>
      <c r="J341" s="3"/>
      <c r="L341" s="3"/>
    </row>
    <row r="342" spans="6:12" x14ac:dyDescent="0.2">
      <c r="F342" s="3"/>
      <c r="J342" s="3"/>
      <c r="L342" s="3"/>
    </row>
    <row r="343" spans="6:12" x14ac:dyDescent="0.2">
      <c r="F343" s="3"/>
      <c r="J343" s="3"/>
      <c r="L343" s="3"/>
    </row>
    <row r="344" spans="6:12" x14ac:dyDescent="0.2">
      <c r="F344" s="3"/>
      <c r="J344" s="3"/>
      <c r="L344" s="3"/>
    </row>
    <row r="345" spans="6:12" x14ac:dyDescent="0.2">
      <c r="F345" s="3"/>
      <c r="J345" s="3"/>
      <c r="L345" s="3"/>
    </row>
    <row r="346" spans="6:12" x14ac:dyDescent="0.2">
      <c r="F346" s="3"/>
      <c r="J346" s="3"/>
      <c r="L346" s="3"/>
    </row>
    <row r="347" spans="6:12" x14ac:dyDescent="0.2">
      <c r="F347" s="3"/>
      <c r="J347" s="3"/>
      <c r="L347" s="3"/>
    </row>
    <row r="348" spans="6:12" x14ac:dyDescent="0.2">
      <c r="F348" s="3"/>
      <c r="J348" s="3"/>
      <c r="L348" s="3"/>
    </row>
    <row r="349" spans="6:12" x14ac:dyDescent="0.2">
      <c r="F349" s="3"/>
      <c r="J349" s="3"/>
      <c r="L349" s="3"/>
    </row>
    <row r="350" spans="6:12" x14ac:dyDescent="0.2">
      <c r="F350" s="3"/>
      <c r="J350" s="3"/>
      <c r="L350" s="3"/>
    </row>
    <row r="351" spans="6:12" x14ac:dyDescent="0.2">
      <c r="F351" s="3"/>
      <c r="J351" s="3"/>
      <c r="L351" s="3"/>
    </row>
    <row r="352" spans="6:12" x14ac:dyDescent="0.2">
      <c r="F352" s="3"/>
      <c r="J352" s="3"/>
      <c r="L352" s="3"/>
    </row>
    <row r="353" spans="6:12" x14ac:dyDescent="0.2">
      <c r="F353" s="3"/>
      <c r="J353" s="3"/>
      <c r="L353" s="3"/>
    </row>
    <row r="354" spans="6:12" x14ac:dyDescent="0.2">
      <c r="F354" s="3"/>
      <c r="J354" s="3"/>
      <c r="L354" s="3"/>
    </row>
    <row r="355" spans="6:12" x14ac:dyDescent="0.2">
      <c r="F355" s="3"/>
      <c r="J355" s="3"/>
      <c r="L355" s="3"/>
    </row>
    <row r="356" spans="6:12" x14ac:dyDescent="0.2">
      <c r="F356" s="3"/>
      <c r="J356" s="3"/>
      <c r="L356" s="3"/>
    </row>
    <row r="357" spans="6:12" x14ac:dyDescent="0.2">
      <c r="F357" s="3"/>
      <c r="J357" s="3"/>
      <c r="L357" s="3"/>
    </row>
    <row r="358" spans="6:12" x14ac:dyDescent="0.2">
      <c r="F358" s="3"/>
      <c r="J358" s="3"/>
      <c r="L358" s="3"/>
    </row>
    <row r="359" spans="6:12" x14ac:dyDescent="0.2">
      <c r="F359" s="3"/>
      <c r="J359" s="3"/>
      <c r="L359" s="3"/>
    </row>
    <row r="360" spans="6:12" x14ac:dyDescent="0.2">
      <c r="F360" s="3"/>
      <c r="J360" s="3"/>
      <c r="L360" s="3"/>
    </row>
    <row r="361" spans="6:12" x14ac:dyDescent="0.2">
      <c r="F361" s="3"/>
      <c r="J361" s="3"/>
      <c r="L361" s="3"/>
    </row>
    <row r="362" spans="6:12" x14ac:dyDescent="0.2">
      <c r="F362" s="3"/>
      <c r="J362" s="3"/>
      <c r="L362" s="3"/>
    </row>
    <row r="363" spans="6:12" x14ac:dyDescent="0.2">
      <c r="F363" s="3"/>
      <c r="J363" s="3"/>
      <c r="L363" s="3"/>
    </row>
    <row r="364" spans="6:12" x14ac:dyDescent="0.2">
      <c r="F364" s="3"/>
      <c r="J364" s="3"/>
      <c r="L364" s="3"/>
    </row>
    <row r="365" spans="6:12" x14ac:dyDescent="0.2">
      <c r="F365" s="3"/>
      <c r="J365" s="3"/>
      <c r="L365" s="3"/>
    </row>
    <row r="366" spans="6:12" x14ac:dyDescent="0.2">
      <c r="F366" s="3"/>
      <c r="J366" s="3"/>
      <c r="L366" s="3"/>
    </row>
    <row r="367" spans="6:12" x14ac:dyDescent="0.2">
      <c r="F367" s="3"/>
      <c r="J367" s="3"/>
      <c r="L367" s="3"/>
    </row>
    <row r="368" spans="6:12" x14ac:dyDescent="0.2">
      <c r="F368" s="3"/>
      <c r="J368" s="3"/>
      <c r="L368" s="3"/>
    </row>
    <row r="369" spans="6:12" x14ac:dyDescent="0.2">
      <c r="F369" s="3"/>
      <c r="J369" s="3"/>
      <c r="L369" s="3"/>
    </row>
    <row r="370" spans="6:12" x14ac:dyDescent="0.2">
      <c r="F370" s="3"/>
      <c r="J370" s="3"/>
      <c r="L370" s="3"/>
    </row>
    <row r="371" spans="6:12" x14ac:dyDescent="0.2">
      <c r="F371" s="3"/>
      <c r="J371" s="3"/>
      <c r="L371" s="3"/>
    </row>
    <row r="372" spans="6:12" x14ac:dyDescent="0.2">
      <c r="F372" s="3"/>
      <c r="J372" s="3"/>
      <c r="L372" s="3"/>
    </row>
    <row r="373" spans="6:12" x14ac:dyDescent="0.2">
      <c r="F373" s="3"/>
      <c r="J373" s="3"/>
      <c r="L373" s="3"/>
    </row>
    <row r="374" spans="6:12" x14ac:dyDescent="0.2">
      <c r="F374" s="3"/>
      <c r="J374" s="3"/>
      <c r="L374" s="3"/>
    </row>
    <row r="375" spans="6:12" x14ac:dyDescent="0.2">
      <c r="F375" s="3"/>
      <c r="J375" s="3"/>
      <c r="L375" s="3"/>
    </row>
    <row r="376" spans="6:12" x14ac:dyDescent="0.2">
      <c r="F376" s="3"/>
      <c r="J376" s="3"/>
      <c r="L376" s="3"/>
    </row>
    <row r="377" spans="6:12" x14ac:dyDescent="0.2">
      <c r="F377" s="3"/>
      <c r="J377" s="3"/>
      <c r="L377" s="3"/>
    </row>
    <row r="378" spans="6:12" x14ac:dyDescent="0.2">
      <c r="F378" s="3"/>
      <c r="J378" s="3"/>
      <c r="L378" s="3"/>
    </row>
    <row r="379" spans="6:12" x14ac:dyDescent="0.2">
      <c r="F379" s="3"/>
      <c r="J379" s="3"/>
      <c r="L379" s="3"/>
    </row>
    <row r="380" spans="6:12" x14ac:dyDescent="0.2">
      <c r="F380" s="3"/>
      <c r="J380" s="3"/>
      <c r="L380" s="3"/>
    </row>
    <row r="381" spans="6:12" x14ac:dyDescent="0.2">
      <c r="F381" s="3"/>
      <c r="J381" s="3"/>
      <c r="L381" s="3"/>
    </row>
    <row r="382" spans="6:12" x14ac:dyDescent="0.2">
      <c r="F382" s="3"/>
      <c r="J382" s="3"/>
      <c r="L382" s="3"/>
    </row>
    <row r="383" spans="6:12" x14ac:dyDescent="0.2">
      <c r="F383" s="3"/>
      <c r="J383" s="3"/>
      <c r="L383" s="3"/>
    </row>
    <row r="384" spans="6:12" x14ac:dyDescent="0.2">
      <c r="F384" s="3"/>
      <c r="J384" s="3"/>
      <c r="L384" s="3"/>
    </row>
    <row r="385" spans="6:12" x14ac:dyDescent="0.2">
      <c r="F385" s="3"/>
      <c r="J385" s="3"/>
      <c r="L385" s="3"/>
    </row>
    <row r="386" spans="6:12" x14ac:dyDescent="0.2">
      <c r="F386" s="3"/>
      <c r="J386" s="3"/>
      <c r="L386" s="3"/>
    </row>
    <row r="387" spans="6:12" x14ac:dyDescent="0.2">
      <c r="F387" s="3"/>
      <c r="J387" s="3"/>
      <c r="L387" s="3"/>
    </row>
    <row r="388" spans="6:12" x14ac:dyDescent="0.2">
      <c r="F388" s="3"/>
      <c r="J388" s="3"/>
      <c r="L388" s="3"/>
    </row>
    <row r="389" spans="6:12" x14ac:dyDescent="0.2">
      <c r="F389" s="3"/>
      <c r="J389" s="3"/>
      <c r="L389" s="3"/>
    </row>
    <row r="390" spans="6:12" x14ac:dyDescent="0.2">
      <c r="F390" s="3"/>
      <c r="J390" s="3"/>
      <c r="L390" s="3"/>
    </row>
    <row r="391" spans="6:12" x14ac:dyDescent="0.2">
      <c r="F391" s="3"/>
      <c r="J391" s="3"/>
      <c r="L391" s="3"/>
    </row>
    <row r="392" spans="6:12" x14ac:dyDescent="0.2">
      <c r="F392" s="3"/>
      <c r="J392" s="3"/>
      <c r="L392" s="3"/>
    </row>
    <row r="393" spans="6:12" x14ac:dyDescent="0.2">
      <c r="F393" s="3"/>
      <c r="J393" s="3"/>
      <c r="L393" s="3"/>
    </row>
    <row r="394" spans="6:12" x14ac:dyDescent="0.2">
      <c r="F394" s="3"/>
      <c r="J394" s="3"/>
      <c r="L394" s="3"/>
    </row>
    <row r="395" spans="6:12" x14ac:dyDescent="0.2">
      <c r="F395" s="3"/>
      <c r="J395" s="3"/>
      <c r="L395" s="3"/>
    </row>
    <row r="396" spans="6:12" x14ac:dyDescent="0.2">
      <c r="F396" s="3"/>
      <c r="J396" s="3"/>
      <c r="L396" s="3"/>
    </row>
    <row r="397" spans="6:12" x14ac:dyDescent="0.2">
      <c r="F397" s="3"/>
      <c r="J397" s="3"/>
      <c r="L397" s="3"/>
    </row>
    <row r="398" spans="6:12" x14ac:dyDescent="0.2">
      <c r="F398" s="3"/>
      <c r="J398" s="3"/>
      <c r="L398" s="3"/>
    </row>
    <row r="399" spans="6:12" x14ac:dyDescent="0.2">
      <c r="F399" s="3"/>
      <c r="J399" s="3"/>
      <c r="L399" s="3"/>
    </row>
    <row r="400" spans="6:12" x14ac:dyDescent="0.2">
      <c r="F400" s="3"/>
      <c r="J400" s="3"/>
      <c r="L400" s="3"/>
    </row>
    <row r="401" spans="6:12" x14ac:dyDescent="0.2">
      <c r="F401" s="3"/>
      <c r="J401" s="3"/>
      <c r="L401" s="3"/>
    </row>
    <row r="402" spans="6:12" x14ac:dyDescent="0.2">
      <c r="F402" s="3"/>
      <c r="J402" s="3"/>
      <c r="L402" s="3"/>
    </row>
    <row r="403" spans="6:12" x14ac:dyDescent="0.2">
      <c r="F403" s="3"/>
      <c r="J403" s="3"/>
      <c r="L403" s="3"/>
    </row>
    <row r="404" spans="6:12" x14ac:dyDescent="0.2">
      <c r="F404" s="3"/>
      <c r="J404" s="3"/>
      <c r="L404" s="3"/>
    </row>
    <row r="405" spans="6:12" x14ac:dyDescent="0.2">
      <c r="F405" s="3"/>
      <c r="J405" s="3"/>
      <c r="L405" s="3"/>
    </row>
    <row r="406" spans="6:12" x14ac:dyDescent="0.2">
      <c r="F406" s="3"/>
      <c r="J406" s="3"/>
      <c r="L406" s="3"/>
    </row>
    <row r="407" spans="6:12" x14ac:dyDescent="0.2">
      <c r="F407" s="3"/>
      <c r="J407" s="3"/>
      <c r="L407" s="3"/>
    </row>
    <row r="408" spans="6:12" x14ac:dyDescent="0.2">
      <c r="F408" s="3"/>
      <c r="J408" s="3"/>
      <c r="L408" s="3"/>
    </row>
    <row r="409" spans="6:12" x14ac:dyDescent="0.2">
      <c r="F409" s="3"/>
      <c r="J409" s="3"/>
      <c r="L409" s="3"/>
    </row>
    <row r="410" spans="6:12" x14ac:dyDescent="0.2">
      <c r="F410" s="3"/>
      <c r="J410" s="3"/>
      <c r="L410" s="3"/>
    </row>
    <row r="411" spans="6:12" x14ac:dyDescent="0.2">
      <c r="F411" s="3"/>
      <c r="J411" s="3"/>
      <c r="L411" s="3"/>
    </row>
    <row r="412" spans="6:12" x14ac:dyDescent="0.2">
      <c r="F412" s="3"/>
      <c r="J412" s="3"/>
      <c r="L412" s="3"/>
    </row>
    <row r="413" spans="6:12" x14ac:dyDescent="0.2">
      <c r="F413" s="3"/>
      <c r="J413" s="3"/>
      <c r="L413" s="3"/>
    </row>
    <row r="414" spans="6:12" x14ac:dyDescent="0.2">
      <c r="F414" s="3"/>
      <c r="J414" s="3"/>
      <c r="L414" s="3"/>
    </row>
    <row r="415" spans="6:12" x14ac:dyDescent="0.2">
      <c r="F415" s="3"/>
      <c r="J415" s="3"/>
      <c r="L415" s="3"/>
    </row>
    <row r="416" spans="6:12" x14ac:dyDescent="0.2">
      <c r="F416" s="3"/>
      <c r="J416" s="3"/>
      <c r="L416" s="3"/>
    </row>
    <row r="417" spans="6:12" x14ac:dyDescent="0.2">
      <c r="F417" s="3"/>
      <c r="J417" s="3"/>
      <c r="L417" s="3"/>
    </row>
    <row r="418" spans="6:12" x14ac:dyDescent="0.2">
      <c r="F418" s="3"/>
      <c r="J418" s="3"/>
      <c r="L418" s="3"/>
    </row>
    <row r="419" spans="6:12" x14ac:dyDescent="0.2">
      <c r="F419" s="3"/>
      <c r="J419" s="3"/>
      <c r="L419" s="3"/>
    </row>
    <row r="420" spans="6:12" x14ac:dyDescent="0.2">
      <c r="F420" s="3"/>
      <c r="J420" s="3"/>
      <c r="L420" s="3"/>
    </row>
    <row r="421" spans="6:12" x14ac:dyDescent="0.2">
      <c r="F421" s="3"/>
      <c r="J421" s="3"/>
      <c r="L421" s="3"/>
    </row>
    <row r="422" spans="6:12" x14ac:dyDescent="0.2">
      <c r="F422" s="3"/>
      <c r="J422" s="3"/>
      <c r="L422" s="3"/>
    </row>
    <row r="423" spans="6:12" x14ac:dyDescent="0.2">
      <c r="F423" s="3"/>
      <c r="J423" s="3"/>
      <c r="L423" s="3"/>
    </row>
    <row r="424" spans="6:12" x14ac:dyDescent="0.2">
      <c r="F424" s="3"/>
      <c r="J424" s="3"/>
      <c r="L424" s="3"/>
    </row>
    <row r="425" spans="6:12" x14ac:dyDescent="0.2">
      <c r="F425" s="3"/>
      <c r="J425" s="3"/>
      <c r="L425" s="3"/>
    </row>
    <row r="426" spans="6:12" x14ac:dyDescent="0.2">
      <c r="F426" s="3"/>
      <c r="J426" s="3"/>
      <c r="L426" s="3"/>
    </row>
    <row r="427" spans="6:12" x14ac:dyDescent="0.2">
      <c r="F427" s="3"/>
      <c r="J427" s="3"/>
      <c r="L427" s="3"/>
    </row>
    <row r="428" spans="6:12" x14ac:dyDescent="0.2">
      <c r="F428" s="3"/>
      <c r="J428" s="3"/>
      <c r="L428" s="3"/>
    </row>
    <row r="429" spans="6:12" x14ac:dyDescent="0.2">
      <c r="F429" s="3"/>
      <c r="J429" s="3"/>
      <c r="L429" s="3"/>
    </row>
    <row r="430" spans="6:12" x14ac:dyDescent="0.2">
      <c r="F430" s="3"/>
      <c r="J430" s="3"/>
      <c r="L430" s="3"/>
    </row>
    <row r="431" spans="6:12" x14ac:dyDescent="0.2">
      <c r="F431" s="3"/>
      <c r="J431" s="3"/>
      <c r="L431" s="3"/>
    </row>
    <row r="432" spans="6:12" x14ac:dyDescent="0.2">
      <c r="F432" s="3"/>
      <c r="J432" s="3"/>
      <c r="L432" s="3"/>
    </row>
    <row r="433" spans="6:12" x14ac:dyDescent="0.2">
      <c r="F433" s="3"/>
      <c r="J433" s="3"/>
      <c r="L433" s="3"/>
    </row>
    <row r="434" spans="6:12" x14ac:dyDescent="0.2">
      <c r="F434" s="3"/>
      <c r="J434" s="3"/>
      <c r="L434" s="3"/>
    </row>
    <row r="435" spans="6:12" x14ac:dyDescent="0.2">
      <c r="F435" s="3"/>
      <c r="J435" s="3"/>
      <c r="L435" s="3"/>
    </row>
    <row r="436" spans="6:12" x14ac:dyDescent="0.2">
      <c r="F436" s="3"/>
      <c r="J436" s="3"/>
      <c r="L436" s="3"/>
    </row>
    <row r="437" spans="6:12" x14ac:dyDescent="0.2">
      <c r="F437" s="3"/>
      <c r="J437" s="3"/>
      <c r="L437" s="3"/>
    </row>
    <row r="438" spans="6:12" x14ac:dyDescent="0.2">
      <c r="F438" s="3"/>
      <c r="J438" s="3"/>
      <c r="L438" s="3"/>
    </row>
    <row r="439" spans="6:12" x14ac:dyDescent="0.2">
      <c r="F439" s="3"/>
      <c r="J439" s="3"/>
      <c r="L439" s="3"/>
    </row>
    <row r="440" spans="6:12" x14ac:dyDescent="0.2">
      <c r="F440" s="3"/>
      <c r="J440" s="3"/>
      <c r="L440" s="3"/>
    </row>
    <row r="441" spans="6:12" x14ac:dyDescent="0.2">
      <c r="F441" s="3"/>
      <c r="J441" s="3"/>
      <c r="L441" s="3"/>
    </row>
    <row r="442" spans="6:12" x14ac:dyDescent="0.2">
      <c r="F442" s="3"/>
      <c r="J442" s="3"/>
      <c r="L442" s="3"/>
    </row>
    <row r="443" spans="6:12" x14ac:dyDescent="0.2">
      <c r="F443" s="3"/>
      <c r="J443" s="3"/>
      <c r="L443" s="3"/>
    </row>
    <row r="444" spans="6:12" x14ac:dyDescent="0.2">
      <c r="F444" s="3"/>
      <c r="J444" s="3"/>
      <c r="L444" s="3"/>
    </row>
    <row r="445" spans="6:12" x14ac:dyDescent="0.2">
      <c r="F445" s="3"/>
      <c r="J445" s="3"/>
      <c r="L445" s="3"/>
    </row>
    <row r="446" spans="6:12" x14ac:dyDescent="0.2">
      <c r="F446" s="3"/>
      <c r="J446" s="3"/>
      <c r="L446" s="3"/>
    </row>
    <row r="447" spans="6:12" x14ac:dyDescent="0.2">
      <c r="F447" s="3"/>
      <c r="J447" s="3"/>
      <c r="L447" s="3"/>
    </row>
    <row r="448" spans="6:12" x14ac:dyDescent="0.2">
      <c r="F448" s="3"/>
      <c r="J448" s="3"/>
      <c r="L448" s="3"/>
    </row>
    <row r="449" spans="6:12" x14ac:dyDescent="0.2">
      <c r="F449" s="3"/>
      <c r="J449" s="3"/>
      <c r="L449" s="3"/>
    </row>
    <row r="450" spans="6:12" x14ac:dyDescent="0.2">
      <c r="F450" s="3"/>
      <c r="J450" s="3"/>
      <c r="L450" s="3"/>
    </row>
    <row r="451" spans="6:12" x14ac:dyDescent="0.2">
      <c r="F451" s="3"/>
      <c r="J451" s="3"/>
      <c r="L451" s="3"/>
    </row>
    <row r="452" spans="6:12" x14ac:dyDescent="0.2">
      <c r="F452" s="3"/>
      <c r="J452" s="3"/>
      <c r="L452" s="3"/>
    </row>
    <row r="453" spans="6:12" x14ac:dyDescent="0.2">
      <c r="F453" s="3"/>
      <c r="J453" s="3"/>
      <c r="L453" s="3"/>
    </row>
    <row r="454" spans="6:12" x14ac:dyDescent="0.2">
      <c r="F454" s="3"/>
      <c r="J454" s="3"/>
      <c r="L454" s="3"/>
    </row>
    <row r="455" spans="6:12" x14ac:dyDescent="0.2">
      <c r="F455" s="3"/>
      <c r="J455" s="3"/>
      <c r="L455" s="3"/>
    </row>
    <row r="456" spans="6:12" x14ac:dyDescent="0.2">
      <c r="F456" s="3"/>
      <c r="J456" s="3"/>
      <c r="L456" s="3"/>
    </row>
    <row r="457" spans="6:12" x14ac:dyDescent="0.2">
      <c r="F457" s="3"/>
      <c r="J457" s="3"/>
      <c r="L457" s="3"/>
    </row>
    <row r="458" spans="6:12" x14ac:dyDescent="0.2">
      <c r="F458" s="3"/>
      <c r="J458" s="3"/>
      <c r="L458" s="3"/>
    </row>
    <row r="459" spans="6:12" x14ac:dyDescent="0.2">
      <c r="F459" s="3"/>
      <c r="J459" s="3"/>
      <c r="L459" s="3"/>
    </row>
    <row r="460" spans="6:12" x14ac:dyDescent="0.2">
      <c r="F460" s="3"/>
      <c r="J460" s="3"/>
      <c r="L460" s="3"/>
    </row>
    <row r="461" spans="6:12" x14ac:dyDescent="0.2">
      <c r="F461" s="3"/>
      <c r="J461" s="3"/>
      <c r="L461" s="3"/>
    </row>
    <row r="462" spans="6:12" x14ac:dyDescent="0.2">
      <c r="F462" s="3"/>
      <c r="J462" s="3"/>
      <c r="L462" s="3"/>
    </row>
    <row r="463" spans="6:12" x14ac:dyDescent="0.2">
      <c r="F463" s="3"/>
      <c r="J463" s="3"/>
      <c r="L463" s="3"/>
    </row>
    <row r="464" spans="6:12" x14ac:dyDescent="0.2">
      <c r="F464" s="3"/>
      <c r="J464" s="3"/>
      <c r="L464" s="3"/>
    </row>
    <row r="465" spans="6:12" x14ac:dyDescent="0.2">
      <c r="F465" s="3"/>
      <c r="J465" s="3"/>
      <c r="L465" s="3"/>
    </row>
    <row r="466" spans="6:12" x14ac:dyDescent="0.2">
      <c r="F466" s="3"/>
      <c r="J466" s="3"/>
      <c r="L466" s="3"/>
    </row>
    <row r="467" spans="6:12" x14ac:dyDescent="0.2">
      <c r="F467" s="3"/>
      <c r="J467" s="3"/>
      <c r="L467" s="3"/>
    </row>
    <row r="468" spans="6:12" x14ac:dyDescent="0.2">
      <c r="F468" s="3"/>
      <c r="J468" s="3"/>
      <c r="L468" s="3"/>
    </row>
    <row r="469" spans="6:12" x14ac:dyDescent="0.2">
      <c r="F469" s="3"/>
      <c r="J469" s="3"/>
      <c r="L469" s="3"/>
    </row>
    <row r="470" spans="6:12" x14ac:dyDescent="0.2">
      <c r="F470" s="3"/>
      <c r="J470" s="3"/>
      <c r="L470" s="3"/>
    </row>
    <row r="471" spans="6:12" x14ac:dyDescent="0.2">
      <c r="F471" s="3"/>
      <c r="J471" s="3"/>
      <c r="L471" s="3"/>
    </row>
    <row r="472" spans="6:12" x14ac:dyDescent="0.2">
      <c r="F472" s="3"/>
      <c r="J472" s="3"/>
      <c r="L472" s="3"/>
    </row>
    <row r="473" spans="6:12" x14ac:dyDescent="0.2">
      <c r="F473" s="3"/>
      <c r="J473" s="3"/>
      <c r="L473" s="3"/>
    </row>
    <row r="474" spans="6:12" x14ac:dyDescent="0.2">
      <c r="F474" s="3"/>
      <c r="J474" s="3"/>
      <c r="L474" s="3"/>
    </row>
    <row r="475" spans="6:12" x14ac:dyDescent="0.2">
      <c r="F475" s="3"/>
      <c r="J475" s="3"/>
      <c r="L475" s="3"/>
    </row>
    <row r="476" spans="6:12" x14ac:dyDescent="0.2">
      <c r="F476" s="3"/>
      <c r="J476" s="3"/>
      <c r="L476" s="3"/>
    </row>
    <row r="477" spans="6:12" x14ac:dyDescent="0.2">
      <c r="F477" s="3"/>
      <c r="J477" s="3"/>
      <c r="L477" s="3"/>
    </row>
    <row r="478" spans="6:12" x14ac:dyDescent="0.2">
      <c r="F478" s="3"/>
      <c r="J478" s="3"/>
      <c r="L478" s="3"/>
    </row>
    <row r="479" spans="6:12" x14ac:dyDescent="0.2">
      <c r="F479" s="3"/>
      <c r="J479" s="3"/>
      <c r="L479" s="3"/>
    </row>
    <row r="480" spans="6:12" x14ac:dyDescent="0.2">
      <c r="F480" s="3"/>
      <c r="J480" s="3"/>
      <c r="L480" s="3"/>
    </row>
    <row r="481" spans="6:12" x14ac:dyDescent="0.2">
      <c r="F481" s="3"/>
      <c r="J481" s="3"/>
      <c r="L481" s="3"/>
    </row>
    <row r="482" spans="6:12" x14ac:dyDescent="0.2">
      <c r="F482" s="3"/>
      <c r="J482" s="3"/>
      <c r="L482" s="3"/>
    </row>
    <row r="483" spans="6:12" x14ac:dyDescent="0.2">
      <c r="F483" s="3"/>
      <c r="J483" s="3"/>
      <c r="L483" s="3"/>
    </row>
    <row r="484" spans="6:12" x14ac:dyDescent="0.2">
      <c r="F484" s="3"/>
      <c r="J484" s="3"/>
      <c r="L484" s="3"/>
    </row>
    <row r="485" spans="6:12" x14ac:dyDescent="0.2">
      <c r="F485" s="3"/>
      <c r="J485" s="3"/>
      <c r="L485" s="3"/>
    </row>
    <row r="486" spans="6:12" x14ac:dyDescent="0.2">
      <c r="F486" s="3"/>
      <c r="J486" s="3"/>
      <c r="L486" s="3"/>
    </row>
    <row r="487" spans="6:12" x14ac:dyDescent="0.2">
      <c r="F487" s="3"/>
      <c r="J487" s="3"/>
      <c r="L487" s="3"/>
    </row>
    <row r="488" spans="6:12" x14ac:dyDescent="0.2">
      <c r="F488" s="3"/>
      <c r="J488" s="3"/>
      <c r="L488" s="3"/>
    </row>
    <row r="489" spans="6:12" x14ac:dyDescent="0.2">
      <c r="F489" s="3"/>
      <c r="J489" s="3"/>
      <c r="L489" s="3"/>
    </row>
    <row r="490" spans="6:12" x14ac:dyDescent="0.2">
      <c r="F490" s="3"/>
      <c r="J490" s="3"/>
      <c r="L490" s="3"/>
    </row>
    <row r="491" spans="6:12" x14ac:dyDescent="0.2">
      <c r="F491" s="3"/>
      <c r="J491" s="3"/>
      <c r="L491" s="3"/>
    </row>
    <row r="492" spans="6:12" x14ac:dyDescent="0.2">
      <c r="F492" s="3"/>
      <c r="J492" s="3"/>
      <c r="L492" s="3"/>
    </row>
    <row r="493" spans="6:12" x14ac:dyDescent="0.2">
      <c r="F493" s="3"/>
      <c r="J493" s="3"/>
      <c r="L493" s="3"/>
    </row>
    <row r="494" spans="6:12" x14ac:dyDescent="0.2">
      <c r="F494" s="3"/>
      <c r="J494" s="3"/>
      <c r="L494" s="3"/>
    </row>
    <row r="495" spans="6:12" x14ac:dyDescent="0.2">
      <c r="F495" s="3"/>
      <c r="J495" s="3"/>
      <c r="L495" s="3"/>
    </row>
    <row r="496" spans="6:12" x14ac:dyDescent="0.2">
      <c r="F496" s="3"/>
      <c r="J496" s="3"/>
      <c r="L496" s="3"/>
    </row>
    <row r="497" spans="6:12" x14ac:dyDescent="0.2">
      <c r="F497" s="3"/>
      <c r="J497" s="3"/>
      <c r="L497" s="3"/>
    </row>
    <row r="498" spans="6:12" x14ac:dyDescent="0.2">
      <c r="F498" s="3"/>
      <c r="J498" s="3"/>
      <c r="L498" s="3"/>
    </row>
    <row r="499" spans="6:12" x14ac:dyDescent="0.2">
      <c r="F499" s="3"/>
      <c r="J499" s="3"/>
      <c r="L499" s="3"/>
    </row>
    <row r="500" spans="6:12" x14ac:dyDescent="0.2">
      <c r="F500" s="3"/>
      <c r="J500" s="3"/>
      <c r="L500" s="3"/>
    </row>
    <row r="501" spans="6:12" x14ac:dyDescent="0.2">
      <c r="F501" s="3"/>
      <c r="J501" s="3"/>
      <c r="L501" s="3"/>
    </row>
    <row r="502" spans="6:12" x14ac:dyDescent="0.2">
      <c r="F502" s="3"/>
      <c r="J502" s="3"/>
      <c r="L502" s="3"/>
    </row>
    <row r="503" spans="6:12" x14ac:dyDescent="0.2">
      <c r="F503" s="3"/>
      <c r="J503" s="3"/>
      <c r="L503" s="3"/>
    </row>
    <row r="504" spans="6:12" x14ac:dyDescent="0.2">
      <c r="F504" s="3"/>
      <c r="J504" s="3"/>
      <c r="L504" s="3"/>
    </row>
    <row r="505" spans="6:12" x14ac:dyDescent="0.2">
      <c r="F505" s="3"/>
      <c r="J505" s="3"/>
      <c r="L505" s="3"/>
    </row>
    <row r="506" spans="6:12" x14ac:dyDescent="0.2">
      <c r="F506" s="3"/>
      <c r="J506" s="3"/>
      <c r="L506" s="3"/>
    </row>
    <row r="507" spans="6:12" x14ac:dyDescent="0.2">
      <c r="F507" s="3"/>
      <c r="J507" s="3"/>
      <c r="L507" s="3"/>
    </row>
    <row r="508" spans="6:12" x14ac:dyDescent="0.2">
      <c r="F508" s="3"/>
      <c r="J508" s="3"/>
      <c r="L508" s="3"/>
    </row>
    <row r="509" spans="6:12" x14ac:dyDescent="0.2">
      <c r="F509" s="3"/>
      <c r="J509" s="3"/>
      <c r="L509" s="3"/>
    </row>
    <row r="510" spans="6:12" x14ac:dyDescent="0.2">
      <c r="F510" s="3"/>
      <c r="J510" s="3"/>
      <c r="L510" s="3"/>
    </row>
    <row r="511" spans="6:12" x14ac:dyDescent="0.2">
      <c r="F511" s="3"/>
      <c r="J511" s="3"/>
      <c r="L511" s="3"/>
    </row>
    <row r="512" spans="6:12" x14ac:dyDescent="0.2">
      <c r="F512" s="3"/>
      <c r="J512" s="3"/>
      <c r="L512" s="3"/>
    </row>
    <row r="513" spans="6:12" x14ac:dyDescent="0.2">
      <c r="F513" s="3"/>
      <c r="J513" s="3"/>
      <c r="L513" s="3"/>
    </row>
    <row r="514" spans="6:12" x14ac:dyDescent="0.2">
      <c r="F514" s="3"/>
      <c r="J514" s="3"/>
      <c r="L514" s="3"/>
    </row>
    <row r="515" spans="6:12" x14ac:dyDescent="0.2">
      <c r="F515" s="3"/>
      <c r="J515" s="3"/>
      <c r="L515" s="3"/>
    </row>
    <row r="516" spans="6:12" x14ac:dyDescent="0.2">
      <c r="F516" s="3"/>
      <c r="J516" s="3"/>
      <c r="L516" s="3"/>
    </row>
    <row r="517" spans="6:12" x14ac:dyDescent="0.2">
      <c r="F517" s="3"/>
      <c r="J517" s="3"/>
      <c r="L517" s="3"/>
    </row>
    <row r="518" spans="6:12" x14ac:dyDescent="0.2">
      <c r="F518" s="3"/>
      <c r="J518" s="3"/>
      <c r="L518" s="3"/>
    </row>
    <row r="519" spans="6:12" x14ac:dyDescent="0.2">
      <c r="F519" s="3"/>
      <c r="J519" s="3"/>
      <c r="L519" s="3"/>
    </row>
    <row r="520" spans="6:12" x14ac:dyDescent="0.2">
      <c r="F520" s="3"/>
      <c r="J520" s="3"/>
      <c r="L520" s="3"/>
    </row>
    <row r="521" spans="6:12" x14ac:dyDescent="0.2">
      <c r="F521" s="3"/>
      <c r="J521" s="3"/>
      <c r="L521" s="3"/>
    </row>
    <row r="522" spans="6:12" x14ac:dyDescent="0.2">
      <c r="F522" s="3"/>
      <c r="J522" s="3"/>
      <c r="L522" s="3"/>
    </row>
    <row r="523" spans="6:12" x14ac:dyDescent="0.2">
      <c r="F523" s="3"/>
      <c r="J523" s="3"/>
      <c r="L523" s="3"/>
    </row>
    <row r="524" spans="6:12" x14ac:dyDescent="0.2">
      <c r="F524" s="3"/>
      <c r="J524" s="3"/>
      <c r="L524" s="3"/>
    </row>
    <row r="525" spans="6:12" x14ac:dyDescent="0.2">
      <c r="F525" s="3"/>
      <c r="J525" s="3"/>
      <c r="L525" s="3"/>
    </row>
    <row r="526" spans="6:12" x14ac:dyDescent="0.2">
      <c r="F526" s="3"/>
      <c r="J526" s="3"/>
      <c r="L526" s="3"/>
    </row>
    <row r="527" spans="6:12" x14ac:dyDescent="0.2">
      <c r="F527" s="3"/>
      <c r="J527" s="3"/>
      <c r="L527" s="3"/>
    </row>
    <row r="528" spans="6:12" x14ac:dyDescent="0.2">
      <c r="F528" s="3"/>
      <c r="J528" s="3"/>
      <c r="L528" s="3"/>
    </row>
    <row r="529" spans="6:12" x14ac:dyDescent="0.2">
      <c r="F529" s="3"/>
      <c r="J529" s="3"/>
      <c r="L529" s="3"/>
    </row>
    <row r="530" spans="6:12" x14ac:dyDescent="0.2">
      <c r="F530" s="3"/>
      <c r="J530" s="3"/>
      <c r="L530" s="3"/>
    </row>
    <row r="531" spans="6:12" x14ac:dyDescent="0.2">
      <c r="F531" s="3"/>
      <c r="J531" s="3"/>
      <c r="L531" s="3"/>
    </row>
    <row r="532" spans="6:12" x14ac:dyDescent="0.2">
      <c r="F532" s="3"/>
      <c r="J532" s="3"/>
      <c r="L532" s="3"/>
    </row>
    <row r="533" spans="6:12" x14ac:dyDescent="0.2">
      <c r="F533" s="3"/>
      <c r="J533" s="3"/>
      <c r="L533" s="3"/>
    </row>
    <row r="534" spans="6:12" x14ac:dyDescent="0.2">
      <c r="F534" s="3"/>
      <c r="J534" s="3"/>
      <c r="L534" s="3"/>
    </row>
    <row r="535" spans="6:12" x14ac:dyDescent="0.2">
      <c r="F535" s="3"/>
      <c r="J535" s="3"/>
      <c r="L535" s="3"/>
    </row>
    <row r="536" spans="6:12" x14ac:dyDescent="0.2">
      <c r="F536" s="3"/>
      <c r="J536" s="3"/>
      <c r="L536" s="3"/>
    </row>
    <row r="537" spans="6:12" x14ac:dyDescent="0.2">
      <c r="F537" s="3"/>
      <c r="J537" s="3"/>
      <c r="L537" s="3"/>
    </row>
    <row r="538" spans="6:12" x14ac:dyDescent="0.2">
      <c r="F538" s="3"/>
      <c r="J538" s="3"/>
      <c r="L538" s="3"/>
    </row>
    <row r="539" spans="6:12" x14ac:dyDescent="0.2">
      <c r="F539" s="3"/>
      <c r="J539" s="3"/>
      <c r="L539" s="3"/>
    </row>
    <row r="540" spans="6:12" x14ac:dyDescent="0.2">
      <c r="F540" s="3"/>
      <c r="J540" s="3"/>
      <c r="L540" s="3"/>
    </row>
    <row r="541" spans="6:12" x14ac:dyDescent="0.2">
      <c r="F541" s="3"/>
      <c r="J541" s="3"/>
      <c r="L541" s="3"/>
    </row>
    <row r="542" spans="6:12" x14ac:dyDescent="0.2">
      <c r="F542" s="3"/>
      <c r="J542" s="3"/>
      <c r="L542" s="3"/>
    </row>
    <row r="543" spans="6:12" x14ac:dyDescent="0.2">
      <c r="F543" s="3"/>
      <c r="J543" s="3"/>
      <c r="L543" s="3"/>
    </row>
    <row r="544" spans="6:12" x14ac:dyDescent="0.2">
      <c r="F544" s="3"/>
      <c r="J544" s="3"/>
      <c r="L544" s="3"/>
    </row>
    <row r="545" spans="6:12" x14ac:dyDescent="0.2">
      <c r="F545" s="3"/>
      <c r="J545" s="3"/>
      <c r="L545" s="3"/>
    </row>
    <row r="546" spans="6:12" x14ac:dyDescent="0.2">
      <c r="F546" s="3"/>
      <c r="J546" s="3"/>
      <c r="L546" s="3"/>
    </row>
    <row r="547" spans="6:12" x14ac:dyDescent="0.2">
      <c r="F547" s="3"/>
      <c r="J547" s="3"/>
      <c r="L547" s="3"/>
    </row>
    <row r="548" spans="6:12" x14ac:dyDescent="0.2">
      <c r="F548" s="3"/>
      <c r="J548" s="3"/>
      <c r="L548" s="3"/>
    </row>
    <row r="549" spans="6:12" x14ac:dyDescent="0.2">
      <c r="F549" s="3"/>
      <c r="J549" s="3"/>
      <c r="L549" s="3"/>
    </row>
    <row r="550" spans="6:12" x14ac:dyDescent="0.2">
      <c r="F550" s="3"/>
      <c r="J550" s="3"/>
      <c r="L550" s="3"/>
    </row>
    <row r="551" spans="6:12" x14ac:dyDescent="0.2">
      <c r="F551" s="3"/>
      <c r="J551" s="3"/>
      <c r="L551" s="3"/>
    </row>
    <row r="552" spans="6:12" x14ac:dyDescent="0.2">
      <c r="F552" s="3"/>
      <c r="J552" s="3"/>
      <c r="L552" s="3"/>
    </row>
    <row r="553" spans="6:12" x14ac:dyDescent="0.2">
      <c r="F553" s="3"/>
      <c r="J553" s="3"/>
      <c r="L553" s="3"/>
    </row>
    <row r="554" spans="6:12" x14ac:dyDescent="0.2">
      <c r="F554" s="3"/>
      <c r="J554" s="3"/>
      <c r="L554" s="3"/>
    </row>
    <row r="555" spans="6:12" x14ac:dyDescent="0.2">
      <c r="F555" s="3"/>
      <c r="J555" s="3"/>
      <c r="L555" s="3"/>
    </row>
    <row r="556" spans="6:12" x14ac:dyDescent="0.2">
      <c r="F556" s="3"/>
      <c r="J556" s="3"/>
      <c r="L556" s="3"/>
    </row>
    <row r="557" spans="6:12" x14ac:dyDescent="0.2">
      <c r="F557" s="3"/>
      <c r="J557" s="3"/>
      <c r="L557" s="3"/>
    </row>
    <row r="558" spans="6:12" x14ac:dyDescent="0.2">
      <c r="F558" s="3"/>
      <c r="J558" s="3"/>
      <c r="L558" s="3"/>
    </row>
    <row r="559" spans="6:12" x14ac:dyDescent="0.2">
      <c r="F559" s="3"/>
      <c r="J559" s="3"/>
      <c r="L559" s="3"/>
    </row>
    <row r="560" spans="6:12" x14ac:dyDescent="0.2">
      <c r="F560" s="3"/>
      <c r="J560" s="3"/>
      <c r="L560" s="3"/>
    </row>
    <row r="561" spans="6:12" x14ac:dyDescent="0.2">
      <c r="F561" s="3"/>
      <c r="J561" s="3"/>
      <c r="L561" s="3"/>
    </row>
    <row r="562" spans="6:12" x14ac:dyDescent="0.2">
      <c r="F562" s="3"/>
      <c r="J562" s="3"/>
      <c r="L562" s="3"/>
    </row>
    <row r="563" spans="6:12" x14ac:dyDescent="0.2">
      <c r="F563" s="3"/>
      <c r="J563" s="3"/>
      <c r="L563" s="3"/>
    </row>
    <row r="564" spans="6:12" x14ac:dyDescent="0.2">
      <c r="F564" s="3"/>
      <c r="J564" s="3"/>
      <c r="L564" s="3"/>
    </row>
    <row r="565" spans="6:12" x14ac:dyDescent="0.2">
      <c r="F565" s="3"/>
      <c r="J565" s="3"/>
      <c r="L565" s="3"/>
    </row>
    <row r="566" spans="6:12" x14ac:dyDescent="0.2">
      <c r="F566" s="3"/>
    </row>
    <row r="567" spans="6:12" x14ac:dyDescent="0.2">
      <c r="F567" s="3"/>
    </row>
    <row r="568" spans="6:12" x14ac:dyDescent="0.2">
      <c r="F568" s="3"/>
    </row>
    <row r="569" spans="6:12" x14ac:dyDescent="0.2">
      <c r="F569" s="3"/>
    </row>
    <row r="570" spans="6:12" x14ac:dyDescent="0.2">
      <c r="F570" s="3"/>
    </row>
    <row r="571" spans="6:12" x14ac:dyDescent="0.2">
      <c r="F571" s="3"/>
    </row>
    <row r="572" spans="6:12" x14ac:dyDescent="0.2">
      <c r="F572" s="3"/>
    </row>
    <row r="573" spans="6:12" x14ac:dyDescent="0.2">
      <c r="F573" s="3"/>
    </row>
    <row r="574" spans="6:12" x14ac:dyDescent="0.2">
      <c r="F574" s="3"/>
    </row>
    <row r="575" spans="6:12" x14ac:dyDescent="0.2">
      <c r="F575" s="3"/>
    </row>
    <row r="576" spans="6:12" x14ac:dyDescent="0.2">
      <c r="F576" s="3"/>
    </row>
    <row r="577" spans="6:6" x14ac:dyDescent="0.2">
      <c r="F577" s="3"/>
    </row>
    <row r="578" spans="6:6" x14ac:dyDescent="0.2">
      <c r="F578" s="3"/>
    </row>
    <row r="579" spans="6:6" x14ac:dyDescent="0.2">
      <c r="F579" s="3"/>
    </row>
    <row r="580" spans="6:6" x14ac:dyDescent="0.2">
      <c r="F580" s="3"/>
    </row>
    <row r="581" spans="6:6" x14ac:dyDescent="0.2">
      <c r="F581" s="3"/>
    </row>
    <row r="582" spans="6:6" x14ac:dyDescent="0.2">
      <c r="F582" s="3"/>
    </row>
    <row r="583" spans="6:6" x14ac:dyDescent="0.2">
      <c r="F583" s="3"/>
    </row>
    <row r="584" spans="6:6" x14ac:dyDescent="0.2">
      <c r="F584" s="3"/>
    </row>
    <row r="585" spans="6:6" x14ac:dyDescent="0.2">
      <c r="F585" s="3"/>
    </row>
    <row r="586" spans="6:6" x14ac:dyDescent="0.2">
      <c r="F586" s="3"/>
    </row>
    <row r="587" spans="6:6" x14ac:dyDescent="0.2">
      <c r="F587" s="3"/>
    </row>
    <row r="588" spans="6:6" x14ac:dyDescent="0.2">
      <c r="F588" s="3"/>
    </row>
    <row r="589" spans="6:6" x14ac:dyDescent="0.2">
      <c r="F589" s="3"/>
    </row>
    <row r="590" spans="6:6" x14ac:dyDescent="0.2">
      <c r="F590" s="3"/>
    </row>
    <row r="591" spans="6:6" x14ac:dyDescent="0.2">
      <c r="F591" s="3"/>
    </row>
    <row r="592" spans="6:6" x14ac:dyDescent="0.2">
      <c r="F592" s="3"/>
    </row>
    <row r="593" spans="6:6" x14ac:dyDescent="0.2">
      <c r="F593" s="3"/>
    </row>
    <row r="594" spans="6:6" x14ac:dyDescent="0.2">
      <c r="F594" s="3"/>
    </row>
    <row r="595" spans="6:6" x14ac:dyDescent="0.2">
      <c r="F595" s="3"/>
    </row>
    <row r="596" spans="6:6" x14ac:dyDescent="0.2">
      <c r="F596" s="3"/>
    </row>
    <row r="597" spans="6:6" x14ac:dyDescent="0.2">
      <c r="F597" s="3"/>
    </row>
    <row r="598" spans="6:6" x14ac:dyDescent="0.2">
      <c r="F598" s="3"/>
    </row>
    <row r="599" spans="6:6" x14ac:dyDescent="0.2">
      <c r="F599" s="3"/>
    </row>
    <row r="600" spans="6:6" x14ac:dyDescent="0.2">
      <c r="F600" s="3"/>
    </row>
    <row r="601" spans="6:6" x14ac:dyDescent="0.2">
      <c r="F601" s="3"/>
    </row>
    <row r="602" spans="6:6" x14ac:dyDescent="0.2">
      <c r="F602" s="3"/>
    </row>
    <row r="603" spans="6:6" x14ac:dyDescent="0.2">
      <c r="F603" s="3"/>
    </row>
    <row r="604" spans="6:6" x14ac:dyDescent="0.2">
      <c r="F604" s="3"/>
    </row>
    <row r="605" spans="6:6" x14ac:dyDescent="0.2">
      <c r="F605" s="3"/>
    </row>
    <row r="606" spans="6:6" x14ac:dyDescent="0.2">
      <c r="F606" s="3"/>
    </row>
    <row r="607" spans="6:6" x14ac:dyDescent="0.2">
      <c r="F607" s="3"/>
    </row>
    <row r="608" spans="6:6" x14ac:dyDescent="0.2">
      <c r="F608" s="3"/>
    </row>
    <row r="609" spans="6:6" x14ac:dyDescent="0.2">
      <c r="F609" s="3"/>
    </row>
    <row r="610" spans="6:6" x14ac:dyDescent="0.2">
      <c r="F610" s="3"/>
    </row>
    <row r="611" spans="6:6" x14ac:dyDescent="0.2">
      <c r="F611" s="3"/>
    </row>
    <row r="612" spans="6:6" x14ac:dyDescent="0.2">
      <c r="F612" s="3"/>
    </row>
    <row r="613" spans="6:6" x14ac:dyDescent="0.2">
      <c r="F613" s="3"/>
    </row>
    <row r="614" spans="6:6" x14ac:dyDescent="0.2">
      <c r="F614" s="3"/>
    </row>
    <row r="615" spans="6:6" x14ac:dyDescent="0.2">
      <c r="F615" s="3"/>
    </row>
    <row r="616" spans="6:6" x14ac:dyDescent="0.2">
      <c r="F616" s="3"/>
    </row>
    <row r="617" spans="6:6" x14ac:dyDescent="0.2">
      <c r="F617" s="3"/>
    </row>
    <row r="618" spans="6:6" x14ac:dyDescent="0.2">
      <c r="F618" s="3"/>
    </row>
    <row r="619" spans="6:6" x14ac:dyDescent="0.2">
      <c r="F619" s="3"/>
    </row>
    <row r="620" spans="6:6" x14ac:dyDescent="0.2">
      <c r="F620" s="3"/>
    </row>
    <row r="621" spans="6:6" x14ac:dyDescent="0.2">
      <c r="F621" s="3"/>
    </row>
    <row r="622" spans="6:6" x14ac:dyDescent="0.2">
      <c r="F622" s="3"/>
    </row>
    <row r="623" spans="6:6" x14ac:dyDescent="0.2">
      <c r="F623" s="3"/>
    </row>
    <row r="624" spans="6:6" x14ac:dyDescent="0.2">
      <c r="F624" s="3"/>
    </row>
    <row r="625" spans="6:6" x14ac:dyDescent="0.2">
      <c r="F625" s="3"/>
    </row>
    <row r="626" spans="6:6" x14ac:dyDescent="0.2">
      <c r="F626" s="3"/>
    </row>
    <row r="627" spans="6:6" x14ac:dyDescent="0.2">
      <c r="F627" s="3"/>
    </row>
    <row r="628" spans="6:6" x14ac:dyDescent="0.2">
      <c r="F628" s="3"/>
    </row>
    <row r="629" spans="6:6" x14ac:dyDescent="0.2">
      <c r="F629" s="3"/>
    </row>
    <row r="630" spans="6:6" x14ac:dyDescent="0.2">
      <c r="F630" s="3"/>
    </row>
    <row r="631" spans="6:6" x14ac:dyDescent="0.2">
      <c r="F631" s="3"/>
    </row>
    <row r="632" spans="6:6" x14ac:dyDescent="0.2">
      <c r="F632" s="3"/>
    </row>
    <row r="633" spans="6:6" x14ac:dyDescent="0.2">
      <c r="F633" s="3"/>
    </row>
    <row r="634" spans="6:6" x14ac:dyDescent="0.2">
      <c r="F634" s="3"/>
    </row>
    <row r="635" spans="6:6" x14ac:dyDescent="0.2">
      <c r="F635" s="3"/>
    </row>
    <row r="636" spans="6:6" x14ac:dyDescent="0.2">
      <c r="F636" s="3"/>
    </row>
    <row r="637" spans="6:6" x14ac:dyDescent="0.2">
      <c r="F637" s="3"/>
    </row>
    <row r="638" spans="6:6" x14ac:dyDescent="0.2">
      <c r="F638" s="3"/>
    </row>
    <row r="639" spans="6:6" x14ac:dyDescent="0.2">
      <c r="F639" s="3"/>
    </row>
    <row r="640" spans="6:6" x14ac:dyDescent="0.2">
      <c r="F640" s="3"/>
    </row>
    <row r="641" spans="6:6" x14ac:dyDescent="0.2">
      <c r="F641" s="3"/>
    </row>
    <row r="642" spans="6:6" x14ac:dyDescent="0.2">
      <c r="F642" s="3"/>
    </row>
    <row r="643" spans="6:6" x14ac:dyDescent="0.2">
      <c r="F643" s="3"/>
    </row>
    <row r="644" spans="6:6" x14ac:dyDescent="0.2">
      <c r="F644" s="3"/>
    </row>
    <row r="645" spans="6:6" x14ac:dyDescent="0.2">
      <c r="F645" s="3"/>
    </row>
    <row r="646" spans="6:6" x14ac:dyDescent="0.2">
      <c r="F646" s="3"/>
    </row>
    <row r="647" spans="6:6" x14ac:dyDescent="0.2">
      <c r="F647" s="3"/>
    </row>
    <row r="648" spans="6:6" x14ac:dyDescent="0.2">
      <c r="F648" s="3"/>
    </row>
    <row r="649" spans="6:6" x14ac:dyDescent="0.2">
      <c r="F649" s="3"/>
    </row>
    <row r="650" spans="6:6" x14ac:dyDescent="0.2">
      <c r="F650" s="3"/>
    </row>
    <row r="651" spans="6:6" x14ac:dyDescent="0.2">
      <c r="F651" s="3"/>
    </row>
    <row r="652" spans="6:6" x14ac:dyDescent="0.2">
      <c r="F652" s="3"/>
    </row>
    <row r="653" spans="6:6" x14ac:dyDescent="0.2">
      <c r="F653" s="3"/>
    </row>
    <row r="654" spans="6:6" x14ac:dyDescent="0.2">
      <c r="F654" s="3"/>
    </row>
    <row r="655" spans="6:6" x14ac:dyDescent="0.2">
      <c r="F655" s="3"/>
    </row>
    <row r="656" spans="6:6" x14ac:dyDescent="0.2">
      <c r="F656" s="3"/>
    </row>
    <row r="657" spans="6:6" x14ac:dyDescent="0.2">
      <c r="F657" s="3"/>
    </row>
    <row r="658" spans="6:6" x14ac:dyDescent="0.2">
      <c r="F658" s="3"/>
    </row>
    <row r="659" spans="6:6" x14ac:dyDescent="0.2">
      <c r="F659" s="3"/>
    </row>
    <row r="660" spans="6:6" x14ac:dyDescent="0.2">
      <c r="F660" s="3"/>
    </row>
    <row r="661" spans="6:6" x14ac:dyDescent="0.2">
      <c r="F661" s="3"/>
    </row>
    <row r="662" spans="6:6" x14ac:dyDescent="0.2">
      <c r="F662" s="3"/>
    </row>
    <row r="663" spans="6:6" x14ac:dyDescent="0.2">
      <c r="F663" s="3"/>
    </row>
    <row r="664" spans="6:6" x14ac:dyDescent="0.2">
      <c r="F664" s="3"/>
    </row>
    <row r="665" spans="6:6" x14ac:dyDescent="0.2">
      <c r="F665" s="3"/>
    </row>
    <row r="666" spans="6:6" x14ac:dyDescent="0.2">
      <c r="F666" s="3"/>
    </row>
    <row r="667" spans="6:6" x14ac:dyDescent="0.2">
      <c r="F667" s="3"/>
    </row>
    <row r="668" spans="6:6" x14ac:dyDescent="0.2">
      <c r="F668" s="3"/>
    </row>
    <row r="669" spans="6:6" x14ac:dyDescent="0.2">
      <c r="F669" s="3"/>
    </row>
    <row r="670" spans="6:6" x14ac:dyDescent="0.2">
      <c r="F670" s="3"/>
    </row>
    <row r="671" spans="6:6" x14ac:dyDescent="0.2">
      <c r="F671" s="3"/>
    </row>
    <row r="672" spans="6:6" x14ac:dyDescent="0.2">
      <c r="F672" s="3"/>
    </row>
    <row r="673" spans="6:6" x14ac:dyDescent="0.2">
      <c r="F673" s="3"/>
    </row>
    <row r="674" spans="6:6" x14ac:dyDescent="0.2">
      <c r="F674" s="3"/>
    </row>
    <row r="675" spans="6:6" x14ac:dyDescent="0.2">
      <c r="F675" s="3"/>
    </row>
    <row r="676" spans="6:6" x14ac:dyDescent="0.2">
      <c r="F676" s="3"/>
    </row>
    <row r="677" spans="6:6" x14ac:dyDescent="0.2">
      <c r="F677" s="3"/>
    </row>
    <row r="678" spans="6:6" x14ac:dyDescent="0.2">
      <c r="F678" s="3"/>
    </row>
    <row r="679" spans="6:6" x14ac:dyDescent="0.2">
      <c r="F679" s="3"/>
    </row>
    <row r="680" spans="6:6" x14ac:dyDescent="0.2">
      <c r="F680" s="3"/>
    </row>
    <row r="681" spans="6:6" x14ac:dyDescent="0.2">
      <c r="F681" s="3"/>
    </row>
    <row r="682" spans="6:6" x14ac:dyDescent="0.2">
      <c r="F682" s="3"/>
    </row>
    <row r="683" spans="6:6" x14ac:dyDescent="0.2">
      <c r="F683" s="3"/>
    </row>
    <row r="684" spans="6:6" x14ac:dyDescent="0.2">
      <c r="F684" s="3"/>
    </row>
    <row r="685" spans="6:6" x14ac:dyDescent="0.2">
      <c r="F685" s="3"/>
    </row>
    <row r="686" spans="6:6" x14ac:dyDescent="0.2">
      <c r="F686" s="3"/>
    </row>
    <row r="687" spans="6:6" x14ac:dyDescent="0.2">
      <c r="F687" s="3"/>
    </row>
    <row r="688" spans="6:6" x14ac:dyDescent="0.2">
      <c r="F688" s="3"/>
    </row>
    <row r="689" spans="6:6" x14ac:dyDescent="0.2">
      <c r="F689" s="3"/>
    </row>
    <row r="690" spans="6:6" x14ac:dyDescent="0.2">
      <c r="F690" s="3"/>
    </row>
    <row r="691" spans="6:6" x14ac:dyDescent="0.2">
      <c r="F691" s="3"/>
    </row>
    <row r="692" spans="6:6" x14ac:dyDescent="0.2">
      <c r="F692" s="3"/>
    </row>
    <row r="693" spans="6:6" x14ac:dyDescent="0.2">
      <c r="F693" s="3"/>
    </row>
    <row r="694" spans="6:6" x14ac:dyDescent="0.2">
      <c r="F694" s="3"/>
    </row>
    <row r="695" spans="6:6" x14ac:dyDescent="0.2">
      <c r="F695" s="3"/>
    </row>
    <row r="696" spans="6:6" x14ac:dyDescent="0.2">
      <c r="F696" s="3"/>
    </row>
    <row r="697" spans="6:6" x14ac:dyDescent="0.2">
      <c r="F697" s="3"/>
    </row>
    <row r="698" spans="6:6" x14ac:dyDescent="0.2">
      <c r="F698" s="3"/>
    </row>
    <row r="699" spans="6:6" x14ac:dyDescent="0.2">
      <c r="F699" s="3"/>
    </row>
    <row r="700" spans="6:6" x14ac:dyDescent="0.2">
      <c r="F700" s="3"/>
    </row>
    <row r="701" spans="6:6" x14ac:dyDescent="0.2">
      <c r="F701" s="3"/>
    </row>
    <row r="702" spans="6:6" x14ac:dyDescent="0.2">
      <c r="F702" s="3"/>
    </row>
    <row r="703" spans="6:6" x14ac:dyDescent="0.2">
      <c r="F703" s="3"/>
    </row>
    <row r="704" spans="6:6" x14ac:dyDescent="0.2">
      <c r="F704" s="3"/>
    </row>
    <row r="705" spans="6:6" x14ac:dyDescent="0.2">
      <c r="F705" s="3"/>
    </row>
    <row r="706" spans="6:6" x14ac:dyDescent="0.2">
      <c r="F706" s="3"/>
    </row>
    <row r="707" spans="6:6" x14ac:dyDescent="0.2">
      <c r="F707" s="3"/>
    </row>
    <row r="708" spans="6:6" x14ac:dyDescent="0.2">
      <c r="F708" s="3"/>
    </row>
    <row r="709" spans="6:6" x14ac:dyDescent="0.2">
      <c r="F709" s="3"/>
    </row>
    <row r="710" spans="6:6" x14ac:dyDescent="0.2">
      <c r="F710" s="3"/>
    </row>
    <row r="711" spans="6:6" x14ac:dyDescent="0.2">
      <c r="F711" s="3"/>
    </row>
    <row r="712" spans="6:6" x14ac:dyDescent="0.2">
      <c r="F712" s="3"/>
    </row>
    <row r="713" spans="6:6" x14ac:dyDescent="0.2">
      <c r="F713" s="3"/>
    </row>
    <row r="714" spans="6:6" x14ac:dyDescent="0.2">
      <c r="F714" s="3"/>
    </row>
    <row r="715" spans="6:6" x14ac:dyDescent="0.2">
      <c r="F715" s="3"/>
    </row>
    <row r="716" spans="6:6" x14ac:dyDescent="0.2">
      <c r="F716" s="3"/>
    </row>
    <row r="717" spans="6:6" x14ac:dyDescent="0.2">
      <c r="F717" s="3"/>
    </row>
    <row r="718" spans="6:6" x14ac:dyDescent="0.2">
      <c r="F718" s="3"/>
    </row>
    <row r="719" spans="6:6" x14ac:dyDescent="0.2">
      <c r="F719" s="3"/>
    </row>
    <row r="720" spans="6:6" x14ac:dyDescent="0.2">
      <c r="F720" s="3"/>
    </row>
    <row r="721" spans="6:6" x14ac:dyDescent="0.2">
      <c r="F721" s="3"/>
    </row>
    <row r="722" spans="6:6" x14ac:dyDescent="0.2">
      <c r="F722" s="3"/>
    </row>
    <row r="723" spans="6:6" x14ac:dyDescent="0.2">
      <c r="F723" s="3"/>
    </row>
    <row r="724" spans="6:6" x14ac:dyDescent="0.2">
      <c r="F724" s="3"/>
    </row>
    <row r="725" spans="6:6" x14ac:dyDescent="0.2">
      <c r="F725" s="3"/>
    </row>
    <row r="726" spans="6:6" x14ac:dyDescent="0.2">
      <c r="F726" s="3"/>
    </row>
    <row r="727" spans="6:6" x14ac:dyDescent="0.2">
      <c r="F727" s="3"/>
    </row>
    <row r="728" spans="6:6" x14ac:dyDescent="0.2">
      <c r="F728" s="3"/>
    </row>
    <row r="729" spans="6:6" x14ac:dyDescent="0.2">
      <c r="F729" s="3"/>
    </row>
    <row r="730" spans="6:6" x14ac:dyDescent="0.2">
      <c r="F730" s="3"/>
    </row>
    <row r="731" spans="6:6" x14ac:dyDescent="0.2">
      <c r="F731" s="3"/>
    </row>
    <row r="732" spans="6:6" x14ac:dyDescent="0.2">
      <c r="F732" s="3"/>
    </row>
    <row r="733" spans="6:6" x14ac:dyDescent="0.2">
      <c r="F733" s="3"/>
    </row>
    <row r="734" spans="6:6" x14ac:dyDescent="0.2">
      <c r="F734" s="3"/>
    </row>
    <row r="735" spans="6:6" x14ac:dyDescent="0.2">
      <c r="F735" s="3"/>
    </row>
    <row r="736" spans="6:6" x14ac:dyDescent="0.2">
      <c r="F736" s="3"/>
    </row>
    <row r="737" spans="6:6" x14ac:dyDescent="0.2">
      <c r="F737" s="3"/>
    </row>
    <row r="738" spans="6:6" x14ac:dyDescent="0.2">
      <c r="F738" s="3"/>
    </row>
    <row r="739" spans="6:6" x14ac:dyDescent="0.2">
      <c r="F739" s="3"/>
    </row>
    <row r="740" spans="6:6" x14ac:dyDescent="0.2">
      <c r="F740" s="3"/>
    </row>
    <row r="741" spans="6:6" x14ac:dyDescent="0.2">
      <c r="F741" s="3"/>
    </row>
    <row r="742" spans="6:6" x14ac:dyDescent="0.2">
      <c r="F742" s="3"/>
    </row>
    <row r="743" spans="6:6" x14ac:dyDescent="0.2">
      <c r="F743" s="3"/>
    </row>
    <row r="744" spans="6:6" x14ac:dyDescent="0.2">
      <c r="F744" s="3"/>
    </row>
    <row r="745" spans="6:6" x14ac:dyDescent="0.2">
      <c r="F745" s="3"/>
    </row>
    <row r="746" spans="6:6" x14ac:dyDescent="0.2">
      <c r="F746" s="3"/>
    </row>
    <row r="747" spans="6:6" x14ac:dyDescent="0.2">
      <c r="F747" s="3"/>
    </row>
    <row r="748" spans="6:6" x14ac:dyDescent="0.2">
      <c r="F748" s="3"/>
    </row>
    <row r="749" spans="6:6" x14ac:dyDescent="0.2">
      <c r="F749" s="3"/>
    </row>
    <row r="750" spans="6:6" x14ac:dyDescent="0.2">
      <c r="F750" s="3"/>
    </row>
    <row r="751" spans="6:6" x14ac:dyDescent="0.2">
      <c r="F751" s="3"/>
    </row>
    <row r="752" spans="6:6" x14ac:dyDescent="0.2">
      <c r="F752" s="3"/>
    </row>
    <row r="753" spans="6:6" x14ac:dyDescent="0.2">
      <c r="F753" s="3"/>
    </row>
    <row r="754" spans="6:6" x14ac:dyDescent="0.2">
      <c r="F754" s="3"/>
    </row>
    <row r="755" spans="6:6" x14ac:dyDescent="0.2">
      <c r="F755" s="3"/>
    </row>
    <row r="756" spans="6:6" x14ac:dyDescent="0.2">
      <c r="F756" s="3"/>
    </row>
    <row r="757" spans="6:6" x14ac:dyDescent="0.2">
      <c r="F757" s="3"/>
    </row>
    <row r="758" spans="6:6" x14ac:dyDescent="0.2">
      <c r="F758" s="3"/>
    </row>
    <row r="759" spans="6:6" x14ac:dyDescent="0.2">
      <c r="F759" s="3"/>
    </row>
    <row r="760" spans="6:6" x14ac:dyDescent="0.2">
      <c r="F760" s="3"/>
    </row>
    <row r="761" spans="6:6" x14ac:dyDescent="0.2">
      <c r="F761" s="3"/>
    </row>
    <row r="762" spans="6:6" x14ac:dyDescent="0.2">
      <c r="F762" s="3"/>
    </row>
    <row r="763" spans="6:6" x14ac:dyDescent="0.2">
      <c r="F763" s="3"/>
    </row>
    <row r="764" spans="6:6" x14ac:dyDescent="0.2">
      <c r="F764" s="3"/>
    </row>
    <row r="765" spans="6:6" x14ac:dyDescent="0.2">
      <c r="F765" s="3"/>
    </row>
    <row r="766" spans="6:6" x14ac:dyDescent="0.2">
      <c r="F766" s="3"/>
    </row>
    <row r="767" spans="6:6" x14ac:dyDescent="0.2">
      <c r="F767" s="3"/>
    </row>
    <row r="768" spans="6:6" x14ac:dyDescent="0.2">
      <c r="F768" s="3"/>
    </row>
    <row r="769" spans="6:6" x14ac:dyDescent="0.2">
      <c r="F769" s="3"/>
    </row>
    <row r="770" spans="6:6" x14ac:dyDescent="0.2">
      <c r="F770" s="3"/>
    </row>
    <row r="771" spans="6:6" x14ac:dyDescent="0.2">
      <c r="F771" s="3"/>
    </row>
    <row r="772" spans="6:6" x14ac:dyDescent="0.2">
      <c r="F772" s="3"/>
    </row>
    <row r="773" spans="6:6" x14ac:dyDescent="0.2">
      <c r="F773" s="3"/>
    </row>
    <row r="774" spans="6:6" x14ac:dyDescent="0.2">
      <c r="F774" s="3"/>
    </row>
    <row r="775" spans="6:6" x14ac:dyDescent="0.2">
      <c r="F775" s="3"/>
    </row>
    <row r="776" spans="6:6" x14ac:dyDescent="0.2">
      <c r="F776" s="3"/>
    </row>
    <row r="777" spans="6:6" x14ac:dyDescent="0.2">
      <c r="F777" s="3"/>
    </row>
    <row r="778" spans="6:6" x14ac:dyDescent="0.2">
      <c r="F778" s="3"/>
    </row>
    <row r="779" spans="6:6" x14ac:dyDescent="0.2">
      <c r="F779" s="3"/>
    </row>
    <row r="780" spans="6:6" x14ac:dyDescent="0.2">
      <c r="F780" s="3"/>
    </row>
    <row r="781" spans="6:6" x14ac:dyDescent="0.2">
      <c r="F781" s="3"/>
    </row>
    <row r="782" spans="6:6" x14ac:dyDescent="0.2">
      <c r="F782" s="3"/>
    </row>
    <row r="783" spans="6:6" x14ac:dyDescent="0.2">
      <c r="F783" s="3"/>
    </row>
    <row r="784" spans="6:6" x14ac:dyDescent="0.2">
      <c r="F784" s="3"/>
    </row>
    <row r="785" spans="6:6" x14ac:dyDescent="0.2">
      <c r="F785" s="3"/>
    </row>
    <row r="786" spans="6:6" x14ac:dyDescent="0.2">
      <c r="F786" s="3"/>
    </row>
    <row r="787" spans="6:6" x14ac:dyDescent="0.2">
      <c r="F787" s="3"/>
    </row>
    <row r="788" spans="6:6" x14ac:dyDescent="0.2">
      <c r="F788" s="3"/>
    </row>
    <row r="789" spans="6:6" x14ac:dyDescent="0.2">
      <c r="F789" s="3"/>
    </row>
    <row r="790" spans="6:6" x14ac:dyDescent="0.2">
      <c r="F790" s="3"/>
    </row>
    <row r="791" spans="6:6" x14ac:dyDescent="0.2">
      <c r="F791" s="3"/>
    </row>
    <row r="792" spans="6:6" x14ac:dyDescent="0.2">
      <c r="F792" s="3"/>
    </row>
    <row r="793" spans="6:6" x14ac:dyDescent="0.2">
      <c r="F793" s="3"/>
    </row>
    <row r="794" spans="6:6" x14ac:dyDescent="0.2">
      <c r="F794" s="3"/>
    </row>
    <row r="795" spans="6:6" x14ac:dyDescent="0.2">
      <c r="F795" s="3"/>
    </row>
    <row r="796" spans="6:6" x14ac:dyDescent="0.2">
      <c r="F796" s="3"/>
    </row>
    <row r="797" spans="6:6" x14ac:dyDescent="0.2">
      <c r="F797" s="3"/>
    </row>
    <row r="798" spans="6:6" x14ac:dyDescent="0.2">
      <c r="F798" s="3"/>
    </row>
    <row r="799" spans="6:6" x14ac:dyDescent="0.2">
      <c r="F799" s="3"/>
    </row>
    <row r="800" spans="6:6" x14ac:dyDescent="0.2">
      <c r="F800" s="3"/>
    </row>
    <row r="801" spans="6:6" x14ac:dyDescent="0.2">
      <c r="F801" s="3"/>
    </row>
    <row r="802" spans="6:6" x14ac:dyDescent="0.2">
      <c r="F802" s="3"/>
    </row>
    <row r="803" spans="6:6" x14ac:dyDescent="0.2">
      <c r="F803" s="3"/>
    </row>
    <row r="804" spans="6:6" x14ac:dyDescent="0.2">
      <c r="F804" s="3"/>
    </row>
    <row r="805" spans="6:6" x14ac:dyDescent="0.2">
      <c r="F805" s="3"/>
    </row>
    <row r="806" spans="6:6" x14ac:dyDescent="0.2">
      <c r="F806" s="3"/>
    </row>
    <row r="807" spans="6:6" x14ac:dyDescent="0.2">
      <c r="F807" s="3"/>
    </row>
    <row r="808" spans="6:6" x14ac:dyDescent="0.2">
      <c r="F808" s="3"/>
    </row>
    <row r="809" spans="6:6" x14ac:dyDescent="0.2">
      <c r="F809" s="3"/>
    </row>
    <row r="810" spans="6:6" x14ac:dyDescent="0.2">
      <c r="F810" s="3"/>
    </row>
    <row r="811" spans="6:6" x14ac:dyDescent="0.2">
      <c r="F811" s="3"/>
    </row>
    <row r="812" spans="6:6" x14ac:dyDescent="0.2">
      <c r="F812" s="3"/>
    </row>
    <row r="813" spans="6:6" x14ac:dyDescent="0.2">
      <c r="F813" s="3"/>
    </row>
    <row r="814" spans="6:6" x14ac:dyDescent="0.2">
      <c r="F814" s="3"/>
    </row>
    <row r="815" spans="6:6" x14ac:dyDescent="0.2">
      <c r="F815" s="3"/>
    </row>
    <row r="816" spans="6:6" x14ac:dyDescent="0.2">
      <c r="F816" s="3"/>
    </row>
    <row r="817" spans="6:6" x14ac:dyDescent="0.2">
      <c r="F817" s="3"/>
    </row>
    <row r="818" spans="6:6" x14ac:dyDescent="0.2">
      <c r="F818" s="3"/>
    </row>
    <row r="819" spans="6:6" x14ac:dyDescent="0.2">
      <c r="F819" s="3"/>
    </row>
    <row r="820" spans="6:6" x14ac:dyDescent="0.2">
      <c r="F820" s="3"/>
    </row>
    <row r="821" spans="6:6" x14ac:dyDescent="0.2">
      <c r="F821" s="3"/>
    </row>
    <row r="822" spans="6:6" x14ac:dyDescent="0.2">
      <c r="F822" s="3"/>
    </row>
    <row r="823" spans="6:6" x14ac:dyDescent="0.2">
      <c r="F823" s="3"/>
    </row>
    <row r="824" spans="6:6" x14ac:dyDescent="0.2">
      <c r="F824" s="3"/>
    </row>
    <row r="825" spans="6:6" x14ac:dyDescent="0.2">
      <c r="F825" s="3"/>
    </row>
    <row r="826" spans="6:6" x14ac:dyDescent="0.2">
      <c r="F826" s="3"/>
    </row>
    <row r="827" spans="6:6" x14ac:dyDescent="0.2">
      <c r="F827" s="3"/>
    </row>
    <row r="828" spans="6:6" x14ac:dyDescent="0.2">
      <c r="F828" s="3"/>
    </row>
    <row r="829" spans="6:6" x14ac:dyDescent="0.2">
      <c r="F829" s="3"/>
    </row>
    <row r="830" spans="6:6" x14ac:dyDescent="0.2">
      <c r="F830" s="3"/>
    </row>
    <row r="831" spans="6:6" x14ac:dyDescent="0.2">
      <c r="F831" s="3"/>
    </row>
    <row r="832" spans="6:6" x14ac:dyDescent="0.2">
      <c r="F832" s="3"/>
    </row>
    <row r="833" spans="6:6" x14ac:dyDescent="0.2">
      <c r="F833" s="3"/>
    </row>
    <row r="834" spans="6:6" x14ac:dyDescent="0.2">
      <c r="F834" s="3"/>
    </row>
    <row r="835" spans="6:6" x14ac:dyDescent="0.2">
      <c r="F835" s="3"/>
    </row>
    <row r="836" spans="6:6" x14ac:dyDescent="0.2">
      <c r="F836" s="3"/>
    </row>
    <row r="837" spans="6:6" x14ac:dyDescent="0.2">
      <c r="F837" s="3"/>
    </row>
    <row r="838" spans="6:6" x14ac:dyDescent="0.2">
      <c r="F838" s="3"/>
    </row>
    <row r="839" spans="6:6" x14ac:dyDescent="0.2">
      <c r="F839" s="3"/>
    </row>
    <row r="840" spans="6:6" x14ac:dyDescent="0.2">
      <c r="F840" s="3"/>
    </row>
    <row r="841" spans="6:6" x14ac:dyDescent="0.2">
      <c r="F841" s="3"/>
    </row>
    <row r="842" spans="6:6" x14ac:dyDescent="0.2">
      <c r="F842" s="3"/>
    </row>
    <row r="843" spans="6:6" x14ac:dyDescent="0.2">
      <c r="F843" s="3"/>
    </row>
    <row r="844" spans="6:6" x14ac:dyDescent="0.2">
      <c r="F844" s="3"/>
    </row>
    <row r="845" spans="6:6" x14ac:dyDescent="0.2">
      <c r="F845" s="3"/>
    </row>
    <row r="846" spans="6:6" x14ac:dyDescent="0.2">
      <c r="F846" s="3"/>
    </row>
    <row r="847" spans="6:6" x14ac:dyDescent="0.2">
      <c r="F847" s="3"/>
    </row>
    <row r="848" spans="6:6" x14ac:dyDescent="0.2">
      <c r="F848" s="3"/>
    </row>
    <row r="849" spans="6:6" x14ac:dyDescent="0.2">
      <c r="F849" s="3"/>
    </row>
    <row r="850" spans="6:6" x14ac:dyDescent="0.2">
      <c r="F850" s="3"/>
    </row>
    <row r="851" spans="6:6" x14ac:dyDescent="0.2">
      <c r="F851" s="3"/>
    </row>
    <row r="852" spans="6:6" x14ac:dyDescent="0.2">
      <c r="F852" s="3"/>
    </row>
    <row r="853" spans="6:6" x14ac:dyDescent="0.2">
      <c r="F853" s="3"/>
    </row>
    <row r="854" spans="6:6" x14ac:dyDescent="0.2">
      <c r="F854" s="3"/>
    </row>
    <row r="855" spans="6:6" x14ac:dyDescent="0.2">
      <c r="F855" s="3"/>
    </row>
    <row r="856" spans="6:6" x14ac:dyDescent="0.2">
      <c r="F856" s="3"/>
    </row>
    <row r="857" spans="6:6" x14ac:dyDescent="0.2">
      <c r="F857" s="3"/>
    </row>
    <row r="858" spans="6:6" x14ac:dyDescent="0.2">
      <c r="F858" s="3"/>
    </row>
    <row r="859" spans="6:6" x14ac:dyDescent="0.2">
      <c r="F859" s="3"/>
    </row>
    <row r="860" spans="6:6" x14ac:dyDescent="0.2">
      <c r="F860" s="3"/>
    </row>
    <row r="861" spans="6:6" x14ac:dyDescent="0.2">
      <c r="F861" s="3"/>
    </row>
    <row r="862" spans="6:6" x14ac:dyDescent="0.2">
      <c r="F862" s="3"/>
    </row>
    <row r="863" spans="6:6" x14ac:dyDescent="0.2">
      <c r="F863" s="3"/>
    </row>
    <row r="864" spans="6:6" x14ac:dyDescent="0.2">
      <c r="F864" s="3"/>
    </row>
    <row r="865" spans="6:6" x14ac:dyDescent="0.2">
      <c r="F865" s="3"/>
    </row>
    <row r="866" spans="6:6" x14ac:dyDescent="0.2">
      <c r="F866" s="3"/>
    </row>
    <row r="867" spans="6:6" x14ac:dyDescent="0.2">
      <c r="F867" s="3"/>
    </row>
    <row r="868" spans="6:6" x14ac:dyDescent="0.2">
      <c r="F868" s="3"/>
    </row>
    <row r="869" spans="6:6" x14ac:dyDescent="0.2">
      <c r="F869" s="3"/>
    </row>
    <row r="870" spans="6:6" x14ac:dyDescent="0.2">
      <c r="F870" s="3"/>
    </row>
    <row r="871" spans="6:6" x14ac:dyDescent="0.2">
      <c r="F871" s="3"/>
    </row>
    <row r="872" spans="6:6" x14ac:dyDescent="0.2">
      <c r="F872" s="3"/>
    </row>
    <row r="873" spans="6:6" x14ac:dyDescent="0.2">
      <c r="F873" s="3"/>
    </row>
    <row r="874" spans="6:6" x14ac:dyDescent="0.2">
      <c r="F874" s="3"/>
    </row>
    <row r="875" spans="6:6" x14ac:dyDescent="0.2">
      <c r="F875" s="3"/>
    </row>
    <row r="876" spans="6:6" x14ac:dyDescent="0.2">
      <c r="F876" s="3"/>
    </row>
    <row r="877" spans="6:6" x14ac:dyDescent="0.2">
      <c r="F877" s="3"/>
    </row>
    <row r="878" spans="6:6" x14ac:dyDescent="0.2">
      <c r="F878" s="3"/>
    </row>
    <row r="879" spans="6:6" x14ac:dyDescent="0.2">
      <c r="F879" s="3"/>
    </row>
    <row r="880" spans="6:6" x14ac:dyDescent="0.2">
      <c r="F880" s="3"/>
    </row>
    <row r="881" spans="6:6" x14ac:dyDescent="0.2">
      <c r="F881" s="3"/>
    </row>
    <row r="882" spans="6:6" x14ac:dyDescent="0.2">
      <c r="F882" s="3"/>
    </row>
    <row r="883" spans="6:6" x14ac:dyDescent="0.2">
      <c r="F883" s="3"/>
    </row>
    <row r="884" spans="6:6" x14ac:dyDescent="0.2">
      <c r="F884" s="3"/>
    </row>
    <row r="885" spans="6:6" x14ac:dyDescent="0.2">
      <c r="F885" s="3"/>
    </row>
    <row r="886" spans="6:6" x14ac:dyDescent="0.2">
      <c r="F886" s="3"/>
    </row>
    <row r="887" spans="6:6" x14ac:dyDescent="0.2">
      <c r="F887" s="3"/>
    </row>
    <row r="888" spans="6:6" x14ac:dyDescent="0.2">
      <c r="F888" s="3"/>
    </row>
    <row r="889" spans="6:6" x14ac:dyDescent="0.2">
      <c r="F889" s="3"/>
    </row>
    <row r="890" spans="6:6" x14ac:dyDescent="0.2">
      <c r="F890" s="3"/>
    </row>
    <row r="891" spans="6:6" x14ac:dyDescent="0.2">
      <c r="F891" s="3"/>
    </row>
    <row r="892" spans="6:6" x14ac:dyDescent="0.2">
      <c r="F892" s="3"/>
    </row>
    <row r="893" spans="6:6" x14ac:dyDescent="0.2">
      <c r="F893" s="3"/>
    </row>
    <row r="894" spans="6:6" x14ac:dyDescent="0.2">
      <c r="F894" s="3"/>
    </row>
    <row r="895" spans="6:6" x14ac:dyDescent="0.2">
      <c r="F895" s="3"/>
    </row>
    <row r="896" spans="6:6" x14ac:dyDescent="0.2">
      <c r="F896" s="3"/>
    </row>
    <row r="897" spans="6:6" x14ac:dyDescent="0.2">
      <c r="F897" s="3"/>
    </row>
    <row r="898" spans="6:6" x14ac:dyDescent="0.2">
      <c r="F898" s="3"/>
    </row>
    <row r="899" spans="6:6" x14ac:dyDescent="0.2">
      <c r="F899" s="3"/>
    </row>
    <row r="900" spans="6:6" x14ac:dyDescent="0.2">
      <c r="F900" s="3"/>
    </row>
    <row r="901" spans="6:6" x14ac:dyDescent="0.2">
      <c r="F901" s="3"/>
    </row>
    <row r="902" spans="6:6" x14ac:dyDescent="0.2">
      <c r="F902" s="3"/>
    </row>
    <row r="903" spans="6:6" x14ac:dyDescent="0.2">
      <c r="F903" s="3"/>
    </row>
    <row r="904" spans="6:6" x14ac:dyDescent="0.2">
      <c r="F904" s="3"/>
    </row>
    <row r="905" spans="6:6" x14ac:dyDescent="0.2">
      <c r="F905" s="3"/>
    </row>
    <row r="906" spans="6:6" x14ac:dyDescent="0.2">
      <c r="F906" s="3"/>
    </row>
    <row r="907" spans="6:6" x14ac:dyDescent="0.2">
      <c r="F907" s="3"/>
    </row>
    <row r="908" spans="6:6" x14ac:dyDescent="0.2">
      <c r="F908" s="3"/>
    </row>
    <row r="909" spans="6:6" x14ac:dyDescent="0.2">
      <c r="F909" s="3"/>
    </row>
    <row r="910" spans="6:6" x14ac:dyDescent="0.2">
      <c r="F910" s="3"/>
    </row>
    <row r="911" spans="6:6" x14ac:dyDescent="0.2">
      <c r="F911" s="3"/>
    </row>
    <row r="912" spans="6:6" x14ac:dyDescent="0.2">
      <c r="F912" s="3"/>
    </row>
    <row r="913" spans="6:6" x14ac:dyDescent="0.2">
      <c r="F913" s="3"/>
    </row>
    <row r="914" spans="6:6" x14ac:dyDescent="0.2">
      <c r="F914" s="3"/>
    </row>
    <row r="915" spans="6:6" x14ac:dyDescent="0.2">
      <c r="F915" s="3"/>
    </row>
    <row r="916" spans="6:6" x14ac:dyDescent="0.2">
      <c r="F916" s="3"/>
    </row>
    <row r="917" spans="6:6" x14ac:dyDescent="0.2">
      <c r="F917" s="3"/>
    </row>
    <row r="918" spans="6:6" x14ac:dyDescent="0.2">
      <c r="F918" s="3"/>
    </row>
    <row r="919" spans="6:6" x14ac:dyDescent="0.2">
      <c r="F919" s="3"/>
    </row>
    <row r="920" spans="6:6" x14ac:dyDescent="0.2">
      <c r="F920" s="3"/>
    </row>
    <row r="921" spans="6:6" x14ac:dyDescent="0.2">
      <c r="F921" s="3"/>
    </row>
    <row r="922" spans="6:6" x14ac:dyDescent="0.2">
      <c r="F922" s="3"/>
    </row>
    <row r="923" spans="6:6" x14ac:dyDescent="0.2">
      <c r="F923" s="3"/>
    </row>
    <row r="924" spans="6:6" x14ac:dyDescent="0.2">
      <c r="F924" s="3"/>
    </row>
    <row r="925" spans="6:6" x14ac:dyDescent="0.2">
      <c r="F925" s="3"/>
    </row>
    <row r="926" spans="6:6" x14ac:dyDescent="0.2">
      <c r="F926" s="3"/>
    </row>
    <row r="927" spans="6:6" x14ac:dyDescent="0.2">
      <c r="F927" s="3"/>
    </row>
    <row r="928" spans="6:6" x14ac:dyDescent="0.2">
      <c r="F928" s="3"/>
    </row>
    <row r="929" spans="6:6" x14ac:dyDescent="0.2">
      <c r="F929" s="3"/>
    </row>
    <row r="930" spans="6:6" x14ac:dyDescent="0.2">
      <c r="F930" s="3"/>
    </row>
    <row r="931" spans="6:6" x14ac:dyDescent="0.2">
      <c r="F931" s="3"/>
    </row>
    <row r="932" spans="6:6" x14ac:dyDescent="0.2">
      <c r="F932" s="3"/>
    </row>
    <row r="933" spans="6:6" x14ac:dyDescent="0.2">
      <c r="F933" s="3"/>
    </row>
    <row r="934" spans="6:6" x14ac:dyDescent="0.2">
      <c r="F934" s="3"/>
    </row>
    <row r="935" spans="6:6" x14ac:dyDescent="0.2">
      <c r="F935" s="3"/>
    </row>
    <row r="936" spans="6:6" x14ac:dyDescent="0.2">
      <c r="F936" s="3"/>
    </row>
    <row r="937" spans="6:6" x14ac:dyDescent="0.2">
      <c r="F937" s="3"/>
    </row>
    <row r="938" spans="6:6" x14ac:dyDescent="0.2">
      <c r="F938" s="3"/>
    </row>
    <row r="939" spans="6:6" x14ac:dyDescent="0.2">
      <c r="F939" s="3"/>
    </row>
    <row r="940" spans="6:6" x14ac:dyDescent="0.2">
      <c r="F940" s="3"/>
    </row>
    <row r="941" spans="6:6" x14ac:dyDescent="0.2">
      <c r="F941" s="3"/>
    </row>
    <row r="942" spans="6:6" x14ac:dyDescent="0.2">
      <c r="F942" s="3"/>
    </row>
    <row r="943" spans="6:6" x14ac:dyDescent="0.2">
      <c r="F943" s="3"/>
    </row>
    <row r="944" spans="6:6" x14ac:dyDescent="0.2">
      <c r="F944" s="3"/>
    </row>
    <row r="945" spans="6:6" x14ac:dyDescent="0.2">
      <c r="F945" s="3"/>
    </row>
    <row r="946" spans="6:6" x14ac:dyDescent="0.2">
      <c r="F946" s="3"/>
    </row>
    <row r="947" spans="6:6" x14ac:dyDescent="0.2">
      <c r="F947" s="3"/>
    </row>
    <row r="948" spans="6:6" x14ac:dyDescent="0.2">
      <c r="F948" s="3"/>
    </row>
    <row r="949" spans="6:6" x14ac:dyDescent="0.2">
      <c r="F949" s="3"/>
    </row>
    <row r="950" spans="6:6" x14ac:dyDescent="0.2">
      <c r="F950" s="3"/>
    </row>
    <row r="951" spans="6:6" x14ac:dyDescent="0.2">
      <c r="F951" s="3"/>
    </row>
    <row r="952" spans="6:6" x14ac:dyDescent="0.2">
      <c r="F952" s="3"/>
    </row>
    <row r="953" spans="6:6" x14ac:dyDescent="0.2">
      <c r="F953" s="3"/>
    </row>
    <row r="954" spans="6:6" x14ac:dyDescent="0.2">
      <c r="F954" s="3"/>
    </row>
    <row r="955" spans="6:6" x14ac:dyDescent="0.2">
      <c r="F955" s="3"/>
    </row>
    <row r="956" spans="6:6" x14ac:dyDescent="0.2">
      <c r="F956" s="3"/>
    </row>
    <row r="957" spans="6:6" x14ac:dyDescent="0.2">
      <c r="F957" s="3"/>
    </row>
    <row r="958" spans="6:6" x14ac:dyDescent="0.2">
      <c r="F958" s="3"/>
    </row>
    <row r="959" spans="6:6" x14ac:dyDescent="0.2">
      <c r="F959" s="3"/>
    </row>
    <row r="960" spans="6:6" x14ac:dyDescent="0.2">
      <c r="F960" s="3"/>
    </row>
    <row r="961" spans="6:6" x14ac:dyDescent="0.2">
      <c r="F961" s="3"/>
    </row>
    <row r="962" spans="6:6" x14ac:dyDescent="0.2">
      <c r="F962" s="3"/>
    </row>
    <row r="963" spans="6:6" x14ac:dyDescent="0.2">
      <c r="F963" s="3"/>
    </row>
    <row r="964" spans="6:6" x14ac:dyDescent="0.2">
      <c r="F964" s="3"/>
    </row>
    <row r="965" spans="6:6" x14ac:dyDescent="0.2">
      <c r="F965" s="3"/>
    </row>
    <row r="966" spans="6:6" x14ac:dyDescent="0.2">
      <c r="F966" s="3"/>
    </row>
    <row r="967" spans="6:6" x14ac:dyDescent="0.2">
      <c r="F967" s="3"/>
    </row>
    <row r="968" spans="6:6" x14ac:dyDescent="0.2">
      <c r="F968" s="3"/>
    </row>
    <row r="969" spans="6:6" x14ac:dyDescent="0.2">
      <c r="F969" s="3"/>
    </row>
    <row r="970" spans="6:6" x14ac:dyDescent="0.2">
      <c r="F970" s="3"/>
    </row>
    <row r="971" spans="6:6" x14ac:dyDescent="0.2">
      <c r="F971" s="3"/>
    </row>
    <row r="972" spans="6:6" x14ac:dyDescent="0.2">
      <c r="F972" s="3"/>
    </row>
    <row r="973" spans="6:6" x14ac:dyDescent="0.2">
      <c r="F973" s="3"/>
    </row>
    <row r="974" spans="6:6" x14ac:dyDescent="0.2">
      <c r="F974" s="3"/>
    </row>
    <row r="975" spans="6:6" x14ac:dyDescent="0.2">
      <c r="F975" s="3"/>
    </row>
    <row r="976" spans="6:6" x14ac:dyDescent="0.2">
      <c r="F976" s="3"/>
    </row>
    <row r="977" spans="6:6" x14ac:dyDescent="0.2">
      <c r="F977" s="3"/>
    </row>
    <row r="978" spans="6:6" x14ac:dyDescent="0.2">
      <c r="F978" s="3"/>
    </row>
    <row r="979" spans="6:6" x14ac:dyDescent="0.2">
      <c r="F979" s="3"/>
    </row>
    <row r="980" spans="6:6" x14ac:dyDescent="0.2">
      <c r="F980" s="3"/>
    </row>
    <row r="981" spans="6:6" x14ac:dyDescent="0.2">
      <c r="F981" s="3"/>
    </row>
    <row r="982" spans="6:6" x14ac:dyDescent="0.2">
      <c r="F982" s="3"/>
    </row>
    <row r="983" spans="6:6" x14ac:dyDescent="0.2">
      <c r="F983" s="3"/>
    </row>
    <row r="984" spans="6:6" x14ac:dyDescent="0.2">
      <c r="F984" s="3"/>
    </row>
    <row r="985" spans="6:6" x14ac:dyDescent="0.2">
      <c r="F985" s="3"/>
    </row>
    <row r="986" spans="6:6" x14ac:dyDescent="0.2">
      <c r="F986" s="3"/>
    </row>
    <row r="987" spans="6:6" x14ac:dyDescent="0.2">
      <c r="F987" s="3"/>
    </row>
    <row r="988" spans="6:6" x14ac:dyDescent="0.2">
      <c r="F988" s="3"/>
    </row>
    <row r="989" spans="6:6" x14ac:dyDescent="0.2">
      <c r="F989" s="3"/>
    </row>
    <row r="990" spans="6:6" x14ac:dyDescent="0.2">
      <c r="F990" s="3"/>
    </row>
    <row r="991" spans="6:6" x14ac:dyDescent="0.2">
      <c r="F991" s="3"/>
    </row>
    <row r="992" spans="6:6" x14ac:dyDescent="0.2">
      <c r="F992" s="3"/>
    </row>
    <row r="993" spans="6:6" x14ac:dyDescent="0.2">
      <c r="F993" s="3"/>
    </row>
    <row r="994" spans="6:6" x14ac:dyDescent="0.2">
      <c r="F994" s="3"/>
    </row>
    <row r="995" spans="6:6" x14ac:dyDescent="0.2">
      <c r="F995" s="3"/>
    </row>
    <row r="996" spans="6:6" x14ac:dyDescent="0.2">
      <c r="F996" s="3"/>
    </row>
    <row r="997" spans="6:6" x14ac:dyDescent="0.2">
      <c r="F997" s="3"/>
    </row>
    <row r="998" spans="6:6" x14ac:dyDescent="0.2">
      <c r="F998" s="3"/>
    </row>
    <row r="999" spans="6:6" x14ac:dyDescent="0.2">
      <c r="F999" s="3"/>
    </row>
    <row r="1000" spans="6:6" x14ac:dyDescent="0.2">
      <c r="F1000" s="3"/>
    </row>
    <row r="1001" spans="6:6" x14ac:dyDescent="0.2">
      <c r="F1001" s="3"/>
    </row>
    <row r="1002" spans="6:6" x14ac:dyDescent="0.2">
      <c r="F1002" s="3"/>
    </row>
    <row r="1003" spans="6:6" x14ac:dyDescent="0.2">
      <c r="F1003" s="3"/>
    </row>
    <row r="1004" spans="6:6" x14ac:dyDescent="0.2">
      <c r="F1004" s="3"/>
    </row>
    <row r="1005" spans="6:6" x14ac:dyDescent="0.2">
      <c r="F1005" s="3"/>
    </row>
    <row r="1006" spans="6:6" x14ac:dyDescent="0.2">
      <c r="F1006" s="3"/>
    </row>
    <row r="1007" spans="6:6" x14ac:dyDescent="0.2">
      <c r="F1007" s="3"/>
    </row>
    <row r="1008" spans="6:6" x14ac:dyDescent="0.2">
      <c r="F1008" s="3"/>
    </row>
    <row r="1009" spans="6:6" x14ac:dyDescent="0.2">
      <c r="F1009" s="3"/>
    </row>
    <row r="1010" spans="6:6" x14ac:dyDescent="0.2">
      <c r="F1010" s="3"/>
    </row>
    <row r="1011" spans="6:6" x14ac:dyDescent="0.2">
      <c r="F1011" s="3"/>
    </row>
    <row r="1012" spans="6:6" x14ac:dyDescent="0.2">
      <c r="F1012" s="3"/>
    </row>
    <row r="1013" spans="6:6" x14ac:dyDescent="0.2">
      <c r="F1013" s="3"/>
    </row>
    <row r="1014" spans="6:6" x14ac:dyDescent="0.2">
      <c r="F1014" s="3"/>
    </row>
    <row r="1015" spans="6:6" x14ac:dyDescent="0.2">
      <c r="F1015" s="3"/>
    </row>
    <row r="1016" spans="6:6" x14ac:dyDescent="0.2">
      <c r="F1016" s="3"/>
    </row>
    <row r="1017" spans="6:6" x14ac:dyDescent="0.2">
      <c r="F1017" s="3"/>
    </row>
    <row r="1018" spans="6:6" x14ac:dyDescent="0.2">
      <c r="F1018" s="3"/>
    </row>
    <row r="1019" spans="6:6" x14ac:dyDescent="0.2">
      <c r="F1019" s="3"/>
    </row>
    <row r="1020" spans="6:6" x14ac:dyDescent="0.2">
      <c r="F1020" s="3"/>
    </row>
    <row r="1021" spans="6:6" x14ac:dyDescent="0.2">
      <c r="F1021" s="3"/>
    </row>
    <row r="1022" spans="6:6" x14ac:dyDescent="0.2">
      <c r="F1022" s="3"/>
    </row>
    <row r="1023" spans="6:6" x14ac:dyDescent="0.2">
      <c r="F1023" s="3"/>
    </row>
    <row r="1024" spans="6:6" x14ac:dyDescent="0.2">
      <c r="F1024" s="3"/>
    </row>
    <row r="1025" spans="6:6" x14ac:dyDescent="0.2">
      <c r="F1025" s="3"/>
    </row>
    <row r="1026" spans="6:6" x14ac:dyDescent="0.2">
      <c r="F1026" s="3"/>
    </row>
    <row r="1027" spans="6:6" x14ac:dyDescent="0.2">
      <c r="F1027" s="3"/>
    </row>
    <row r="1028" spans="6:6" x14ac:dyDescent="0.2">
      <c r="F1028" s="3"/>
    </row>
    <row r="1029" spans="6:6" x14ac:dyDescent="0.2">
      <c r="F1029" s="3"/>
    </row>
    <row r="1030" spans="6:6" x14ac:dyDescent="0.2">
      <c r="F1030" s="3"/>
    </row>
    <row r="1031" spans="6:6" x14ac:dyDescent="0.2">
      <c r="F1031" s="3"/>
    </row>
    <row r="1032" spans="6:6" x14ac:dyDescent="0.2">
      <c r="F1032" s="3"/>
    </row>
    <row r="1033" spans="6:6" x14ac:dyDescent="0.2">
      <c r="F1033" s="3"/>
    </row>
    <row r="1034" spans="6:6" x14ac:dyDescent="0.2">
      <c r="F1034" s="3"/>
    </row>
    <row r="1035" spans="6:6" x14ac:dyDescent="0.2">
      <c r="F1035" s="3"/>
    </row>
    <row r="1036" spans="6:6" x14ac:dyDescent="0.2">
      <c r="F1036" s="3"/>
    </row>
    <row r="1037" spans="6:6" x14ac:dyDescent="0.2">
      <c r="F1037" s="3"/>
    </row>
    <row r="1038" spans="6:6" x14ac:dyDescent="0.2">
      <c r="F1038" s="3"/>
    </row>
    <row r="1039" spans="6:6" x14ac:dyDescent="0.2">
      <c r="F1039" s="3"/>
    </row>
    <row r="1040" spans="6:6" x14ac:dyDescent="0.2">
      <c r="F1040" s="3"/>
    </row>
    <row r="1041" spans="6:6" x14ac:dyDescent="0.2">
      <c r="F1041" s="3"/>
    </row>
    <row r="1042" spans="6:6" x14ac:dyDescent="0.2">
      <c r="F1042" s="3"/>
    </row>
    <row r="1043" spans="6:6" x14ac:dyDescent="0.2">
      <c r="F1043" s="3"/>
    </row>
    <row r="1044" spans="6:6" x14ac:dyDescent="0.2">
      <c r="F1044" s="3"/>
    </row>
    <row r="1045" spans="6:6" x14ac:dyDescent="0.2">
      <c r="F1045" s="3"/>
    </row>
    <row r="1046" spans="6:6" x14ac:dyDescent="0.2">
      <c r="F1046" s="3"/>
    </row>
    <row r="1047" spans="6:6" x14ac:dyDescent="0.2">
      <c r="F1047" s="3"/>
    </row>
    <row r="1048" spans="6:6" x14ac:dyDescent="0.2">
      <c r="F1048" s="3"/>
    </row>
    <row r="1049" spans="6:6" x14ac:dyDescent="0.2">
      <c r="F1049" s="3"/>
    </row>
    <row r="1050" spans="6:6" x14ac:dyDescent="0.2">
      <c r="F1050" s="3"/>
    </row>
    <row r="1051" spans="6:6" x14ac:dyDescent="0.2">
      <c r="F1051" s="3"/>
    </row>
    <row r="1052" spans="6:6" x14ac:dyDescent="0.2">
      <c r="F1052" s="3"/>
    </row>
    <row r="1053" spans="6:6" x14ac:dyDescent="0.2">
      <c r="F1053" s="3"/>
    </row>
    <row r="1054" spans="6:6" x14ac:dyDescent="0.2">
      <c r="F1054" s="3"/>
    </row>
    <row r="1055" spans="6:6" x14ac:dyDescent="0.2">
      <c r="F1055" s="3"/>
    </row>
    <row r="1056" spans="6:6" x14ac:dyDescent="0.2">
      <c r="F1056" s="3"/>
    </row>
    <row r="1057" spans="6:6" x14ac:dyDescent="0.2">
      <c r="F1057" s="3"/>
    </row>
    <row r="1058" spans="6:6" x14ac:dyDescent="0.2">
      <c r="F1058" s="3"/>
    </row>
    <row r="1059" spans="6:6" x14ac:dyDescent="0.2">
      <c r="F1059" s="3"/>
    </row>
    <row r="1060" spans="6:6" x14ac:dyDescent="0.2">
      <c r="F1060" s="3"/>
    </row>
    <row r="1061" spans="6:6" x14ac:dyDescent="0.2">
      <c r="F1061" s="3"/>
    </row>
    <row r="1062" spans="6:6" x14ac:dyDescent="0.2">
      <c r="F1062" s="3"/>
    </row>
    <row r="1063" spans="6:6" x14ac:dyDescent="0.2">
      <c r="F1063" s="3"/>
    </row>
    <row r="1064" spans="6:6" x14ac:dyDescent="0.2">
      <c r="F1064" s="3"/>
    </row>
    <row r="1065" spans="6:6" x14ac:dyDescent="0.2">
      <c r="F1065" s="3"/>
    </row>
    <row r="1066" spans="6:6" x14ac:dyDescent="0.2">
      <c r="F1066" s="3"/>
    </row>
    <row r="1067" spans="6:6" x14ac:dyDescent="0.2">
      <c r="F1067" s="3"/>
    </row>
    <row r="1068" spans="6:6" x14ac:dyDescent="0.2">
      <c r="F1068" s="3"/>
    </row>
    <row r="1069" spans="6:6" x14ac:dyDescent="0.2">
      <c r="F1069" s="3"/>
    </row>
    <row r="1070" spans="6:6" x14ac:dyDescent="0.2">
      <c r="F1070" s="3"/>
    </row>
    <row r="1071" spans="6:6" x14ac:dyDescent="0.2">
      <c r="F1071" s="3"/>
    </row>
    <row r="1072" spans="6:6" x14ac:dyDescent="0.2">
      <c r="F1072" s="3"/>
    </row>
    <row r="1073" spans="6:6" x14ac:dyDescent="0.2">
      <c r="F1073" s="3"/>
    </row>
    <row r="1074" spans="6:6" x14ac:dyDescent="0.2">
      <c r="F1074" s="3"/>
    </row>
    <row r="1075" spans="6:6" x14ac:dyDescent="0.2">
      <c r="F1075" s="3"/>
    </row>
    <row r="1076" spans="6:6" x14ac:dyDescent="0.2">
      <c r="F1076" s="3"/>
    </row>
    <row r="1077" spans="6:6" x14ac:dyDescent="0.2">
      <c r="F1077" s="3"/>
    </row>
    <row r="1078" spans="6:6" x14ac:dyDescent="0.2">
      <c r="F1078" s="3"/>
    </row>
    <row r="1079" spans="6:6" x14ac:dyDescent="0.2">
      <c r="F1079" s="3"/>
    </row>
    <row r="1080" spans="6:6" x14ac:dyDescent="0.2">
      <c r="F1080" s="3"/>
    </row>
    <row r="1081" spans="6:6" x14ac:dyDescent="0.2">
      <c r="F1081" s="3"/>
    </row>
    <row r="1082" spans="6:6" x14ac:dyDescent="0.2">
      <c r="F1082" s="3"/>
    </row>
    <row r="1083" spans="6:6" x14ac:dyDescent="0.2">
      <c r="F1083" s="3"/>
    </row>
    <row r="1084" spans="6:6" x14ac:dyDescent="0.2">
      <c r="F1084" s="3"/>
    </row>
    <row r="1085" spans="6:6" x14ac:dyDescent="0.2">
      <c r="F1085" s="3"/>
    </row>
    <row r="1086" spans="6:6" x14ac:dyDescent="0.2">
      <c r="F1086" s="3"/>
    </row>
    <row r="1087" spans="6:6" x14ac:dyDescent="0.2">
      <c r="F1087" s="3"/>
    </row>
    <row r="1088" spans="6:6" x14ac:dyDescent="0.2">
      <c r="F1088" s="3"/>
    </row>
    <row r="1089" spans="6:6" x14ac:dyDescent="0.2">
      <c r="F1089" s="3"/>
    </row>
    <row r="1090" spans="6:6" x14ac:dyDescent="0.2">
      <c r="F1090" s="3"/>
    </row>
    <row r="1091" spans="6:6" x14ac:dyDescent="0.2">
      <c r="F1091" s="3"/>
    </row>
    <row r="1092" spans="6:6" x14ac:dyDescent="0.2">
      <c r="F1092" s="3"/>
    </row>
    <row r="1093" spans="6:6" x14ac:dyDescent="0.2">
      <c r="F1093" s="3"/>
    </row>
    <row r="1094" spans="6:6" x14ac:dyDescent="0.2">
      <c r="F1094" s="3"/>
    </row>
    <row r="1095" spans="6:6" x14ac:dyDescent="0.2">
      <c r="F1095" s="3"/>
    </row>
    <row r="1096" spans="6:6" x14ac:dyDescent="0.2">
      <c r="F1096" s="3"/>
    </row>
    <row r="1097" spans="6:6" x14ac:dyDescent="0.2">
      <c r="F1097" s="3"/>
    </row>
    <row r="1098" spans="6:6" x14ac:dyDescent="0.2">
      <c r="F1098" s="3"/>
    </row>
    <row r="1099" spans="6:6" x14ac:dyDescent="0.2">
      <c r="F1099" s="3"/>
    </row>
    <row r="1100" spans="6:6" x14ac:dyDescent="0.2">
      <c r="F1100" s="3"/>
    </row>
    <row r="1101" spans="6:6" x14ac:dyDescent="0.2">
      <c r="F1101" s="3"/>
    </row>
    <row r="1102" spans="6:6" x14ac:dyDescent="0.2">
      <c r="F1102" s="3"/>
    </row>
    <row r="1103" spans="6:6" x14ac:dyDescent="0.2">
      <c r="F1103" s="3"/>
    </row>
    <row r="1104" spans="6:6" x14ac:dyDescent="0.2">
      <c r="F1104" s="3"/>
    </row>
    <row r="1105" spans="6:6" x14ac:dyDescent="0.2">
      <c r="F1105" s="3"/>
    </row>
    <row r="1106" spans="6:6" x14ac:dyDescent="0.2">
      <c r="F1106" s="3"/>
    </row>
    <row r="1107" spans="6:6" x14ac:dyDescent="0.2">
      <c r="F1107" s="3"/>
    </row>
    <row r="1108" spans="6:6" x14ac:dyDescent="0.2">
      <c r="F1108" s="3"/>
    </row>
    <row r="1109" spans="6:6" x14ac:dyDescent="0.2">
      <c r="F1109" s="3"/>
    </row>
    <row r="1110" spans="6:6" x14ac:dyDescent="0.2">
      <c r="F1110" s="3"/>
    </row>
    <row r="1111" spans="6:6" x14ac:dyDescent="0.2">
      <c r="F1111" s="3"/>
    </row>
    <row r="1112" spans="6:6" x14ac:dyDescent="0.2">
      <c r="F1112" s="3"/>
    </row>
    <row r="1113" spans="6:6" x14ac:dyDescent="0.2">
      <c r="F1113" s="3"/>
    </row>
    <row r="1114" spans="6:6" x14ac:dyDescent="0.2">
      <c r="F1114" s="3"/>
    </row>
    <row r="1115" spans="6:6" x14ac:dyDescent="0.2">
      <c r="F1115" s="3"/>
    </row>
    <row r="1116" spans="6:6" x14ac:dyDescent="0.2">
      <c r="F1116" s="3"/>
    </row>
    <row r="1117" spans="6:6" x14ac:dyDescent="0.2">
      <c r="F1117" s="3"/>
    </row>
    <row r="1118" spans="6:6" x14ac:dyDescent="0.2">
      <c r="F1118" s="3"/>
    </row>
    <row r="1119" spans="6:6" x14ac:dyDescent="0.2">
      <c r="F1119" s="3"/>
    </row>
    <row r="1120" spans="6:6" x14ac:dyDescent="0.2">
      <c r="F1120" s="3"/>
    </row>
    <row r="1121" spans="6:6" x14ac:dyDescent="0.2">
      <c r="F1121" s="3"/>
    </row>
    <row r="1122" spans="6:6" x14ac:dyDescent="0.2">
      <c r="F1122" s="3"/>
    </row>
    <row r="1123" spans="6:6" x14ac:dyDescent="0.2">
      <c r="F1123" s="3"/>
    </row>
    <row r="1124" spans="6:6" x14ac:dyDescent="0.2">
      <c r="F1124" s="3"/>
    </row>
    <row r="1125" spans="6:6" x14ac:dyDescent="0.2">
      <c r="F1125" s="3"/>
    </row>
    <row r="1126" spans="6:6" x14ac:dyDescent="0.2">
      <c r="F1126" s="3"/>
    </row>
    <row r="1127" spans="6:6" x14ac:dyDescent="0.2">
      <c r="F1127" s="3"/>
    </row>
    <row r="1128" spans="6:6" x14ac:dyDescent="0.2">
      <c r="F1128" s="3"/>
    </row>
    <row r="1129" spans="6:6" x14ac:dyDescent="0.2">
      <c r="F1129" s="3"/>
    </row>
    <row r="1130" spans="6:6" x14ac:dyDescent="0.2">
      <c r="F1130" s="3"/>
    </row>
    <row r="1131" spans="6:6" x14ac:dyDescent="0.2">
      <c r="F1131" s="3"/>
    </row>
    <row r="1132" spans="6:6" x14ac:dyDescent="0.2">
      <c r="F1132" s="3"/>
    </row>
    <row r="1133" spans="6:6" x14ac:dyDescent="0.2">
      <c r="F1133" s="3"/>
    </row>
    <row r="1134" spans="6:6" x14ac:dyDescent="0.2">
      <c r="F1134" s="3"/>
    </row>
    <row r="1135" spans="6:6" x14ac:dyDescent="0.2">
      <c r="F1135" s="3"/>
    </row>
    <row r="1136" spans="6:6" x14ac:dyDescent="0.2">
      <c r="F1136" s="3"/>
    </row>
    <row r="1137" spans="6:6" x14ac:dyDescent="0.2">
      <c r="F1137" s="3"/>
    </row>
    <row r="1138" spans="6:6" x14ac:dyDescent="0.2">
      <c r="F1138" s="3"/>
    </row>
    <row r="1139" spans="6:6" x14ac:dyDescent="0.2">
      <c r="F1139" s="3"/>
    </row>
    <row r="1140" spans="6:6" x14ac:dyDescent="0.2">
      <c r="F1140" s="3"/>
    </row>
    <row r="1141" spans="6:6" x14ac:dyDescent="0.2">
      <c r="F1141" s="3"/>
    </row>
    <row r="1142" spans="6:6" x14ac:dyDescent="0.2">
      <c r="F1142" s="3"/>
    </row>
    <row r="1143" spans="6:6" x14ac:dyDescent="0.2">
      <c r="F1143" s="3"/>
    </row>
    <row r="1144" spans="6:6" x14ac:dyDescent="0.2">
      <c r="F1144" s="3"/>
    </row>
    <row r="1145" spans="6:6" x14ac:dyDescent="0.2">
      <c r="F1145" s="3"/>
    </row>
    <row r="1146" spans="6:6" x14ac:dyDescent="0.2">
      <c r="F1146" s="3"/>
    </row>
    <row r="1147" spans="6:6" x14ac:dyDescent="0.2">
      <c r="F1147" s="3"/>
    </row>
    <row r="1148" spans="6:6" x14ac:dyDescent="0.2">
      <c r="F1148" s="3"/>
    </row>
    <row r="1149" spans="6:6" x14ac:dyDescent="0.2">
      <c r="F1149" s="3"/>
    </row>
    <row r="1150" spans="6:6" x14ac:dyDescent="0.2">
      <c r="F1150" s="3"/>
    </row>
    <row r="1151" spans="6:6" x14ac:dyDescent="0.2">
      <c r="F1151" s="3"/>
    </row>
    <row r="1152" spans="6:6" x14ac:dyDescent="0.2">
      <c r="F1152" s="3"/>
    </row>
    <row r="1153" spans="6:6" x14ac:dyDescent="0.2">
      <c r="F1153" s="3"/>
    </row>
    <row r="1154" spans="6:6" x14ac:dyDescent="0.2">
      <c r="F1154" s="3"/>
    </row>
    <row r="1155" spans="6:6" x14ac:dyDescent="0.2">
      <c r="F1155" s="3"/>
    </row>
    <row r="1156" spans="6:6" x14ac:dyDescent="0.2">
      <c r="F1156" s="3"/>
    </row>
    <row r="1157" spans="6:6" x14ac:dyDescent="0.2">
      <c r="F1157" s="3"/>
    </row>
    <row r="1158" spans="6:6" x14ac:dyDescent="0.2">
      <c r="F1158" s="3"/>
    </row>
    <row r="1159" spans="6:6" x14ac:dyDescent="0.2">
      <c r="F1159" s="3"/>
    </row>
    <row r="1160" spans="6:6" x14ac:dyDescent="0.2">
      <c r="F1160" s="3"/>
    </row>
    <row r="1161" spans="6:6" x14ac:dyDescent="0.2">
      <c r="F1161" s="3"/>
    </row>
    <row r="1162" spans="6:6" x14ac:dyDescent="0.2">
      <c r="F1162" s="3"/>
    </row>
    <row r="1163" spans="6:6" x14ac:dyDescent="0.2">
      <c r="F1163" s="3"/>
    </row>
    <row r="1164" spans="6:6" x14ac:dyDescent="0.2">
      <c r="F1164" s="3"/>
    </row>
    <row r="1165" spans="6:6" x14ac:dyDescent="0.2">
      <c r="F1165" s="3"/>
    </row>
    <row r="1166" spans="6:6" x14ac:dyDescent="0.2">
      <c r="F1166" s="3"/>
    </row>
    <row r="1167" spans="6:6" x14ac:dyDescent="0.2">
      <c r="F1167" s="3"/>
    </row>
    <row r="1168" spans="6:6" x14ac:dyDescent="0.2">
      <c r="F1168" s="3"/>
    </row>
    <row r="1169" spans="6:6" x14ac:dyDescent="0.2">
      <c r="F1169" s="3"/>
    </row>
    <row r="1170" spans="6:6" x14ac:dyDescent="0.2">
      <c r="F1170" s="3"/>
    </row>
    <row r="1171" spans="6:6" x14ac:dyDescent="0.2">
      <c r="F1171" s="3"/>
    </row>
    <row r="1172" spans="6:6" x14ac:dyDescent="0.2">
      <c r="F1172" s="3"/>
    </row>
    <row r="1173" spans="6:6" x14ac:dyDescent="0.2">
      <c r="F1173" s="3"/>
    </row>
    <row r="1174" spans="6:6" x14ac:dyDescent="0.2">
      <c r="F1174" s="3"/>
    </row>
    <row r="1175" spans="6:6" x14ac:dyDescent="0.2">
      <c r="F1175" s="3"/>
    </row>
    <row r="1176" spans="6:6" x14ac:dyDescent="0.2">
      <c r="F1176" s="3"/>
    </row>
    <row r="1177" spans="6:6" x14ac:dyDescent="0.2">
      <c r="F1177" s="3"/>
    </row>
    <row r="1178" spans="6:6" x14ac:dyDescent="0.2">
      <c r="F1178" s="3"/>
    </row>
    <row r="1179" spans="6:6" x14ac:dyDescent="0.2">
      <c r="F1179" s="3"/>
    </row>
    <row r="1180" spans="6:6" x14ac:dyDescent="0.2">
      <c r="F1180" s="3"/>
    </row>
    <row r="1181" spans="6:6" x14ac:dyDescent="0.2">
      <c r="F1181" s="3"/>
    </row>
    <row r="1182" spans="6:6" x14ac:dyDescent="0.2">
      <c r="F1182" s="3"/>
    </row>
    <row r="1183" spans="6:6" x14ac:dyDescent="0.2">
      <c r="F1183" s="3"/>
    </row>
    <row r="1184" spans="6:6" x14ac:dyDescent="0.2">
      <c r="F1184" s="3"/>
    </row>
    <row r="1185" spans="6:6" x14ac:dyDescent="0.2">
      <c r="F1185" s="3"/>
    </row>
    <row r="1186" spans="6:6" x14ac:dyDescent="0.2">
      <c r="F1186" s="3"/>
    </row>
    <row r="1187" spans="6:6" x14ac:dyDescent="0.2">
      <c r="F1187" s="3"/>
    </row>
    <row r="1188" spans="6:6" x14ac:dyDescent="0.2">
      <c r="F1188" s="3"/>
    </row>
    <row r="1189" spans="6:6" x14ac:dyDescent="0.2">
      <c r="F1189" s="3"/>
    </row>
    <row r="1190" spans="6:6" x14ac:dyDescent="0.2">
      <c r="F1190" s="3"/>
    </row>
    <row r="1191" spans="6:6" x14ac:dyDescent="0.2">
      <c r="F1191" s="3"/>
    </row>
    <row r="1192" spans="6:6" x14ac:dyDescent="0.2">
      <c r="F1192" s="3"/>
    </row>
    <row r="1193" spans="6:6" x14ac:dyDescent="0.2">
      <c r="F1193" s="3"/>
    </row>
    <row r="1194" spans="6:6" x14ac:dyDescent="0.2">
      <c r="F1194" s="3"/>
    </row>
    <row r="1195" spans="6:6" x14ac:dyDescent="0.2">
      <c r="F1195" s="3"/>
    </row>
    <row r="1196" spans="6:6" x14ac:dyDescent="0.2">
      <c r="F1196" s="3"/>
    </row>
    <row r="1197" spans="6:6" x14ac:dyDescent="0.2">
      <c r="F1197" s="3"/>
    </row>
    <row r="1198" spans="6:6" x14ac:dyDescent="0.2">
      <c r="F1198" s="3"/>
    </row>
    <row r="1199" spans="6:6" x14ac:dyDescent="0.2">
      <c r="F1199" s="3"/>
    </row>
    <row r="1200" spans="6:6" x14ac:dyDescent="0.2">
      <c r="F1200" s="3"/>
    </row>
    <row r="1201" spans="6:6" x14ac:dyDescent="0.2">
      <c r="F1201" s="3"/>
    </row>
    <row r="1202" spans="6:6" x14ac:dyDescent="0.2">
      <c r="F1202" s="3"/>
    </row>
    <row r="1203" spans="6:6" x14ac:dyDescent="0.2">
      <c r="F1203" s="3"/>
    </row>
    <row r="1204" spans="6:6" x14ac:dyDescent="0.2">
      <c r="F1204" s="3"/>
    </row>
    <row r="1205" spans="6:6" x14ac:dyDescent="0.2">
      <c r="F1205" s="3"/>
    </row>
    <row r="1206" spans="6:6" x14ac:dyDescent="0.2">
      <c r="F1206" s="3"/>
    </row>
    <row r="1207" spans="6:6" x14ac:dyDescent="0.2">
      <c r="F1207" s="3"/>
    </row>
    <row r="1208" spans="6:6" x14ac:dyDescent="0.2">
      <c r="F1208" s="3"/>
    </row>
    <row r="1209" spans="6:6" x14ac:dyDescent="0.2">
      <c r="F1209" s="3"/>
    </row>
    <row r="1210" spans="6:6" x14ac:dyDescent="0.2">
      <c r="F1210" s="3"/>
    </row>
    <row r="1211" spans="6:6" x14ac:dyDescent="0.2">
      <c r="F1211" s="3"/>
    </row>
    <row r="1212" spans="6:6" x14ac:dyDescent="0.2">
      <c r="F1212" s="3"/>
    </row>
    <row r="1213" spans="6:6" x14ac:dyDescent="0.2">
      <c r="F1213" s="3"/>
    </row>
    <row r="1214" spans="6:6" x14ac:dyDescent="0.2">
      <c r="F1214" s="3"/>
    </row>
    <row r="1215" spans="6:6" x14ac:dyDescent="0.2">
      <c r="F1215" s="3"/>
    </row>
    <row r="1216" spans="6:6" x14ac:dyDescent="0.2">
      <c r="F1216" s="3"/>
    </row>
    <row r="1217" spans="6:6" x14ac:dyDescent="0.2">
      <c r="F1217" s="3"/>
    </row>
    <row r="1218" spans="6:6" x14ac:dyDescent="0.2">
      <c r="F1218" s="3"/>
    </row>
    <row r="1219" spans="6:6" x14ac:dyDescent="0.2">
      <c r="F1219" s="3"/>
    </row>
    <row r="1220" spans="6:6" x14ac:dyDescent="0.2">
      <c r="F1220" s="3"/>
    </row>
    <row r="1221" spans="6:6" x14ac:dyDescent="0.2">
      <c r="F1221" s="3"/>
    </row>
    <row r="1222" spans="6:6" x14ac:dyDescent="0.2">
      <c r="F1222" s="3"/>
    </row>
    <row r="1223" spans="6:6" x14ac:dyDescent="0.2">
      <c r="F1223" s="3"/>
    </row>
    <row r="1224" spans="6:6" x14ac:dyDescent="0.2">
      <c r="F1224" s="3"/>
    </row>
    <row r="1225" spans="6:6" x14ac:dyDescent="0.2">
      <c r="F1225" s="3"/>
    </row>
    <row r="1226" spans="6:6" x14ac:dyDescent="0.2">
      <c r="F1226" s="3"/>
    </row>
    <row r="1227" spans="6:6" x14ac:dyDescent="0.2">
      <c r="F1227" s="3"/>
    </row>
    <row r="1228" spans="6:6" x14ac:dyDescent="0.2">
      <c r="F1228" s="3"/>
    </row>
    <row r="1229" spans="6:6" x14ac:dyDescent="0.2">
      <c r="F1229" s="3"/>
    </row>
    <row r="1230" spans="6:6" x14ac:dyDescent="0.2">
      <c r="F1230" s="3"/>
    </row>
    <row r="1231" spans="6:6" x14ac:dyDescent="0.2">
      <c r="F1231" s="3"/>
    </row>
    <row r="1232" spans="6:6" x14ac:dyDescent="0.2">
      <c r="F1232" s="3"/>
    </row>
    <row r="1233" spans="6:6" x14ac:dyDescent="0.2">
      <c r="F1233" s="3"/>
    </row>
    <row r="1234" spans="6:6" x14ac:dyDescent="0.2">
      <c r="F1234" s="3"/>
    </row>
    <row r="1235" spans="6:6" x14ac:dyDescent="0.2">
      <c r="F1235" s="3"/>
    </row>
    <row r="1236" spans="6:6" x14ac:dyDescent="0.2">
      <c r="F1236" s="3"/>
    </row>
    <row r="1237" spans="6:6" x14ac:dyDescent="0.2">
      <c r="F1237" s="3"/>
    </row>
    <row r="1238" spans="6:6" x14ac:dyDescent="0.2">
      <c r="F1238" s="3"/>
    </row>
    <row r="1239" spans="6:6" x14ac:dyDescent="0.2">
      <c r="F1239" s="3"/>
    </row>
    <row r="1240" spans="6:6" x14ac:dyDescent="0.2">
      <c r="F1240" s="3"/>
    </row>
    <row r="1241" spans="6:6" x14ac:dyDescent="0.2">
      <c r="F1241" s="3"/>
    </row>
    <row r="1242" spans="6:6" x14ac:dyDescent="0.2">
      <c r="F1242" s="3"/>
    </row>
    <row r="1243" spans="6:6" x14ac:dyDescent="0.2">
      <c r="F1243" s="3"/>
    </row>
    <row r="1244" spans="6:6" x14ac:dyDescent="0.2">
      <c r="F1244" s="3"/>
    </row>
    <row r="1245" spans="6:6" x14ac:dyDescent="0.2">
      <c r="F1245" s="3"/>
    </row>
    <row r="1246" spans="6:6" x14ac:dyDescent="0.2">
      <c r="F1246" s="3"/>
    </row>
    <row r="1247" spans="6:6" x14ac:dyDescent="0.2">
      <c r="F1247" s="3"/>
    </row>
    <row r="1248" spans="6:6" x14ac:dyDescent="0.2">
      <c r="F1248" s="3"/>
    </row>
    <row r="1249" spans="6:6" x14ac:dyDescent="0.2">
      <c r="F1249" s="3"/>
    </row>
    <row r="1250" spans="6:6" x14ac:dyDescent="0.2">
      <c r="F1250" s="3"/>
    </row>
    <row r="1251" spans="6:6" x14ac:dyDescent="0.2">
      <c r="F1251" s="3"/>
    </row>
    <row r="1252" spans="6:6" x14ac:dyDescent="0.2">
      <c r="F1252" s="3"/>
    </row>
    <row r="1253" spans="6:6" x14ac:dyDescent="0.2">
      <c r="F1253" s="3"/>
    </row>
    <row r="1254" spans="6:6" x14ac:dyDescent="0.2">
      <c r="F1254" s="3"/>
    </row>
    <row r="1255" spans="6:6" x14ac:dyDescent="0.2">
      <c r="F1255" s="3"/>
    </row>
    <row r="1256" spans="6:6" x14ac:dyDescent="0.2">
      <c r="F1256" s="3"/>
    </row>
    <row r="1257" spans="6:6" x14ac:dyDescent="0.2">
      <c r="F1257" s="3"/>
    </row>
    <row r="1258" spans="6:6" x14ac:dyDescent="0.2">
      <c r="F1258" s="3"/>
    </row>
    <row r="1259" spans="6:6" x14ac:dyDescent="0.2">
      <c r="F1259" s="3"/>
    </row>
    <row r="1260" spans="6:6" x14ac:dyDescent="0.2">
      <c r="F1260" s="3"/>
    </row>
    <row r="1261" spans="6:6" x14ac:dyDescent="0.2">
      <c r="F1261" s="3"/>
    </row>
    <row r="1262" spans="6:6" x14ac:dyDescent="0.2">
      <c r="F1262" s="3"/>
    </row>
    <row r="1263" spans="6:6" x14ac:dyDescent="0.2">
      <c r="F1263" s="3"/>
    </row>
    <row r="1264" spans="6:6" x14ac:dyDescent="0.2">
      <c r="F1264" s="3"/>
    </row>
    <row r="1265" spans="6:6" x14ac:dyDescent="0.2">
      <c r="F1265" s="3"/>
    </row>
    <row r="1266" spans="6:6" x14ac:dyDescent="0.2">
      <c r="F1266" s="3"/>
    </row>
    <row r="1267" spans="6:6" x14ac:dyDescent="0.2">
      <c r="F1267" s="3"/>
    </row>
    <row r="1268" spans="6:6" x14ac:dyDescent="0.2">
      <c r="F1268" s="3"/>
    </row>
    <row r="1269" spans="6:6" x14ac:dyDescent="0.2">
      <c r="F1269" s="3"/>
    </row>
    <row r="1270" spans="6:6" x14ac:dyDescent="0.2">
      <c r="F1270" s="3"/>
    </row>
    <row r="1271" spans="6:6" x14ac:dyDescent="0.2">
      <c r="F1271" s="3"/>
    </row>
    <row r="1272" spans="6:6" x14ac:dyDescent="0.2">
      <c r="F1272" s="3"/>
    </row>
    <row r="1273" spans="6:6" x14ac:dyDescent="0.2">
      <c r="F1273" s="3"/>
    </row>
    <row r="1274" spans="6:6" x14ac:dyDescent="0.2">
      <c r="F1274" s="3"/>
    </row>
    <row r="1275" spans="6:6" x14ac:dyDescent="0.2">
      <c r="F1275" s="3"/>
    </row>
    <row r="1276" spans="6:6" x14ac:dyDescent="0.2">
      <c r="F1276" s="3"/>
    </row>
    <row r="1277" spans="6:6" x14ac:dyDescent="0.2">
      <c r="F1277" s="3"/>
    </row>
    <row r="1278" spans="6:6" x14ac:dyDescent="0.2">
      <c r="F1278" s="3"/>
    </row>
    <row r="1279" spans="6:6" x14ac:dyDescent="0.2">
      <c r="F1279" s="3"/>
    </row>
    <row r="1280" spans="6:6" x14ac:dyDescent="0.2">
      <c r="F1280" s="3"/>
    </row>
    <row r="1281" spans="6:6" x14ac:dyDescent="0.2">
      <c r="F1281" s="3"/>
    </row>
    <row r="1282" spans="6:6" x14ac:dyDescent="0.2">
      <c r="F1282" s="3"/>
    </row>
    <row r="1283" spans="6:6" x14ac:dyDescent="0.2">
      <c r="F1283" s="3"/>
    </row>
    <row r="1284" spans="6:6" x14ac:dyDescent="0.2">
      <c r="F1284" s="3"/>
    </row>
    <row r="1285" spans="6:6" x14ac:dyDescent="0.2">
      <c r="F1285" s="3"/>
    </row>
    <row r="1286" spans="6:6" x14ac:dyDescent="0.2">
      <c r="F1286" s="3"/>
    </row>
    <row r="1287" spans="6:6" x14ac:dyDescent="0.2">
      <c r="F1287" s="3"/>
    </row>
    <row r="1288" spans="6:6" x14ac:dyDescent="0.2">
      <c r="F1288" s="3"/>
    </row>
    <row r="1289" spans="6:6" x14ac:dyDescent="0.2">
      <c r="F1289" s="3"/>
    </row>
    <row r="1290" spans="6:6" x14ac:dyDescent="0.2">
      <c r="F1290" s="3"/>
    </row>
    <row r="1291" spans="6:6" x14ac:dyDescent="0.2">
      <c r="F1291" s="3"/>
    </row>
    <row r="1292" spans="6:6" x14ac:dyDescent="0.2">
      <c r="F1292" s="3"/>
    </row>
    <row r="1293" spans="6:6" x14ac:dyDescent="0.2">
      <c r="F1293" s="3"/>
    </row>
    <row r="1294" spans="6:6" x14ac:dyDescent="0.2">
      <c r="F1294" s="3"/>
    </row>
    <row r="1295" spans="6:6" x14ac:dyDescent="0.2">
      <c r="F1295" s="3"/>
    </row>
    <row r="1296" spans="6:6" x14ac:dyDescent="0.2">
      <c r="F1296" s="3"/>
    </row>
    <row r="1297" spans="6:6" x14ac:dyDescent="0.2">
      <c r="F1297" s="3"/>
    </row>
    <row r="1298" spans="6:6" x14ac:dyDescent="0.2">
      <c r="F1298" s="3"/>
    </row>
    <row r="1299" spans="6:6" x14ac:dyDescent="0.2">
      <c r="F1299" s="3"/>
    </row>
    <row r="1300" spans="6:6" x14ac:dyDescent="0.2">
      <c r="F1300" s="3"/>
    </row>
    <row r="1301" spans="6:6" x14ac:dyDescent="0.2">
      <c r="F1301" s="3"/>
    </row>
    <row r="1302" spans="6:6" x14ac:dyDescent="0.2">
      <c r="F1302" s="3"/>
    </row>
    <row r="1303" spans="6:6" x14ac:dyDescent="0.2">
      <c r="F1303" s="3"/>
    </row>
    <row r="1304" spans="6:6" x14ac:dyDescent="0.2">
      <c r="F1304" s="3"/>
    </row>
    <row r="1305" spans="6:6" x14ac:dyDescent="0.2">
      <c r="F1305" s="3"/>
    </row>
    <row r="1306" spans="6:6" x14ac:dyDescent="0.2">
      <c r="F1306" s="3"/>
    </row>
    <row r="1307" spans="6:6" x14ac:dyDescent="0.2">
      <c r="F1307" s="3"/>
    </row>
    <row r="1308" spans="6:6" x14ac:dyDescent="0.2">
      <c r="F1308" s="3"/>
    </row>
    <row r="1309" spans="6:6" x14ac:dyDescent="0.2">
      <c r="F1309" s="3"/>
    </row>
    <row r="1310" spans="6:6" x14ac:dyDescent="0.2">
      <c r="F1310" s="3"/>
    </row>
    <row r="1311" spans="6:6" x14ac:dyDescent="0.2">
      <c r="F1311" s="3"/>
    </row>
    <row r="1312" spans="6:6" x14ac:dyDescent="0.2">
      <c r="F1312" s="3"/>
    </row>
    <row r="1313" spans="6:6" x14ac:dyDescent="0.2">
      <c r="F1313" s="3"/>
    </row>
    <row r="1314" spans="6:6" x14ac:dyDescent="0.2">
      <c r="F1314" s="3"/>
    </row>
    <row r="1315" spans="6:6" x14ac:dyDescent="0.2">
      <c r="F1315" s="3"/>
    </row>
    <row r="1316" spans="6:6" x14ac:dyDescent="0.2">
      <c r="F1316" s="3"/>
    </row>
    <row r="1317" spans="6:6" x14ac:dyDescent="0.2">
      <c r="F1317" s="3"/>
    </row>
    <row r="1318" spans="6:6" x14ac:dyDescent="0.2">
      <c r="F1318" s="3"/>
    </row>
    <row r="1319" spans="6:6" x14ac:dyDescent="0.2">
      <c r="F1319" s="3"/>
    </row>
    <row r="1320" spans="6:6" x14ac:dyDescent="0.2">
      <c r="F1320" s="3"/>
    </row>
    <row r="1321" spans="6:6" x14ac:dyDescent="0.2">
      <c r="F1321" s="3"/>
    </row>
    <row r="1322" spans="6:6" x14ac:dyDescent="0.2">
      <c r="F1322" s="3"/>
    </row>
    <row r="1323" spans="6:6" x14ac:dyDescent="0.2">
      <c r="F1323" s="3"/>
    </row>
    <row r="1324" spans="6:6" x14ac:dyDescent="0.2">
      <c r="F1324" s="3"/>
    </row>
    <row r="1325" spans="6:6" x14ac:dyDescent="0.2">
      <c r="F1325" s="3"/>
    </row>
    <row r="1326" spans="6:6" x14ac:dyDescent="0.2">
      <c r="F1326" s="3"/>
    </row>
    <row r="1327" spans="6:6" x14ac:dyDescent="0.2">
      <c r="F1327" s="3"/>
    </row>
    <row r="1328" spans="6:6" x14ac:dyDescent="0.2">
      <c r="F1328" s="3"/>
    </row>
    <row r="1329" spans="6:6" x14ac:dyDescent="0.2">
      <c r="F1329" s="3"/>
    </row>
    <row r="1330" spans="6:6" x14ac:dyDescent="0.2">
      <c r="F1330" s="3"/>
    </row>
    <row r="1331" spans="6:6" x14ac:dyDescent="0.2">
      <c r="F1331" s="3"/>
    </row>
    <row r="1332" spans="6:6" x14ac:dyDescent="0.2">
      <c r="F1332" s="3"/>
    </row>
    <row r="1333" spans="6:6" x14ac:dyDescent="0.2">
      <c r="F1333" s="3"/>
    </row>
    <row r="1334" spans="6:6" x14ac:dyDescent="0.2">
      <c r="F1334" s="3"/>
    </row>
    <row r="1335" spans="6:6" x14ac:dyDescent="0.2">
      <c r="F1335" s="3"/>
    </row>
    <row r="1336" spans="6:6" x14ac:dyDescent="0.2">
      <c r="F1336" s="3"/>
    </row>
    <row r="1337" spans="6:6" x14ac:dyDescent="0.2">
      <c r="F1337" s="3"/>
    </row>
    <row r="1338" spans="6:6" x14ac:dyDescent="0.2">
      <c r="F1338" s="3"/>
    </row>
    <row r="1339" spans="6:6" x14ac:dyDescent="0.2">
      <c r="F1339" s="3"/>
    </row>
    <row r="1340" spans="6:6" x14ac:dyDescent="0.2">
      <c r="F1340" s="3"/>
    </row>
    <row r="1341" spans="6:6" x14ac:dyDescent="0.2">
      <c r="F1341" s="3"/>
    </row>
    <row r="1342" spans="6:6" x14ac:dyDescent="0.2">
      <c r="F1342" s="3"/>
    </row>
    <row r="1343" spans="6:6" x14ac:dyDescent="0.2">
      <c r="F1343" s="3"/>
    </row>
    <row r="1344" spans="6:6" x14ac:dyDescent="0.2">
      <c r="F1344" s="3"/>
    </row>
    <row r="1345" spans="6:6" x14ac:dyDescent="0.2">
      <c r="F1345" s="3"/>
    </row>
    <row r="1346" spans="6:6" x14ac:dyDescent="0.2">
      <c r="F1346" s="3"/>
    </row>
    <row r="1347" spans="6:6" x14ac:dyDescent="0.2">
      <c r="F1347" s="3"/>
    </row>
    <row r="1348" spans="6:6" x14ac:dyDescent="0.2">
      <c r="F1348" s="3"/>
    </row>
    <row r="1349" spans="6:6" x14ac:dyDescent="0.2">
      <c r="F1349" s="3"/>
    </row>
    <row r="1350" spans="6:6" x14ac:dyDescent="0.2">
      <c r="F1350" s="3"/>
    </row>
    <row r="1351" spans="6:6" x14ac:dyDescent="0.2">
      <c r="F1351" s="3"/>
    </row>
    <row r="1352" spans="6:6" x14ac:dyDescent="0.2">
      <c r="F1352" s="3"/>
    </row>
    <row r="1353" spans="6:6" x14ac:dyDescent="0.2">
      <c r="F1353" s="3"/>
    </row>
    <row r="1354" spans="6:6" x14ac:dyDescent="0.2">
      <c r="F1354" s="3"/>
    </row>
    <row r="1355" spans="6:6" x14ac:dyDescent="0.2">
      <c r="F1355" s="3"/>
    </row>
    <row r="1356" spans="6:6" x14ac:dyDescent="0.2">
      <c r="F1356" s="3"/>
    </row>
    <row r="1357" spans="6:6" x14ac:dyDescent="0.2">
      <c r="F1357" s="3"/>
    </row>
    <row r="1358" spans="6:6" x14ac:dyDescent="0.2">
      <c r="F1358" s="3"/>
    </row>
    <row r="1359" spans="6:6" x14ac:dyDescent="0.2">
      <c r="F1359" s="3"/>
    </row>
    <row r="1360" spans="6:6" x14ac:dyDescent="0.2">
      <c r="F1360" s="3"/>
    </row>
    <row r="1361" spans="6:6" x14ac:dyDescent="0.2">
      <c r="F1361" s="3"/>
    </row>
    <row r="1362" spans="6:6" x14ac:dyDescent="0.2">
      <c r="F1362" s="3"/>
    </row>
    <row r="1363" spans="6:6" x14ac:dyDescent="0.2">
      <c r="F1363" s="3"/>
    </row>
    <row r="1364" spans="6:6" x14ac:dyDescent="0.2">
      <c r="F1364" s="3"/>
    </row>
    <row r="1365" spans="6:6" x14ac:dyDescent="0.2">
      <c r="F1365" s="3"/>
    </row>
    <row r="1366" spans="6:6" x14ac:dyDescent="0.2">
      <c r="F1366" s="3"/>
    </row>
    <row r="1367" spans="6:6" x14ac:dyDescent="0.2">
      <c r="F1367" s="3"/>
    </row>
    <row r="1368" spans="6:6" x14ac:dyDescent="0.2">
      <c r="F1368" s="3"/>
    </row>
    <row r="1369" spans="6:6" x14ac:dyDescent="0.2">
      <c r="F1369" s="3"/>
    </row>
    <row r="1370" spans="6:6" x14ac:dyDescent="0.2">
      <c r="F1370" s="3"/>
    </row>
    <row r="1371" spans="6:6" x14ac:dyDescent="0.2">
      <c r="F1371" s="3"/>
    </row>
    <row r="1372" spans="6:6" x14ac:dyDescent="0.2">
      <c r="F1372" s="3"/>
    </row>
    <row r="1373" spans="6:6" x14ac:dyDescent="0.2">
      <c r="F1373" s="3"/>
    </row>
    <row r="1374" spans="6:6" x14ac:dyDescent="0.2">
      <c r="F1374" s="3"/>
    </row>
    <row r="1375" spans="6:6" x14ac:dyDescent="0.2">
      <c r="F1375" s="3"/>
    </row>
    <row r="1376" spans="6:6" x14ac:dyDescent="0.2">
      <c r="F1376" s="3"/>
    </row>
    <row r="1377" spans="6:6" x14ac:dyDescent="0.2">
      <c r="F1377" s="3"/>
    </row>
    <row r="1378" spans="6:6" x14ac:dyDescent="0.2">
      <c r="F1378" s="3"/>
    </row>
    <row r="1379" spans="6:6" x14ac:dyDescent="0.2">
      <c r="F1379" s="3"/>
    </row>
    <row r="1380" spans="6:6" x14ac:dyDescent="0.2">
      <c r="F1380" s="3"/>
    </row>
    <row r="1381" spans="6:6" x14ac:dyDescent="0.2">
      <c r="F1381" s="3"/>
    </row>
    <row r="1382" spans="6:6" x14ac:dyDescent="0.2">
      <c r="F1382" s="3"/>
    </row>
    <row r="1383" spans="6:6" x14ac:dyDescent="0.2">
      <c r="F1383" s="3"/>
    </row>
    <row r="1384" spans="6:6" x14ac:dyDescent="0.2">
      <c r="F1384" s="3"/>
    </row>
    <row r="1385" spans="6:6" x14ac:dyDescent="0.2">
      <c r="F1385" s="3"/>
    </row>
    <row r="1386" spans="6:6" x14ac:dyDescent="0.2">
      <c r="F1386" s="3"/>
    </row>
    <row r="1387" spans="6:6" x14ac:dyDescent="0.2">
      <c r="F1387" s="3"/>
    </row>
    <row r="1388" spans="6:6" x14ac:dyDescent="0.2">
      <c r="F1388" s="3"/>
    </row>
    <row r="1389" spans="6:6" x14ac:dyDescent="0.2">
      <c r="F1389" s="3"/>
    </row>
    <row r="1390" spans="6:6" x14ac:dyDescent="0.2">
      <c r="F1390" s="3"/>
    </row>
    <row r="1391" spans="6:6" x14ac:dyDescent="0.2">
      <c r="F1391" s="3"/>
    </row>
    <row r="1392" spans="6:6" x14ac:dyDescent="0.2">
      <c r="F1392" s="3"/>
    </row>
    <row r="1393" spans="6:6" x14ac:dyDescent="0.2">
      <c r="F1393" s="3"/>
    </row>
    <row r="1394" spans="6:6" x14ac:dyDescent="0.2">
      <c r="F1394" s="3"/>
    </row>
    <row r="1395" spans="6:6" x14ac:dyDescent="0.2">
      <c r="F1395" s="3"/>
    </row>
    <row r="1396" spans="6:6" x14ac:dyDescent="0.2">
      <c r="F1396" s="3"/>
    </row>
    <row r="1397" spans="6:6" x14ac:dyDescent="0.2">
      <c r="F1397" s="3"/>
    </row>
    <row r="1398" spans="6:6" x14ac:dyDescent="0.2">
      <c r="F1398" s="3"/>
    </row>
    <row r="1399" spans="6:6" x14ac:dyDescent="0.2">
      <c r="F1399" s="3"/>
    </row>
    <row r="1400" spans="6:6" x14ac:dyDescent="0.2">
      <c r="F1400" s="3"/>
    </row>
    <row r="1401" spans="6:6" x14ac:dyDescent="0.2">
      <c r="F1401" s="3"/>
    </row>
    <row r="1402" spans="6:6" x14ac:dyDescent="0.2">
      <c r="F1402" s="3"/>
    </row>
    <row r="1403" spans="6:6" x14ac:dyDescent="0.2">
      <c r="F1403" s="3"/>
    </row>
    <row r="1404" spans="6:6" x14ac:dyDescent="0.2">
      <c r="F1404" s="3"/>
    </row>
    <row r="1405" spans="6:6" x14ac:dyDescent="0.2">
      <c r="F1405" s="3"/>
    </row>
    <row r="1406" spans="6:6" x14ac:dyDescent="0.2">
      <c r="F1406" s="3"/>
    </row>
    <row r="1407" spans="6:6" x14ac:dyDescent="0.2">
      <c r="F1407" s="3"/>
    </row>
    <row r="1408" spans="6:6" x14ac:dyDescent="0.2">
      <c r="F1408" s="3"/>
    </row>
    <row r="1409" spans="6:6" x14ac:dyDescent="0.2">
      <c r="F1409" s="3"/>
    </row>
    <row r="1410" spans="6:6" x14ac:dyDescent="0.2">
      <c r="F1410" s="3"/>
    </row>
    <row r="1411" spans="6:6" x14ac:dyDescent="0.2">
      <c r="F1411" s="3"/>
    </row>
    <row r="1412" spans="6:6" x14ac:dyDescent="0.2">
      <c r="F1412" s="3"/>
    </row>
    <row r="1413" spans="6:6" x14ac:dyDescent="0.2">
      <c r="F1413" s="3"/>
    </row>
    <row r="1414" spans="6:6" x14ac:dyDescent="0.2">
      <c r="F1414" s="3"/>
    </row>
    <row r="1415" spans="6:6" x14ac:dyDescent="0.2">
      <c r="F1415" s="3"/>
    </row>
    <row r="1416" spans="6:6" x14ac:dyDescent="0.2">
      <c r="F1416" s="3"/>
    </row>
    <row r="1417" spans="6:6" x14ac:dyDescent="0.2">
      <c r="F1417" s="3"/>
    </row>
    <row r="1418" spans="6:6" x14ac:dyDescent="0.2">
      <c r="F1418" s="3"/>
    </row>
    <row r="1419" spans="6:6" x14ac:dyDescent="0.2">
      <c r="F1419" s="3"/>
    </row>
    <row r="1420" spans="6:6" x14ac:dyDescent="0.2">
      <c r="F1420" s="3"/>
    </row>
    <row r="1421" spans="6:6" x14ac:dyDescent="0.2">
      <c r="F1421" s="3"/>
    </row>
    <row r="1422" spans="6:6" x14ac:dyDescent="0.2">
      <c r="F1422" s="3"/>
    </row>
    <row r="1423" spans="6:6" x14ac:dyDescent="0.2">
      <c r="F1423" s="3"/>
    </row>
    <row r="1424" spans="6:6" x14ac:dyDescent="0.2">
      <c r="F1424" s="3"/>
    </row>
    <row r="1425" spans="6:6" x14ac:dyDescent="0.2">
      <c r="F1425" s="3"/>
    </row>
    <row r="1426" spans="6:6" x14ac:dyDescent="0.2">
      <c r="F1426" s="3"/>
    </row>
    <row r="1427" spans="6:6" x14ac:dyDescent="0.2">
      <c r="F1427" s="3"/>
    </row>
    <row r="1428" spans="6:6" x14ac:dyDescent="0.2">
      <c r="F1428" s="3"/>
    </row>
    <row r="1429" spans="6:6" x14ac:dyDescent="0.2">
      <c r="F1429" s="3"/>
    </row>
    <row r="1430" spans="6:6" x14ac:dyDescent="0.2">
      <c r="F1430" s="3"/>
    </row>
    <row r="1431" spans="6:6" x14ac:dyDescent="0.2">
      <c r="F1431" s="3"/>
    </row>
    <row r="1432" spans="6:6" x14ac:dyDescent="0.2">
      <c r="F1432" s="3"/>
    </row>
    <row r="1433" spans="6:6" x14ac:dyDescent="0.2">
      <c r="F1433" s="3"/>
    </row>
    <row r="1434" spans="6:6" x14ac:dyDescent="0.2">
      <c r="F1434" s="3"/>
    </row>
    <row r="1435" spans="6:6" x14ac:dyDescent="0.2">
      <c r="F1435" s="3"/>
    </row>
    <row r="1436" spans="6:6" x14ac:dyDescent="0.2">
      <c r="F1436" s="3"/>
    </row>
    <row r="1437" spans="6:6" x14ac:dyDescent="0.2">
      <c r="F1437" s="3"/>
    </row>
    <row r="1438" spans="6:6" x14ac:dyDescent="0.2">
      <c r="F1438" s="3"/>
    </row>
    <row r="1439" spans="6:6" x14ac:dyDescent="0.2">
      <c r="F1439" s="3"/>
    </row>
    <row r="1440" spans="6:6" x14ac:dyDescent="0.2">
      <c r="F1440" s="3"/>
    </row>
    <row r="1441" spans="6:6" x14ac:dyDescent="0.2">
      <c r="F1441" s="3"/>
    </row>
    <row r="1442" spans="6:6" x14ac:dyDescent="0.2">
      <c r="F1442" s="3"/>
    </row>
    <row r="1443" spans="6:6" x14ac:dyDescent="0.2">
      <c r="F1443" s="3"/>
    </row>
    <row r="1444" spans="6:6" x14ac:dyDescent="0.2">
      <c r="F1444" s="3"/>
    </row>
    <row r="1445" spans="6:6" x14ac:dyDescent="0.2">
      <c r="F1445" s="3"/>
    </row>
    <row r="1446" spans="6:6" x14ac:dyDescent="0.2">
      <c r="F1446" s="3"/>
    </row>
    <row r="1447" spans="6:6" x14ac:dyDescent="0.2">
      <c r="F1447" s="3"/>
    </row>
    <row r="1448" spans="6:6" x14ac:dyDescent="0.2">
      <c r="F1448" s="3"/>
    </row>
    <row r="1449" spans="6:6" x14ac:dyDescent="0.2">
      <c r="F1449" s="3"/>
    </row>
    <row r="1450" spans="6:6" x14ac:dyDescent="0.2">
      <c r="F1450" s="3"/>
    </row>
    <row r="1451" spans="6:6" x14ac:dyDescent="0.2">
      <c r="F1451" s="3"/>
    </row>
    <row r="1452" spans="6:6" x14ac:dyDescent="0.2">
      <c r="F1452" s="3"/>
    </row>
    <row r="1453" spans="6:6" x14ac:dyDescent="0.2">
      <c r="F1453" s="3"/>
    </row>
    <row r="1454" spans="6:6" x14ac:dyDescent="0.2">
      <c r="F1454" s="3"/>
    </row>
    <row r="1455" spans="6:6" x14ac:dyDescent="0.2">
      <c r="F1455" s="3"/>
    </row>
    <row r="1456" spans="6:6" x14ac:dyDescent="0.2">
      <c r="F1456" s="3"/>
    </row>
    <row r="1457" spans="6:6" x14ac:dyDescent="0.2">
      <c r="F1457" s="3"/>
    </row>
    <row r="1458" spans="6:6" x14ac:dyDescent="0.2">
      <c r="F1458" s="3"/>
    </row>
    <row r="1459" spans="6:6" x14ac:dyDescent="0.2">
      <c r="F1459" s="3"/>
    </row>
    <row r="1460" spans="6:6" x14ac:dyDescent="0.2">
      <c r="F1460" s="3"/>
    </row>
    <row r="1461" spans="6:6" x14ac:dyDescent="0.2">
      <c r="F1461" s="3"/>
    </row>
    <row r="1462" spans="6:6" x14ac:dyDescent="0.2">
      <c r="F1462" s="3"/>
    </row>
    <row r="1463" spans="6:6" x14ac:dyDescent="0.2">
      <c r="F1463" s="3"/>
    </row>
    <row r="1464" spans="6:6" x14ac:dyDescent="0.2">
      <c r="F1464" s="3"/>
    </row>
    <row r="1465" spans="6:6" x14ac:dyDescent="0.2">
      <c r="F1465" s="3"/>
    </row>
    <row r="1466" spans="6:6" x14ac:dyDescent="0.2">
      <c r="F1466" s="3"/>
    </row>
    <row r="1467" spans="6:6" x14ac:dyDescent="0.2">
      <c r="F1467" s="3"/>
    </row>
    <row r="1468" spans="6:6" x14ac:dyDescent="0.2">
      <c r="F1468" s="3"/>
    </row>
    <row r="1469" spans="6:6" x14ac:dyDescent="0.2">
      <c r="F1469" s="3"/>
    </row>
    <row r="1470" spans="6:6" x14ac:dyDescent="0.2">
      <c r="F1470" s="3"/>
    </row>
    <row r="1471" spans="6:6" x14ac:dyDescent="0.2">
      <c r="F1471" s="3"/>
    </row>
    <row r="1472" spans="6:6" x14ac:dyDescent="0.2">
      <c r="F1472" s="3"/>
    </row>
    <row r="1473" spans="6:6" x14ac:dyDescent="0.2">
      <c r="F1473" s="3"/>
    </row>
    <row r="1474" spans="6:6" x14ac:dyDescent="0.2">
      <c r="F1474" s="3"/>
    </row>
    <row r="1475" spans="6:6" x14ac:dyDescent="0.2">
      <c r="F1475" s="3"/>
    </row>
    <row r="1476" spans="6:6" x14ac:dyDescent="0.2">
      <c r="F1476" s="3"/>
    </row>
    <row r="1477" spans="6:6" x14ac:dyDescent="0.2">
      <c r="F1477" s="3"/>
    </row>
    <row r="1478" spans="6:6" x14ac:dyDescent="0.2">
      <c r="F1478" s="3"/>
    </row>
    <row r="1479" spans="6:6" x14ac:dyDescent="0.2">
      <c r="F1479" s="3"/>
    </row>
    <row r="1480" spans="6:6" x14ac:dyDescent="0.2">
      <c r="F1480" s="3"/>
    </row>
    <row r="1481" spans="6:6" x14ac:dyDescent="0.2">
      <c r="F1481" s="3"/>
    </row>
    <row r="1482" spans="6:6" x14ac:dyDescent="0.2">
      <c r="F1482" s="3"/>
    </row>
    <row r="1483" spans="6:6" x14ac:dyDescent="0.2">
      <c r="F1483" s="3"/>
    </row>
    <row r="1484" spans="6:6" x14ac:dyDescent="0.2">
      <c r="F1484" s="3"/>
    </row>
    <row r="1485" spans="6:6" x14ac:dyDescent="0.2">
      <c r="F1485" s="3"/>
    </row>
    <row r="1486" spans="6:6" x14ac:dyDescent="0.2">
      <c r="F1486" s="3"/>
    </row>
    <row r="1487" spans="6:6" x14ac:dyDescent="0.2">
      <c r="F1487" s="3"/>
    </row>
    <row r="1488" spans="6:6" x14ac:dyDescent="0.2">
      <c r="F1488" s="3"/>
    </row>
    <row r="1489" spans="6:6" x14ac:dyDescent="0.2">
      <c r="F1489" s="3"/>
    </row>
    <row r="1490" spans="6:6" x14ac:dyDescent="0.2">
      <c r="F1490" s="3"/>
    </row>
    <row r="1491" spans="6:6" x14ac:dyDescent="0.2">
      <c r="F1491" s="3"/>
    </row>
    <row r="1492" spans="6:6" x14ac:dyDescent="0.2">
      <c r="F1492" s="3"/>
    </row>
    <row r="1493" spans="6:6" x14ac:dyDescent="0.2">
      <c r="F1493" s="3"/>
    </row>
    <row r="1494" spans="6:6" x14ac:dyDescent="0.2">
      <c r="F1494" s="3"/>
    </row>
    <row r="1495" spans="6:6" x14ac:dyDescent="0.2">
      <c r="F1495" s="3"/>
    </row>
    <row r="1496" spans="6:6" x14ac:dyDescent="0.2">
      <c r="F1496" s="3"/>
    </row>
    <row r="1497" spans="6:6" x14ac:dyDescent="0.2">
      <c r="F1497" s="3"/>
    </row>
    <row r="1498" spans="6:6" x14ac:dyDescent="0.2">
      <c r="F1498" s="3"/>
    </row>
    <row r="1499" spans="6:6" x14ac:dyDescent="0.2">
      <c r="F1499" s="3"/>
    </row>
    <row r="1500" spans="6:6" x14ac:dyDescent="0.2">
      <c r="F1500" s="3"/>
    </row>
    <row r="1501" spans="6:6" x14ac:dyDescent="0.2">
      <c r="F1501" s="3"/>
    </row>
    <row r="1502" spans="6:6" x14ac:dyDescent="0.2">
      <c r="F1502" s="3"/>
    </row>
    <row r="1503" spans="6:6" x14ac:dyDescent="0.2">
      <c r="F1503" s="3"/>
    </row>
    <row r="1504" spans="6:6" x14ac:dyDescent="0.2">
      <c r="F1504" s="3"/>
    </row>
    <row r="1505" spans="6:6" x14ac:dyDescent="0.2">
      <c r="F1505" s="3"/>
    </row>
    <row r="1506" spans="6:6" x14ac:dyDescent="0.2">
      <c r="F1506" s="3"/>
    </row>
    <row r="1507" spans="6:6" x14ac:dyDescent="0.2">
      <c r="F1507" s="3"/>
    </row>
    <row r="1508" spans="6:6" x14ac:dyDescent="0.2">
      <c r="F1508" s="3"/>
    </row>
    <row r="1509" spans="6:6" x14ac:dyDescent="0.2">
      <c r="F1509" s="3"/>
    </row>
    <row r="1510" spans="6:6" x14ac:dyDescent="0.2">
      <c r="F1510" s="3"/>
    </row>
    <row r="1511" spans="6:6" x14ac:dyDescent="0.2">
      <c r="F1511" s="3"/>
    </row>
    <row r="1512" spans="6:6" x14ac:dyDescent="0.2">
      <c r="F1512" s="3"/>
    </row>
    <row r="1513" spans="6:6" x14ac:dyDescent="0.2">
      <c r="F1513" s="3"/>
    </row>
    <row r="1514" spans="6:6" x14ac:dyDescent="0.2">
      <c r="F1514" s="3"/>
    </row>
    <row r="1515" spans="6:6" x14ac:dyDescent="0.2">
      <c r="F1515" s="3"/>
    </row>
    <row r="1516" spans="6:6" x14ac:dyDescent="0.2">
      <c r="F1516" s="3"/>
    </row>
    <row r="1517" spans="6:6" x14ac:dyDescent="0.2">
      <c r="F1517" s="3"/>
    </row>
    <row r="1518" spans="6:6" x14ac:dyDescent="0.2">
      <c r="F1518" s="3"/>
    </row>
    <row r="1519" spans="6:6" x14ac:dyDescent="0.2">
      <c r="F1519" s="3"/>
    </row>
    <row r="1520" spans="6:6" x14ac:dyDescent="0.2">
      <c r="F1520" s="3"/>
    </row>
    <row r="1521" spans="6:6" x14ac:dyDescent="0.2">
      <c r="F1521" s="3"/>
    </row>
    <row r="1522" spans="6:6" x14ac:dyDescent="0.2">
      <c r="F1522" s="3"/>
    </row>
    <row r="1523" spans="6:6" x14ac:dyDescent="0.2">
      <c r="F1523" s="3"/>
    </row>
    <row r="1524" spans="6:6" x14ac:dyDescent="0.2">
      <c r="F1524" s="3"/>
    </row>
    <row r="1525" spans="6:6" x14ac:dyDescent="0.2">
      <c r="F1525" s="3"/>
    </row>
    <row r="1526" spans="6:6" x14ac:dyDescent="0.2">
      <c r="F1526" s="3"/>
    </row>
    <row r="1527" spans="6:6" x14ac:dyDescent="0.2">
      <c r="F1527" s="3"/>
    </row>
    <row r="1528" spans="6:6" x14ac:dyDescent="0.2">
      <c r="F1528" s="3"/>
    </row>
    <row r="1529" spans="6:6" x14ac:dyDescent="0.2">
      <c r="F1529" s="3"/>
    </row>
    <row r="1530" spans="6:6" x14ac:dyDescent="0.2">
      <c r="F1530" s="3"/>
    </row>
    <row r="1531" spans="6:6" x14ac:dyDescent="0.2">
      <c r="F1531" s="3"/>
    </row>
    <row r="1532" spans="6:6" x14ac:dyDescent="0.2">
      <c r="F1532" s="3"/>
    </row>
    <row r="1533" spans="6:6" x14ac:dyDescent="0.2">
      <c r="F1533" s="3"/>
    </row>
    <row r="1534" spans="6:6" x14ac:dyDescent="0.2">
      <c r="F1534" s="3"/>
    </row>
    <row r="1535" spans="6:6" x14ac:dyDescent="0.2">
      <c r="F1535" s="3"/>
    </row>
    <row r="1536" spans="6:6" x14ac:dyDescent="0.2">
      <c r="F1536" s="3"/>
    </row>
    <row r="1537" spans="6:6" x14ac:dyDescent="0.2">
      <c r="F1537" s="3"/>
    </row>
    <row r="1538" spans="6:6" x14ac:dyDescent="0.2">
      <c r="F1538" s="3"/>
    </row>
    <row r="1539" spans="6:6" x14ac:dyDescent="0.2">
      <c r="F1539" s="3"/>
    </row>
    <row r="1540" spans="6:6" x14ac:dyDescent="0.2">
      <c r="F1540" s="3"/>
    </row>
    <row r="1541" spans="6:6" x14ac:dyDescent="0.2">
      <c r="F1541" s="3"/>
    </row>
    <row r="1542" spans="6:6" x14ac:dyDescent="0.2">
      <c r="F1542" s="3"/>
    </row>
    <row r="1543" spans="6:6" x14ac:dyDescent="0.2">
      <c r="F1543" s="3"/>
    </row>
    <row r="1544" spans="6:6" x14ac:dyDescent="0.2">
      <c r="F1544" s="3"/>
    </row>
    <row r="1545" spans="6:6" x14ac:dyDescent="0.2">
      <c r="F1545" s="3"/>
    </row>
    <row r="1546" spans="6:6" x14ac:dyDescent="0.2">
      <c r="F1546" s="3"/>
    </row>
    <row r="1547" spans="6:6" x14ac:dyDescent="0.2">
      <c r="F1547" s="3"/>
    </row>
    <row r="1548" spans="6:6" x14ac:dyDescent="0.2">
      <c r="F1548" s="3"/>
    </row>
    <row r="1549" spans="6:6" x14ac:dyDescent="0.2">
      <c r="F1549" s="3"/>
    </row>
    <row r="1550" spans="6:6" x14ac:dyDescent="0.2">
      <c r="F1550" s="3"/>
    </row>
    <row r="1551" spans="6:6" x14ac:dyDescent="0.2">
      <c r="F1551" s="3"/>
    </row>
    <row r="1552" spans="6:6" x14ac:dyDescent="0.2">
      <c r="F1552" s="3"/>
    </row>
    <row r="1553" spans="6:6" x14ac:dyDescent="0.2">
      <c r="F1553" s="3"/>
    </row>
    <row r="1554" spans="6:6" x14ac:dyDescent="0.2">
      <c r="F1554" s="3"/>
    </row>
    <row r="1555" spans="6:6" x14ac:dyDescent="0.2">
      <c r="F1555" s="3"/>
    </row>
    <row r="1556" spans="6:6" x14ac:dyDescent="0.2">
      <c r="F1556" s="3"/>
    </row>
    <row r="1557" spans="6:6" x14ac:dyDescent="0.2">
      <c r="F1557" s="3"/>
    </row>
    <row r="1558" spans="6:6" x14ac:dyDescent="0.2">
      <c r="F1558" s="3"/>
    </row>
    <row r="1559" spans="6:6" x14ac:dyDescent="0.2">
      <c r="F1559" s="3"/>
    </row>
    <row r="1560" spans="6:6" x14ac:dyDescent="0.2">
      <c r="F1560" s="3"/>
    </row>
    <row r="1561" spans="6:6" x14ac:dyDescent="0.2">
      <c r="F1561" s="3"/>
    </row>
    <row r="1562" spans="6:6" x14ac:dyDescent="0.2">
      <c r="F1562" s="3"/>
    </row>
    <row r="1563" spans="6:6" x14ac:dyDescent="0.2">
      <c r="F1563" s="3"/>
    </row>
    <row r="1564" spans="6:6" x14ac:dyDescent="0.2">
      <c r="F1564" s="3"/>
    </row>
    <row r="1565" spans="6:6" x14ac:dyDescent="0.2">
      <c r="F1565" s="3"/>
    </row>
    <row r="1566" spans="6:6" x14ac:dyDescent="0.2">
      <c r="F1566" s="3"/>
    </row>
    <row r="1567" spans="6:6" x14ac:dyDescent="0.2">
      <c r="F1567" s="3"/>
    </row>
    <row r="1568" spans="6:6" x14ac:dyDescent="0.2">
      <c r="F1568" s="3"/>
    </row>
    <row r="1569" spans="6:6" x14ac:dyDescent="0.2">
      <c r="F1569" s="3"/>
    </row>
    <row r="1570" spans="6:6" x14ac:dyDescent="0.2">
      <c r="F1570" s="3"/>
    </row>
    <row r="1571" spans="6:6" x14ac:dyDescent="0.2">
      <c r="F1571" s="3"/>
    </row>
    <row r="1572" spans="6:6" x14ac:dyDescent="0.2">
      <c r="F1572" s="3"/>
    </row>
    <row r="1573" spans="6:6" x14ac:dyDescent="0.2">
      <c r="F1573" s="3"/>
    </row>
    <row r="1574" spans="6:6" x14ac:dyDescent="0.2">
      <c r="F1574" s="3"/>
    </row>
    <row r="1575" spans="6:6" x14ac:dyDescent="0.2">
      <c r="F1575" s="3"/>
    </row>
    <row r="1576" spans="6:6" x14ac:dyDescent="0.2">
      <c r="F1576" s="3"/>
    </row>
    <row r="1577" spans="6:6" x14ac:dyDescent="0.2">
      <c r="F1577" s="3"/>
    </row>
    <row r="1578" spans="6:6" x14ac:dyDescent="0.2">
      <c r="F1578" s="3"/>
    </row>
    <row r="1579" spans="6:6" x14ac:dyDescent="0.2">
      <c r="F1579" s="3"/>
    </row>
    <row r="1580" spans="6:6" x14ac:dyDescent="0.2">
      <c r="F1580" s="3"/>
    </row>
    <row r="1581" spans="6:6" x14ac:dyDescent="0.2">
      <c r="F1581" s="3"/>
    </row>
    <row r="1582" spans="6:6" x14ac:dyDescent="0.2">
      <c r="F1582" s="3"/>
    </row>
    <row r="1583" spans="6:6" x14ac:dyDescent="0.2">
      <c r="F1583" s="3"/>
    </row>
    <row r="1584" spans="6:6" x14ac:dyDescent="0.2">
      <c r="F1584" s="3"/>
    </row>
    <row r="1585" spans="6:6" x14ac:dyDescent="0.2">
      <c r="F1585" s="3"/>
    </row>
    <row r="1586" spans="6:6" x14ac:dyDescent="0.2">
      <c r="F1586" s="3"/>
    </row>
    <row r="1587" spans="6:6" x14ac:dyDescent="0.2">
      <c r="F1587" s="3"/>
    </row>
    <row r="1588" spans="6:6" x14ac:dyDescent="0.2">
      <c r="F1588" s="3"/>
    </row>
    <row r="1589" spans="6:6" x14ac:dyDescent="0.2">
      <c r="F1589" s="3"/>
    </row>
    <row r="1590" spans="6:6" x14ac:dyDescent="0.2">
      <c r="F1590" s="3"/>
    </row>
    <row r="1591" spans="6:6" x14ac:dyDescent="0.2">
      <c r="F1591" s="3"/>
    </row>
    <row r="1592" spans="6:6" x14ac:dyDescent="0.2">
      <c r="F1592" s="3"/>
    </row>
    <row r="1593" spans="6:6" x14ac:dyDescent="0.2">
      <c r="F1593" s="3"/>
    </row>
    <row r="1594" spans="6:6" x14ac:dyDescent="0.2">
      <c r="F1594" s="3"/>
    </row>
    <row r="1595" spans="6:6" x14ac:dyDescent="0.2">
      <c r="F1595" s="3"/>
    </row>
    <row r="1596" spans="6:6" x14ac:dyDescent="0.2">
      <c r="F1596" s="3"/>
    </row>
    <row r="1597" spans="6:6" x14ac:dyDescent="0.2">
      <c r="F1597" s="3"/>
    </row>
    <row r="1598" spans="6:6" x14ac:dyDescent="0.2">
      <c r="F1598" s="3"/>
    </row>
    <row r="1599" spans="6:6" x14ac:dyDescent="0.2">
      <c r="F1599" s="3"/>
    </row>
    <row r="1600" spans="6:6" x14ac:dyDescent="0.2">
      <c r="F1600" s="3"/>
    </row>
    <row r="1601" spans="6:6" x14ac:dyDescent="0.2">
      <c r="F1601" s="3"/>
    </row>
    <row r="1602" spans="6:6" x14ac:dyDescent="0.2">
      <c r="F1602" s="3"/>
    </row>
    <row r="1603" spans="6:6" x14ac:dyDescent="0.2">
      <c r="F1603" s="3"/>
    </row>
    <row r="1604" spans="6:6" x14ac:dyDescent="0.2">
      <c r="F1604" s="3"/>
    </row>
    <row r="1605" spans="6:6" x14ac:dyDescent="0.2">
      <c r="F1605" s="3"/>
    </row>
    <row r="1606" spans="6:6" x14ac:dyDescent="0.2">
      <c r="F1606" s="3"/>
    </row>
    <row r="1607" spans="6:6" x14ac:dyDescent="0.2">
      <c r="F1607" s="3"/>
    </row>
    <row r="1608" spans="6:6" x14ac:dyDescent="0.2">
      <c r="F1608" s="3"/>
    </row>
    <row r="1609" spans="6:6" x14ac:dyDescent="0.2">
      <c r="F1609" s="3"/>
    </row>
    <row r="1610" spans="6:6" x14ac:dyDescent="0.2">
      <c r="F1610" s="3"/>
    </row>
    <row r="1611" spans="6:6" x14ac:dyDescent="0.2">
      <c r="F1611" s="3"/>
    </row>
    <row r="1612" spans="6:6" x14ac:dyDescent="0.2">
      <c r="F1612" s="3"/>
    </row>
    <row r="1613" spans="6:6" x14ac:dyDescent="0.2">
      <c r="F1613" s="3"/>
    </row>
    <row r="1614" spans="6:6" x14ac:dyDescent="0.2">
      <c r="F1614" s="3"/>
    </row>
    <row r="1615" spans="6:6" x14ac:dyDescent="0.2">
      <c r="F1615" s="3"/>
    </row>
    <row r="1616" spans="6:6" x14ac:dyDescent="0.2">
      <c r="F1616" s="3"/>
    </row>
    <row r="1617" spans="6:6" x14ac:dyDescent="0.2">
      <c r="F1617" s="3"/>
    </row>
    <row r="1618" spans="6:6" x14ac:dyDescent="0.2">
      <c r="F1618" s="3"/>
    </row>
    <row r="1619" spans="6:6" x14ac:dyDescent="0.2">
      <c r="F1619" s="3"/>
    </row>
    <row r="1620" spans="6:6" x14ac:dyDescent="0.2">
      <c r="F1620" s="3"/>
    </row>
    <row r="1621" spans="6:6" x14ac:dyDescent="0.2">
      <c r="F1621" s="3"/>
    </row>
    <row r="1622" spans="6:6" x14ac:dyDescent="0.2">
      <c r="F1622" s="3"/>
    </row>
    <row r="1623" spans="6:6" x14ac:dyDescent="0.2">
      <c r="F1623" s="3"/>
    </row>
    <row r="1624" spans="6:6" x14ac:dyDescent="0.2">
      <c r="F1624" s="3"/>
    </row>
    <row r="1625" spans="6:6" x14ac:dyDescent="0.2">
      <c r="F1625" s="3"/>
    </row>
    <row r="1626" spans="6:6" x14ac:dyDescent="0.2">
      <c r="F1626" s="3"/>
    </row>
    <row r="1627" spans="6:6" x14ac:dyDescent="0.2">
      <c r="F1627" s="3"/>
    </row>
    <row r="1628" spans="6:6" x14ac:dyDescent="0.2">
      <c r="F1628" s="3"/>
    </row>
    <row r="1629" spans="6:6" x14ac:dyDescent="0.2">
      <c r="F1629" s="3"/>
    </row>
    <row r="1630" spans="6:6" x14ac:dyDescent="0.2">
      <c r="F1630" s="3"/>
    </row>
    <row r="1631" spans="6:6" x14ac:dyDescent="0.2">
      <c r="F1631" s="3"/>
    </row>
    <row r="1632" spans="6:6" x14ac:dyDescent="0.2">
      <c r="F1632" s="3"/>
    </row>
    <row r="1633" spans="6:6" x14ac:dyDescent="0.2">
      <c r="F1633" s="3"/>
    </row>
    <row r="1634" spans="6:6" x14ac:dyDescent="0.2">
      <c r="F1634" s="3"/>
    </row>
    <row r="1635" spans="6:6" x14ac:dyDescent="0.2">
      <c r="F1635" s="3"/>
    </row>
    <row r="1636" spans="6:6" x14ac:dyDescent="0.2">
      <c r="F1636" s="3"/>
    </row>
    <row r="1637" spans="6:6" x14ac:dyDescent="0.2">
      <c r="F1637" s="3"/>
    </row>
    <row r="1638" spans="6:6" x14ac:dyDescent="0.2">
      <c r="F1638" s="3"/>
    </row>
    <row r="1639" spans="6:6" x14ac:dyDescent="0.2">
      <c r="F1639" s="3"/>
    </row>
    <row r="1640" spans="6:6" x14ac:dyDescent="0.2">
      <c r="F1640" s="3"/>
    </row>
    <row r="1641" spans="6:6" x14ac:dyDescent="0.2">
      <c r="F1641" s="3"/>
    </row>
    <row r="1642" spans="6:6" x14ac:dyDescent="0.2">
      <c r="F1642" s="3"/>
    </row>
    <row r="1643" spans="6:6" x14ac:dyDescent="0.2">
      <c r="F1643" s="3"/>
    </row>
    <row r="1644" spans="6:6" x14ac:dyDescent="0.2">
      <c r="F1644" s="3"/>
    </row>
    <row r="1645" spans="6:6" x14ac:dyDescent="0.2">
      <c r="F1645" s="3"/>
    </row>
    <row r="1646" spans="6:6" x14ac:dyDescent="0.2">
      <c r="F1646" s="3"/>
    </row>
    <row r="1647" spans="6:6" x14ac:dyDescent="0.2">
      <c r="F1647" s="3"/>
    </row>
    <row r="1648" spans="6:6" x14ac:dyDescent="0.2">
      <c r="F1648" s="3"/>
    </row>
    <row r="1649" spans="6:6" x14ac:dyDescent="0.2">
      <c r="F1649" s="3"/>
    </row>
    <row r="1650" spans="6:6" x14ac:dyDescent="0.2">
      <c r="F1650" s="3"/>
    </row>
    <row r="1651" spans="6:6" x14ac:dyDescent="0.2">
      <c r="F1651" s="3"/>
    </row>
    <row r="1652" spans="6:6" x14ac:dyDescent="0.2">
      <c r="F1652" s="3"/>
    </row>
    <row r="1653" spans="6:6" x14ac:dyDescent="0.2">
      <c r="F1653" s="3"/>
    </row>
    <row r="1654" spans="6:6" x14ac:dyDescent="0.2">
      <c r="F1654" s="3"/>
    </row>
    <row r="1655" spans="6:6" x14ac:dyDescent="0.2">
      <c r="F1655" s="3"/>
    </row>
    <row r="1656" spans="6:6" x14ac:dyDescent="0.2">
      <c r="F1656" s="3"/>
    </row>
    <row r="1657" spans="6:6" x14ac:dyDescent="0.2">
      <c r="F1657" s="3"/>
    </row>
    <row r="1658" spans="6:6" x14ac:dyDescent="0.2">
      <c r="F1658" s="3"/>
    </row>
    <row r="1659" spans="6:6" x14ac:dyDescent="0.2">
      <c r="F1659" s="3"/>
    </row>
    <row r="1660" spans="6:6" x14ac:dyDescent="0.2">
      <c r="F1660" s="3"/>
    </row>
    <row r="1661" spans="6:6" x14ac:dyDescent="0.2">
      <c r="F1661" s="3"/>
    </row>
    <row r="1662" spans="6:6" x14ac:dyDescent="0.2">
      <c r="F1662" s="3"/>
    </row>
    <row r="1663" spans="6:6" x14ac:dyDescent="0.2">
      <c r="F1663" s="3"/>
    </row>
    <row r="1664" spans="6:6" x14ac:dyDescent="0.2">
      <c r="F1664" s="3"/>
    </row>
    <row r="1665" spans="6:6" x14ac:dyDescent="0.2">
      <c r="F1665" s="3"/>
    </row>
    <row r="1666" spans="6:6" x14ac:dyDescent="0.2">
      <c r="F1666" s="3"/>
    </row>
    <row r="1667" spans="6:6" x14ac:dyDescent="0.2">
      <c r="F1667" s="3"/>
    </row>
    <row r="1668" spans="6:6" x14ac:dyDescent="0.2">
      <c r="F1668" s="3"/>
    </row>
    <row r="1669" spans="6:6" x14ac:dyDescent="0.2">
      <c r="F1669" s="3"/>
    </row>
    <row r="1670" spans="6:6" x14ac:dyDescent="0.2">
      <c r="F1670" s="3"/>
    </row>
    <row r="1671" spans="6:6" x14ac:dyDescent="0.2">
      <c r="F1671" s="3"/>
    </row>
    <row r="1672" spans="6:6" x14ac:dyDescent="0.2">
      <c r="F1672" s="3"/>
    </row>
    <row r="1673" spans="6:6" x14ac:dyDescent="0.2">
      <c r="F1673" s="3"/>
    </row>
    <row r="1674" spans="6:6" x14ac:dyDescent="0.2">
      <c r="F1674" s="3"/>
    </row>
    <row r="1675" spans="6:6" x14ac:dyDescent="0.2">
      <c r="F1675" s="3"/>
    </row>
    <row r="1676" spans="6:6" x14ac:dyDescent="0.2">
      <c r="F1676" s="3"/>
    </row>
    <row r="1677" spans="6:6" x14ac:dyDescent="0.2">
      <c r="F1677" s="3"/>
    </row>
    <row r="1678" spans="6:6" x14ac:dyDescent="0.2">
      <c r="F1678" s="3"/>
    </row>
    <row r="1679" spans="6:6" x14ac:dyDescent="0.2">
      <c r="F1679" s="3"/>
    </row>
    <row r="1680" spans="6:6" x14ac:dyDescent="0.2">
      <c r="F1680" s="3"/>
    </row>
    <row r="1681" spans="6:6" x14ac:dyDescent="0.2">
      <c r="F1681" s="3"/>
    </row>
    <row r="1682" spans="6:6" x14ac:dyDescent="0.2">
      <c r="F1682" s="3"/>
    </row>
    <row r="1683" spans="6:6" x14ac:dyDescent="0.2">
      <c r="F1683" s="3"/>
    </row>
    <row r="1684" spans="6:6" x14ac:dyDescent="0.2">
      <c r="F1684" s="3"/>
    </row>
    <row r="1685" spans="6:6" x14ac:dyDescent="0.2">
      <c r="F1685" s="3"/>
    </row>
    <row r="1686" spans="6:6" x14ac:dyDescent="0.2">
      <c r="F1686" s="3"/>
    </row>
    <row r="1687" spans="6:6" x14ac:dyDescent="0.2">
      <c r="F1687" s="3"/>
    </row>
    <row r="1688" spans="6:6" x14ac:dyDescent="0.2">
      <c r="F1688" s="3"/>
    </row>
    <row r="1689" spans="6:6" x14ac:dyDescent="0.2">
      <c r="F1689" s="3"/>
    </row>
    <row r="1690" spans="6:6" x14ac:dyDescent="0.2">
      <c r="F1690" s="3"/>
    </row>
    <row r="1691" spans="6:6" x14ac:dyDescent="0.2">
      <c r="F1691" s="3"/>
    </row>
    <row r="1692" spans="6:6" x14ac:dyDescent="0.2">
      <c r="F1692" s="3"/>
    </row>
    <row r="1693" spans="6:6" x14ac:dyDescent="0.2">
      <c r="F1693" s="3"/>
    </row>
    <row r="1694" spans="6:6" x14ac:dyDescent="0.2">
      <c r="F1694" s="3"/>
    </row>
    <row r="1695" spans="6:6" x14ac:dyDescent="0.2">
      <c r="F1695" s="3"/>
    </row>
    <row r="1696" spans="6:6" x14ac:dyDescent="0.2">
      <c r="F1696" s="3"/>
    </row>
    <row r="1697" spans="6:6" x14ac:dyDescent="0.2">
      <c r="F1697" s="3"/>
    </row>
    <row r="1698" spans="6:6" x14ac:dyDescent="0.2">
      <c r="F1698" s="3"/>
    </row>
    <row r="1699" spans="6:6" x14ac:dyDescent="0.2">
      <c r="F1699" s="3"/>
    </row>
    <row r="1700" spans="6:6" x14ac:dyDescent="0.2">
      <c r="F1700" s="3"/>
    </row>
    <row r="1701" spans="6:6" x14ac:dyDescent="0.2">
      <c r="F1701" s="3"/>
    </row>
    <row r="1702" spans="6:6" x14ac:dyDescent="0.2">
      <c r="F1702" s="3"/>
    </row>
    <row r="1703" spans="6:6" x14ac:dyDescent="0.2">
      <c r="F1703" s="3"/>
    </row>
    <row r="1704" spans="6:6" x14ac:dyDescent="0.2">
      <c r="F1704" s="3"/>
    </row>
    <row r="1705" spans="6:6" x14ac:dyDescent="0.2">
      <c r="F1705" s="3"/>
    </row>
    <row r="1706" spans="6:6" x14ac:dyDescent="0.2">
      <c r="F1706" s="3"/>
    </row>
    <row r="1707" spans="6:6" x14ac:dyDescent="0.2">
      <c r="F1707" s="3"/>
    </row>
    <row r="1708" spans="6:6" x14ac:dyDescent="0.2">
      <c r="F1708" s="3"/>
    </row>
    <row r="1709" spans="6:6" x14ac:dyDescent="0.2">
      <c r="F1709" s="3"/>
    </row>
    <row r="1710" spans="6:6" x14ac:dyDescent="0.2">
      <c r="F1710" s="3"/>
    </row>
    <row r="1711" spans="6:6" x14ac:dyDescent="0.2">
      <c r="F1711" s="3"/>
    </row>
    <row r="1712" spans="6:6" x14ac:dyDescent="0.2">
      <c r="F1712" s="3"/>
    </row>
    <row r="1713" spans="6:6" x14ac:dyDescent="0.2">
      <c r="F1713" s="3"/>
    </row>
    <row r="1714" spans="6:6" x14ac:dyDescent="0.2">
      <c r="F1714" s="3"/>
    </row>
    <row r="1715" spans="6:6" x14ac:dyDescent="0.2">
      <c r="F1715" s="3"/>
    </row>
    <row r="1716" spans="6:6" x14ac:dyDescent="0.2">
      <c r="F1716" s="3"/>
    </row>
    <row r="1717" spans="6:6" x14ac:dyDescent="0.2">
      <c r="F1717" s="3"/>
    </row>
    <row r="1718" spans="6:6" x14ac:dyDescent="0.2">
      <c r="F1718" s="3"/>
    </row>
    <row r="1719" spans="6:6" x14ac:dyDescent="0.2">
      <c r="F1719" s="3"/>
    </row>
    <row r="1720" spans="6:6" x14ac:dyDescent="0.2">
      <c r="F1720" s="3"/>
    </row>
    <row r="1721" spans="6:6" x14ac:dyDescent="0.2">
      <c r="F1721" s="3"/>
    </row>
    <row r="1722" spans="6:6" x14ac:dyDescent="0.2">
      <c r="F1722" s="3"/>
    </row>
    <row r="1723" spans="6:6" x14ac:dyDescent="0.2">
      <c r="F1723" s="3"/>
    </row>
    <row r="1724" spans="6:6" x14ac:dyDescent="0.2">
      <c r="F1724" s="3"/>
    </row>
    <row r="1725" spans="6:6" x14ac:dyDescent="0.2">
      <c r="F1725" s="3"/>
    </row>
    <row r="1726" spans="6:6" x14ac:dyDescent="0.2">
      <c r="F1726" s="3"/>
    </row>
    <row r="1727" spans="6:6" x14ac:dyDescent="0.2">
      <c r="F1727" s="3"/>
    </row>
    <row r="1728" spans="6:6" x14ac:dyDescent="0.2">
      <c r="F1728" s="3"/>
    </row>
    <row r="1729" spans="6:6" x14ac:dyDescent="0.2">
      <c r="F1729" s="3"/>
    </row>
    <row r="1730" spans="6:6" x14ac:dyDescent="0.2">
      <c r="F1730" s="3"/>
    </row>
    <row r="1731" spans="6:6" x14ac:dyDescent="0.2">
      <c r="F1731" s="3"/>
    </row>
    <row r="1732" spans="6:6" x14ac:dyDescent="0.2">
      <c r="F1732" s="3"/>
    </row>
    <row r="1733" spans="6:6" x14ac:dyDescent="0.2">
      <c r="F1733" s="3"/>
    </row>
    <row r="1734" spans="6:6" x14ac:dyDescent="0.2">
      <c r="F1734" s="3"/>
    </row>
    <row r="1735" spans="6:6" x14ac:dyDescent="0.2">
      <c r="F1735" s="3"/>
    </row>
    <row r="1736" spans="6:6" x14ac:dyDescent="0.2">
      <c r="F1736" s="3"/>
    </row>
    <row r="1737" spans="6:6" x14ac:dyDescent="0.2">
      <c r="F1737" s="3"/>
    </row>
    <row r="1738" spans="6:6" x14ac:dyDescent="0.2">
      <c r="F1738" s="3"/>
    </row>
    <row r="1739" spans="6:6" x14ac:dyDescent="0.2">
      <c r="F1739" s="3"/>
    </row>
    <row r="1740" spans="6:6" x14ac:dyDescent="0.2">
      <c r="F1740" s="3"/>
    </row>
    <row r="1741" spans="6:6" x14ac:dyDescent="0.2">
      <c r="F1741" s="3"/>
    </row>
    <row r="1742" spans="6:6" x14ac:dyDescent="0.2">
      <c r="F1742" s="3"/>
    </row>
    <row r="1743" spans="6:6" x14ac:dyDescent="0.2">
      <c r="F1743" s="3"/>
    </row>
    <row r="1744" spans="6:6" x14ac:dyDescent="0.2">
      <c r="F1744" s="3"/>
    </row>
    <row r="1745" spans="6:6" x14ac:dyDescent="0.2">
      <c r="F1745" s="3"/>
    </row>
    <row r="1746" spans="6:6" x14ac:dyDescent="0.2">
      <c r="F1746" s="3"/>
    </row>
    <row r="1747" spans="6:6" x14ac:dyDescent="0.2">
      <c r="F1747" s="3"/>
    </row>
    <row r="1748" spans="6:6" x14ac:dyDescent="0.2">
      <c r="F1748" s="3"/>
    </row>
    <row r="1749" spans="6:6" x14ac:dyDescent="0.2">
      <c r="F1749" s="3"/>
    </row>
    <row r="1750" spans="6:6" x14ac:dyDescent="0.2">
      <c r="F1750" s="3"/>
    </row>
    <row r="1751" spans="6:6" x14ac:dyDescent="0.2">
      <c r="F1751" s="3"/>
    </row>
    <row r="1752" spans="6:6" x14ac:dyDescent="0.2">
      <c r="F1752" s="3"/>
    </row>
    <row r="1753" spans="6:6" x14ac:dyDescent="0.2">
      <c r="F1753" s="3"/>
    </row>
    <row r="1754" spans="6:6" x14ac:dyDescent="0.2">
      <c r="F1754" s="3"/>
    </row>
    <row r="1755" spans="6:6" x14ac:dyDescent="0.2">
      <c r="F1755" s="3"/>
    </row>
    <row r="1756" spans="6:6" x14ac:dyDescent="0.2">
      <c r="F1756" s="3"/>
    </row>
    <row r="1757" spans="6:6" x14ac:dyDescent="0.2">
      <c r="F1757" s="3"/>
    </row>
    <row r="1758" spans="6:6" x14ac:dyDescent="0.2">
      <c r="F1758" s="3"/>
    </row>
    <row r="1759" spans="6:6" x14ac:dyDescent="0.2">
      <c r="F1759" s="3"/>
    </row>
    <row r="1760" spans="6:6" x14ac:dyDescent="0.2">
      <c r="F1760" s="3"/>
    </row>
    <row r="1761" spans="6:6" x14ac:dyDescent="0.2">
      <c r="F1761" s="3"/>
    </row>
    <row r="1762" spans="6:6" x14ac:dyDescent="0.2">
      <c r="F1762" s="3"/>
    </row>
    <row r="1763" spans="6:6" x14ac:dyDescent="0.2">
      <c r="F1763" s="3"/>
    </row>
    <row r="1764" spans="6:6" x14ac:dyDescent="0.2">
      <c r="F1764" s="3"/>
    </row>
    <row r="1765" spans="6:6" x14ac:dyDescent="0.2">
      <c r="F1765" s="3"/>
    </row>
    <row r="1766" spans="6:6" x14ac:dyDescent="0.2">
      <c r="F1766" s="3"/>
    </row>
    <row r="1767" spans="6:6" x14ac:dyDescent="0.2">
      <c r="F1767" s="3"/>
    </row>
    <row r="1768" spans="6:6" x14ac:dyDescent="0.2">
      <c r="F1768" s="3"/>
    </row>
    <row r="1769" spans="6:6" x14ac:dyDescent="0.2">
      <c r="F1769" s="3"/>
    </row>
    <row r="1770" spans="6:6" x14ac:dyDescent="0.2">
      <c r="F1770" s="3"/>
    </row>
    <row r="1771" spans="6:6" x14ac:dyDescent="0.2">
      <c r="F1771" s="3"/>
    </row>
    <row r="1772" spans="6:6" x14ac:dyDescent="0.2">
      <c r="F1772" s="3"/>
    </row>
    <row r="1773" spans="6:6" x14ac:dyDescent="0.2">
      <c r="F1773" s="3"/>
    </row>
    <row r="1774" spans="6:6" x14ac:dyDescent="0.2">
      <c r="F1774" s="3"/>
    </row>
    <row r="1775" spans="6:6" x14ac:dyDescent="0.2">
      <c r="F1775" s="3"/>
    </row>
    <row r="1776" spans="6:6" x14ac:dyDescent="0.2">
      <c r="F1776" s="3"/>
    </row>
    <row r="1777" spans="6:6" x14ac:dyDescent="0.2">
      <c r="F1777" s="3"/>
    </row>
    <row r="1778" spans="6:6" x14ac:dyDescent="0.2">
      <c r="F1778" s="3"/>
    </row>
    <row r="1779" spans="6:6" x14ac:dyDescent="0.2">
      <c r="F1779" s="3"/>
    </row>
    <row r="1780" spans="6:6" x14ac:dyDescent="0.2">
      <c r="F1780" s="3"/>
    </row>
    <row r="1781" spans="6:6" x14ac:dyDescent="0.2">
      <c r="F1781" s="3"/>
    </row>
    <row r="1782" spans="6:6" x14ac:dyDescent="0.2">
      <c r="F1782" s="3"/>
    </row>
    <row r="1783" spans="6:6" x14ac:dyDescent="0.2">
      <c r="F1783" s="3"/>
    </row>
    <row r="1784" spans="6:6" x14ac:dyDescent="0.2">
      <c r="F1784" s="3"/>
    </row>
    <row r="1785" spans="6:6" x14ac:dyDescent="0.2">
      <c r="F1785" s="3"/>
    </row>
    <row r="1786" spans="6:6" x14ac:dyDescent="0.2">
      <c r="F1786" s="3"/>
    </row>
    <row r="1787" spans="6:6" x14ac:dyDescent="0.2">
      <c r="F1787" s="3"/>
    </row>
    <row r="1788" spans="6:6" x14ac:dyDescent="0.2">
      <c r="F1788" s="3"/>
    </row>
    <row r="1789" spans="6:6" x14ac:dyDescent="0.2">
      <c r="F1789" s="3"/>
    </row>
    <row r="1790" spans="6:6" x14ac:dyDescent="0.2">
      <c r="F1790" s="3"/>
    </row>
    <row r="1791" spans="6:6" x14ac:dyDescent="0.2">
      <c r="F1791" s="3"/>
    </row>
    <row r="1792" spans="6:6" x14ac:dyDescent="0.2">
      <c r="F1792" s="3"/>
    </row>
    <row r="1793" spans="6:6" x14ac:dyDescent="0.2">
      <c r="F1793" s="3"/>
    </row>
    <row r="1794" spans="6:6" x14ac:dyDescent="0.2">
      <c r="F1794" s="3"/>
    </row>
    <row r="1795" spans="6:6" x14ac:dyDescent="0.2">
      <c r="F1795" s="3"/>
    </row>
    <row r="1796" spans="6:6" x14ac:dyDescent="0.2">
      <c r="F1796" s="3"/>
    </row>
    <row r="1797" spans="6:6" x14ac:dyDescent="0.2">
      <c r="F1797" s="3"/>
    </row>
    <row r="1798" spans="6:6" x14ac:dyDescent="0.2">
      <c r="F1798" s="3"/>
    </row>
    <row r="1799" spans="6:6" x14ac:dyDescent="0.2">
      <c r="F1799" s="3"/>
    </row>
    <row r="1800" spans="6:6" x14ac:dyDescent="0.2">
      <c r="F1800" s="3"/>
    </row>
    <row r="1801" spans="6:6" x14ac:dyDescent="0.2">
      <c r="F1801" s="3"/>
    </row>
    <row r="1802" spans="6:6" x14ac:dyDescent="0.2">
      <c r="F1802" s="3"/>
    </row>
    <row r="1803" spans="6:6" x14ac:dyDescent="0.2">
      <c r="F1803" s="3"/>
    </row>
    <row r="1804" spans="6:6" x14ac:dyDescent="0.2">
      <c r="F1804" s="3"/>
    </row>
    <row r="1805" spans="6:6" x14ac:dyDescent="0.2">
      <c r="F1805" s="3"/>
    </row>
    <row r="1806" spans="6:6" x14ac:dyDescent="0.2">
      <c r="F1806" s="3"/>
    </row>
    <row r="1807" spans="6:6" x14ac:dyDescent="0.2">
      <c r="F1807" s="3"/>
    </row>
    <row r="1808" spans="6:6" x14ac:dyDescent="0.2">
      <c r="F1808" s="3"/>
    </row>
    <row r="1809" spans="6:6" x14ac:dyDescent="0.2">
      <c r="F1809" s="3"/>
    </row>
    <row r="1810" spans="6:6" x14ac:dyDescent="0.2">
      <c r="F1810" s="3"/>
    </row>
    <row r="1811" spans="6:6" x14ac:dyDescent="0.2">
      <c r="F1811" s="3"/>
    </row>
    <row r="1812" spans="6:6" x14ac:dyDescent="0.2">
      <c r="F1812" s="3"/>
    </row>
    <row r="1813" spans="6:6" x14ac:dyDescent="0.2">
      <c r="F1813" s="3"/>
    </row>
    <row r="1814" spans="6:6" x14ac:dyDescent="0.2">
      <c r="F1814" s="3"/>
    </row>
    <row r="1815" spans="6:6" x14ac:dyDescent="0.2">
      <c r="F1815" s="3"/>
    </row>
    <row r="1816" spans="6:6" x14ac:dyDescent="0.2">
      <c r="F1816" s="3"/>
    </row>
    <row r="1817" spans="6:6" x14ac:dyDescent="0.2">
      <c r="F1817" s="3"/>
    </row>
    <row r="1818" spans="6:6" x14ac:dyDescent="0.2">
      <c r="F1818" s="3"/>
    </row>
    <row r="1819" spans="6:6" x14ac:dyDescent="0.2">
      <c r="F1819" s="3"/>
    </row>
    <row r="1820" spans="6:6" x14ac:dyDescent="0.2">
      <c r="F1820" s="3"/>
    </row>
    <row r="1821" spans="6:6" x14ac:dyDescent="0.2">
      <c r="F1821" s="3"/>
    </row>
    <row r="1822" spans="6:6" x14ac:dyDescent="0.2">
      <c r="F1822" s="3"/>
    </row>
    <row r="1823" spans="6:6" x14ac:dyDescent="0.2">
      <c r="F1823" s="3"/>
    </row>
    <row r="1824" spans="6:6" x14ac:dyDescent="0.2">
      <c r="F1824" s="3"/>
    </row>
    <row r="1825" spans="6:6" x14ac:dyDescent="0.2">
      <c r="F1825" s="3"/>
    </row>
    <row r="1826" spans="6:6" x14ac:dyDescent="0.2">
      <c r="F1826" s="3"/>
    </row>
    <row r="1827" spans="6:6" x14ac:dyDescent="0.2">
      <c r="F1827" s="3"/>
    </row>
    <row r="1828" spans="6:6" x14ac:dyDescent="0.2">
      <c r="F1828" s="3"/>
    </row>
    <row r="1829" spans="6:6" x14ac:dyDescent="0.2">
      <c r="F1829" s="3"/>
    </row>
    <row r="1830" spans="6:6" x14ac:dyDescent="0.2">
      <c r="F1830" s="3"/>
    </row>
    <row r="1831" spans="6:6" x14ac:dyDescent="0.2">
      <c r="F1831" s="3"/>
    </row>
    <row r="1832" spans="6:6" x14ac:dyDescent="0.2">
      <c r="F1832" s="3"/>
    </row>
    <row r="1833" spans="6:6" x14ac:dyDescent="0.2">
      <c r="F1833" s="3"/>
    </row>
    <row r="1834" spans="6:6" x14ac:dyDescent="0.2">
      <c r="F1834" s="3"/>
    </row>
    <row r="1835" spans="6:6" x14ac:dyDescent="0.2">
      <c r="F1835" s="3"/>
    </row>
    <row r="1836" spans="6:6" x14ac:dyDescent="0.2">
      <c r="F1836" s="3"/>
    </row>
    <row r="1837" spans="6:6" x14ac:dyDescent="0.2">
      <c r="F1837" s="3"/>
    </row>
    <row r="1838" spans="6:6" x14ac:dyDescent="0.2">
      <c r="F1838" s="3"/>
    </row>
    <row r="1839" spans="6:6" x14ac:dyDescent="0.2">
      <c r="F1839" s="3"/>
    </row>
    <row r="1840" spans="6:6" x14ac:dyDescent="0.2">
      <c r="F1840" s="3"/>
    </row>
    <row r="1841" spans="6:6" x14ac:dyDescent="0.2">
      <c r="F1841" s="3"/>
    </row>
    <row r="1842" spans="6:6" x14ac:dyDescent="0.2">
      <c r="F1842" s="3"/>
    </row>
    <row r="1843" spans="6:6" x14ac:dyDescent="0.2">
      <c r="F1843" s="3"/>
    </row>
    <row r="1844" spans="6:6" x14ac:dyDescent="0.2">
      <c r="F1844" s="3"/>
    </row>
    <row r="1845" spans="6:6" x14ac:dyDescent="0.2">
      <c r="F1845" s="3"/>
    </row>
    <row r="1846" spans="6:6" x14ac:dyDescent="0.2">
      <c r="F1846" s="3"/>
    </row>
    <row r="1847" spans="6:6" x14ac:dyDescent="0.2">
      <c r="F1847" s="3"/>
    </row>
    <row r="1848" spans="6:6" x14ac:dyDescent="0.2">
      <c r="F1848" s="3"/>
    </row>
    <row r="1849" spans="6:6" x14ac:dyDescent="0.2">
      <c r="F1849" s="3"/>
    </row>
    <row r="1850" spans="6:6" x14ac:dyDescent="0.2">
      <c r="F1850" s="3"/>
    </row>
    <row r="1851" spans="6:6" x14ac:dyDescent="0.2">
      <c r="F1851" s="3"/>
    </row>
    <row r="1852" spans="6:6" x14ac:dyDescent="0.2">
      <c r="F1852" s="3"/>
    </row>
    <row r="1853" spans="6:6" x14ac:dyDescent="0.2">
      <c r="F1853" s="3"/>
    </row>
    <row r="1854" spans="6:6" x14ac:dyDescent="0.2">
      <c r="F1854" s="3"/>
    </row>
    <row r="1855" spans="6:6" x14ac:dyDescent="0.2">
      <c r="F1855" s="3"/>
    </row>
    <row r="1856" spans="6:6" x14ac:dyDescent="0.2">
      <c r="F1856" s="3"/>
    </row>
    <row r="1857" spans="6:6" x14ac:dyDescent="0.2">
      <c r="F1857" s="3"/>
    </row>
    <row r="1858" spans="6:6" x14ac:dyDescent="0.2">
      <c r="F1858" s="3"/>
    </row>
    <row r="1859" spans="6:6" x14ac:dyDescent="0.2">
      <c r="F1859" s="3"/>
    </row>
    <row r="1860" spans="6:6" x14ac:dyDescent="0.2">
      <c r="F1860" s="3"/>
    </row>
    <row r="1861" spans="6:6" x14ac:dyDescent="0.2">
      <c r="F1861" s="3"/>
    </row>
    <row r="1862" spans="6:6" x14ac:dyDescent="0.2">
      <c r="F1862" s="3"/>
    </row>
    <row r="1863" spans="6:6" x14ac:dyDescent="0.2">
      <c r="F1863" s="3"/>
    </row>
    <row r="1864" spans="6:6" x14ac:dyDescent="0.2">
      <c r="F1864" s="3"/>
    </row>
    <row r="1865" spans="6:6" x14ac:dyDescent="0.2">
      <c r="F1865" s="3"/>
    </row>
    <row r="1866" spans="6:6" x14ac:dyDescent="0.2">
      <c r="F1866" s="3"/>
    </row>
    <row r="1867" spans="6:6" x14ac:dyDescent="0.2">
      <c r="F1867" s="3"/>
    </row>
    <row r="1868" spans="6:6" x14ac:dyDescent="0.2">
      <c r="F1868" s="3"/>
    </row>
    <row r="1869" spans="6:6" x14ac:dyDescent="0.2">
      <c r="F1869" s="3"/>
    </row>
    <row r="1870" spans="6:6" x14ac:dyDescent="0.2">
      <c r="F1870" s="3"/>
    </row>
    <row r="1871" spans="6:6" x14ac:dyDescent="0.2">
      <c r="F1871" s="3"/>
    </row>
    <row r="1872" spans="6:6" x14ac:dyDescent="0.2">
      <c r="F1872" s="3"/>
    </row>
    <row r="1873" spans="6:6" x14ac:dyDescent="0.2">
      <c r="F1873" s="3"/>
    </row>
    <row r="1874" spans="6:6" x14ac:dyDescent="0.2">
      <c r="F1874" s="3"/>
    </row>
    <row r="1875" spans="6:6" x14ac:dyDescent="0.2">
      <c r="F1875" s="3"/>
    </row>
    <row r="1876" spans="6:6" x14ac:dyDescent="0.2">
      <c r="F1876" s="3"/>
    </row>
    <row r="1877" spans="6:6" x14ac:dyDescent="0.2">
      <c r="F1877" s="3"/>
    </row>
    <row r="1878" spans="6:6" x14ac:dyDescent="0.2">
      <c r="F1878" s="3"/>
    </row>
    <row r="1879" spans="6:6" x14ac:dyDescent="0.2">
      <c r="F1879" s="3"/>
    </row>
    <row r="1880" spans="6:6" x14ac:dyDescent="0.2">
      <c r="F1880" s="3"/>
    </row>
    <row r="1881" spans="6:6" x14ac:dyDescent="0.2">
      <c r="F1881" s="3"/>
    </row>
    <row r="1882" spans="6:6" x14ac:dyDescent="0.2">
      <c r="F1882" s="3"/>
    </row>
    <row r="1883" spans="6:6" x14ac:dyDescent="0.2">
      <c r="F1883" s="3"/>
    </row>
    <row r="1884" spans="6:6" x14ac:dyDescent="0.2">
      <c r="F1884" s="3"/>
    </row>
    <row r="1885" spans="6:6" x14ac:dyDescent="0.2">
      <c r="F1885" s="3"/>
    </row>
    <row r="1886" spans="6:6" x14ac:dyDescent="0.2">
      <c r="F1886" s="3"/>
    </row>
    <row r="1887" spans="6:6" x14ac:dyDescent="0.2">
      <c r="F1887" s="3"/>
    </row>
    <row r="1888" spans="6:6" x14ac:dyDescent="0.2">
      <c r="F1888" s="3"/>
    </row>
    <row r="1889" spans="6:6" x14ac:dyDescent="0.2">
      <c r="F1889" s="3"/>
    </row>
    <row r="1890" spans="6:6" x14ac:dyDescent="0.2">
      <c r="F1890" s="3"/>
    </row>
    <row r="1891" spans="6:6" x14ac:dyDescent="0.2">
      <c r="F1891" s="3"/>
    </row>
    <row r="1892" spans="6:6" x14ac:dyDescent="0.2">
      <c r="F1892" s="3"/>
    </row>
    <row r="1893" spans="6:6" x14ac:dyDescent="0.2">
      <c r="F1893" s="3"/>
    </row>
    <row r="1894" spans="6:6" x14ac:dyDescent="0.2">
      <c r="F1894" s="3"/>
    </row>
    <row r="1895" spans="6:6" x14ac:dyDescent="0.2">
      <c r="F1895" s="3"/>
    </row>
    <row r="1896" spans="6:6" x14ac:dyDescent="0.2">
      <c r="F1896" s="3"/>
    </row>
    <row r="1897" spans="6:6" x14ac:dyDescent="0.2">
      <c r="F1897" s="3"/>
    </row>
    <row r="1898" spans="6:6" x14ac:dyDescent="0.2">
      <c r="F1898" s="3"/>
    </row>
    <row r="1899" spans="6:6" x14ac:dyDescent="0.2">
      <c r="F1899" s="3"/>
    </row>
    <row r="1900" spans="6:6" x14ac:dyDescent="0.2">
      <c r="F1900" s="3"/>
    </row>
    <row r="1901" spans="6:6" x14ac:dyDescent="0.2">
      <c r="F1901" s="3"/>
    </row>
    <row r="1902" spans="6:6" x14ac:dyDescent="0.2">
      <c r="F1902" s="3"/>
    </row>
    <row r="1903" spans="6:6" x14ac:dyDescent="0.2">
      <c r="F1903" s="3"/>
    </row>
    <row r="1904" spans="6:6" x14ac:dyDescent="0.2">
      <c r="F1904" s="3"/>
    </row>
    <row r="1905" spans="6:6" x14ac:dyDescent="0.2">
      <c r="F1905" s="3"/>
    </row>
    <row r="1906" spans="6:6" x14ac:dyDescent="0.2">
      <c r="F1906" s="3"/>
    </row>
    <row r="1907" spans="6:6" x14ac:dyDescent="0.2">
      <c r="F1907" s="3"/>
    </row>
    <row r="1908" spans="6:6" x14ac:dyDescent="0.2">
      <c r="F1908" s="3"/>
    </row>
    <row r="1909" spans="6:6" x14ac:dyDescent="0.2">
      <c r="F1909" s="3"/>
    </row>
    <row r="1910" spans="6:6" x14ac:dyDescent="0.2">
      <c r="F1910" s="3"/>
    </row>
    <row r="1911" spans="6:6" x14ac:dyDescent="0.2">
      <c r="F1911" s="3"/>
    </row>
    <row r="1912" spans="6:6" x14ac:dyDescent="0.2">
      <c r="F1912" s="3"/>
    </row>
    <row r="1913" spans="6:6" x14ac:dyDescent="0.2">
      <c r="F1913" s="3"/>
    </row>
    <row r="1914" spans="6:6" x14ac:dyDescent="0.2">
      <c r="F1914" s="3"/>
    </row>
    <row r="1915" spans="6:6" x14ac:dyDescent="0.2">
      <c r="F1915" s="3"/>
    </row>
    <row r="1916" spans="6:6" x14ac:dyDescent="0.2">
      <c r="F1916" s="3"/>
    </row>
    <row r="1917" spans="6:6" x14ac:dyDescent="0.2">
      <c r="F1917" s="3"/>
    </row>
    <row r="1918" spans="6:6" x14ac:dyDescent="0.2">
      <c r="F1918" s="3"/>
    </row>
    <row r="1919" spans="6:6" x14ac:dyDescent="0.2">
      <c r="F1919" s="3"/>
    </row>
    <row r="1920" spans="6:6" x14ac:dyDescent="0.2">
      <c r="F1920" s="3"/>
    </row>
    <row r="1921" spans="6:6" x14ac:dyDescent="0.2">
      <c r="F1921" s="3"/>
    </row>
    <row r="1922" spans="6:6" x14ac:dyDescent="0.2">
      <c r="F1922" s="3"/>
    </row>
    <row r="1923" spans="6:6" x14ac:dyDescent="0.2">
      <c r="F1923" s="3"/>
    </row>
    <row r="1924" spans="6:6" x14ac:dyDescent="0.2">
      <c r="F1924" s="3"/>
    </row>
    <row r="1925" spans="6:6" x14ac:dyDescent="0.2">
      <c r="F1925" s="3"/>
    </row>
    <row r="1926" spans="6:6" x14ac:dyDescent="0.2">
      <c r="F1926" s="3"/>
    </row>
    <row r="1927" spans="6:6" x14ac:dyDescent="0.2">
      <c r="F1927" s="3"/>
    </row>
    <row r="1928" spans="6:6" x14ac:dyDescent="0.2">
      <c r="F1928" s="3"/>
    </row>
    <row r="1929" spans="6:6" x14ac:dyDescent="0.2">
      <c r="F1929" s="3"/>
    </row>
    <row r="1930" spans="6:6" x14ac:dyDescent="0.2">
      <c r="F1930" s="3"/>
    </row>
    <row r="1931" spans="6:6" x14ac:dyDescent="0.2">
      <c r="F1931" s="3"/>
    </row>
    <row r="1932" spans="6:6" x14ac:dyDescent="0.2">
      <c r="F1932" s="3"/>
    </row>
    <row r="1933" spans="6:6" x14ac:dyDescent="0.2">
      <c r="F1933" s="3"/>
    </row>
    <row r="1934" spans="6:6" x14ac:dyDescent="0.2">
      <c r="F1934" s="3"/>
    </row>
    <row r="1935" spans="6:6" x14ac:dyDescent="0.2">
      <c r="F1935" s="3"/>
    </row>
    <row r="1936" spans="6:6" x14ac:dyDescent="0.2">
      <c r="F1936" s="3"/>
    </row>
    <row r="1937" spans="6:6" x14ac:dyDescent="0.2">
      <c r="F1937" s="3"/>
    </row>
    <row r="1938" spans="6:6" x14ac:dyDescent="0.2">
      <c r="F1938" s="3"/>
    </row>
    <row r="1939" spans="6:6" x14ac:dyDescent="0.2">
      <c r="F1939" s="3"/>
    </row>
    <row r="1940" spans="6:6" x14ac:dyDescent="0.2">
      <c r="F1940" s="3"/>
    </row>
    <row r="1941" spans="6:6" x14ac:dyDescent="0.2">
      <c r="F1941" s="3"/>
    </row>
    <row r="1942" spans="6:6" x14ac:dyDescent="0.2">
      <c r="F1942" s="3"/>
    </row>
    <row r="1943" spans="6:6" x14ac:dyDescent="0.2">
      <c r="F1943" s="3"/>
    </row>
    <row r="1944" spans="6:6" x14ac:dyDescent="0.2">
      <c r="F1944" s="3"/>
    </row>
    <row r="1945" spans="6:6" x14ac:dyDescent="0.2">
      <c r="F1945" s="3"/>
    </row>
    <row r="1946" spans="6:6" x14ac:dyDescent="0.2">
      <c r="F1946" s="3"/>
    </row>
    <row r="1947" spans="6:6" x14ac:dyDescent="0.2">
      <c r="F1947" s="3"/>
    </row>
    <row r="1948" spans="6:6" x14ac:dyDescent="0.2">
      <c r="F1948" s="3"/>
    </row>
    <row r="1949" spans="6:6" x14ac:dyDescent="0.2">
      <c r="F1949" s="3"/>
    </row>
    <row r="1950" spans="6:6" x14ac:dyDescent="0.2">
      <c r="F1950" s="3"/>
    </row>
    <row r="1951" spans="6:6" x14ac:dyDescent="0.2">
      <c r="F1951" s="3"/>
    </row>
    <row r="1952" spans="6:6" x14ac:dyDescent="0.2">
      <c r="F1952" s="3"/>
    </row>
    <row r="1953" spans="6:6" x14ac:dyDescent="0.2">
      <c r="F1953" s="3"/>
    </row>
    <row r="1954" spans="6:6" x14ac:dyDescent="0.2">
      <c r="F1954" s="3"/>
    </row>
    <row r="1955" spans="6:6" x14ac:dyDescent="0.2">
      <c r="F1955" s="3"/>
    </row>
    <row r="1956" spans="6:6" x14ac:dyDescent="0.2">
      <c r="F1956" s="3"/>
    </row>
    <row r="1957" spans="6:6" x14ac:dyDescent="0.2">
      <c r="F1957" s="3"/>
    </row>
    <row r="1958" spans="6:6" x14ac:dyDescent="0.2">
      <c r="F1958" s="3"/>
    </row>
    <row r="1959" spans="6:6" x14ac:dyDescent="0.2">
      <c r="F1959" s="3"/>
    </row>
    <row r="1960" spans="6:6" x14ac:dyDescent="0.2">
      <c r="F1960" s="3"/>
    </row>
    <row r="1961" spans="6:6" x14ac:dyDescent="0.2">
      <c r="F1961" s="3"/>
    </row>
    <row r="1962" spans="6:6" x14ac:dyDescent="0.2">
      <c r="F1962" s="3"/>
    </row>
    <row r="1963" spans="6:6" x14ac:dyDescent="0.2">
      <c r="F1963" s="3"/>
    </row>
    <row r="1964" spans="6:6" x14ac:dyDescent="0.2">
      <c r="F1964" s="3"/>
    </row>
    <row r="1965" spans="6:6" x14ac:dyDescent="0.2">
      <c r="F1965" s="3"/>
    </row>
    <row r="1966" spans="6:6" x14ac:dyDescent="0.2">
      <c r="F1966" s="3"/>
    </row>
    <row r="1967" spans="6:6" x14ac:dyDescent="0.2">
      <c r="F1967" s="3"/>
    </row>
    <row r="1968" spans="6:6" x14ac:dyDescent="0.2">
      <c r="F1968" s="3"/>
    </row>
    <row r="1969" spans="6:6" x14ac:dyDescent="0.2">
      <c r="F1969" s="3"/>
    </row>
    <row r="1970" spans="6:6" x14ac:dyDescent="0.2">
      <c r="F1970" s="3"/>
    </row>
    <row r="1971" spans="6:6" x14ac:dyDescent="0.2">
      <c r="F1971" s="3"/>
    </row>
    <row r="1972" spans="6:6" x14ac:dyDescent="0.2">
      <c r="F1972" s="3"/>
    </row>
    <row r="1973" spans="6:6" x14ac:dyDescent="0.2">
      <c r="F1973" s="3"/>
    </row>
    <row r="1974" spans="6:6" x14ac:dyDescent="0.2">
      <c r="F1974" s="3"/>
    </row>
    <row r="1975" spans="6:6" x14ac:dyDescent="0.2">
      <c r="F1975" s="3"/>
    </row>
    <row r="1976" spans="6:6" x14ac:dyDescent="0.2">
      <c r="F1976" s="3"/>
    </row>
    <row r="1977" spans="6:6" x14ac:dyDescent="0.2">
      <c r="F1977" s="3"/>
    </row>
    <row r="1978" spans="6:6" x14ac:dyDescent="0.2">
      <c r="F1978" s="3"/>
    </row>
    <row r="1979" spans="6:6" x14ac:dyDescent="0.2">
      <c r="F1979" s="3"/>
    </row>
    <row r="1980" spans="6:6" x14ac:dyDescent="0.2">
      <c r="F1980" s="3"/>
    </row>
    <row r="1981" spans="6:6" x14ac:dyDescent="0.2">
      <c r="F1981" s="3"/>
    </row>
    <row r="1982" spans="6:6" x14ac:dyDescent="0.2">
      <c r="F1982" s="3"/>
    </row>
    <row r="1983" spans="6:6" x14ac:dyDescent="0.2">
      <c r="F1983" s="3"/>
    </row>
    <row r="1984" spans="6:6" x14ac:dyDescent="0.2">
      <c r="F1984" s="3"/>
    </row>
    <row r="1985" spans="6:6" x14ac:dyDescent="0.2">
      <c r="F1985" s="3"/>
    </row>
    <row r="1986" spans="6:6" x14ac:dyDescent="0.2">
      <c r="F1986" s="3"/>
    </row>
    <row r="1987" spans="6:6" x14ac:dyDescent="0.2">
      <c r="F1987" s="3"/>
    </row>
    <row r="1988" spans="6:6" x14ac:dyDescent="0.2">
      <c r="F1988" s="3"/>
    </row>
    <row r="1989" spans="6:6" x14ac:dyDescent="0.2">
      <c r="F1989" s="3"/>
    </row>
    <row r="1990" spans="6:6" x14ac:dyDescent="0.2">
      <c r="F1990" s="3"/>
    </row>
    <row r="1991" spans="6:6" x14ac:dyDescent="0.2">
      <c r="F1991" s="3"/>
    </row>
    <row r="1992" spans="6:6" x14ac:dyDescent="0.2">
      <c r="F1992" s="3"/>
    </row>
    <row r="1993" spans="6:6" x14ac:dyDescent="0.2">
      <c r="F1993" s="3"/>
    </row>
    <row r="1994" spans="6:6" x14ac:dyDescent="0.2">
      <c r="F1994" s="3"/>
    </row>
    <row r="1995" spans="6:6" x14ac:dyDescent="0.2">
      <c r="F1995" s="3"/>
    </row>
    <row r="1996" spans="6:6" x14ac:dyDescent="0.2">
      <c r="F1996" s="3"/>
    </row>
    <row r="1997" spans="6:6" x14ac:dyDescent="0.2">
      <c r="F1997" s="3"/>
    </row>
    <row r="1998" spans="6:6" x14ac:dyDescent="0.2">
      <c r="F1998" s="3"/>
    </row>
    <row r="1999" spans="6:6" x14ac:dyDescent="0.2">
      <c r="F1999" s="3"/>
    </row>
    <row r="2000" spans="6:6" x14ac:dyDescent="0.2">
      <c r="F2000" s="3"/>
    </row>
    <row r="2001" spans="6:6" x14ac:dyDescent="0.2">
      <c r="F2001" s="3"/>
    </row>
    <row r="2002" spans="6:6" x14ac:dyDescent="0.2">
      <c r="F2002" s="3"/>
    </row>
    <row r="2003" spans="6:6" x14ac:dyDescent="0.2">
      <c r="F2003" s="3"/>
    </row>
    <row r="2004" spans="6:6" x14ac:dyDescent="0.2">
      <c r="F2004" s="3"/>
    </row>
    <row r="2005" spans="6:6" x14ac:dyDescent="0.2">
      <c r="F2005" s="3"/>
    </row>
    <row r="2006" spans="6:6" x14ac:dyDescent="0.2">
      <c r="F2006" s="3"/>
    </row>
    <row r="2007" spans="6:6" x14ac:dyDescent="0.2">
      <c r="F2007" s="3"/>
    </row>
    <row r="2008" spans="6:6" x14ac:dyDescent="0.2">
      <c r="F2008" s="3"/>
    </row>
    <row r="2009" spans="6:6" x14ac:dyDescent="0.2">
      <c r="F2009" s="3"/>
    </row>
    <row r="2010" spans="6:6" x14ac:dyDescent="0.2">
      <c r="F2010" s="3"/>
    </row>
    <row r="2011" spans="6:6" x14ac:dyDescent="0.2">
      <c r="F2011" s="3"/>
    </row>
    <row r="2012" spans="6:6" x14ac:dyDescent="0.2">
      <c r="F2012" s="3"/>
    </row>
    <row r="2013" spans="6:6" x14ac:dyDescent="0.2">
      <c r="F2013" s="3"/>
    </row>
    <row r="2014" spans="6:6" x14ac:dyDescent="0.2">
      <c r="F2014" s="3"/>
    </row>
    <row r="2015" spans="6:6" x14ac:dyDescent="0.2">
      <c r="F2015" s="3"/>
    </row>
    <row r="2016" spans="6:6" x14ac:dyDescent="0.2">
      <c r="F2016" s="3"/>
    </row>
    <row r="2017" spans="6:6" x14ac:dyDescent="0.2">
      <c r="F2017" s="3"/>
    </row>
    <row r="2018" spans="6:6" x14ac:dyDescent="0.2">
      <c r="F2018" s="3"/>
    </row>
    <row r="2019" spans="6:6" x14ac:dyDescent="0.2">
      <c r="F2019" s="3"/>
    </row>
    <row r="2020" spans="6:6" x14ac:dyDescent="0.2">
      <c r="F2020" s="3"/>
    </row>
    <row r="2021" spans="6:6" x14ac:dyDescent="0.2">
      <c r="F2021" s="3"/>
    </row>
    <row r="2022" spans="6:6" x14ac:dyDescent="0.2">
      <c r="F2022" s="3"/>
    </row>
    <row r="2023" spans="6:6" x14ac:dyDescent="0.2">
      <c r="F2023" s="3"/>
    </row>
    <row r="2024" spans="6:6" x14ac:dyDescent="0.2">
      <c r="F2024" s="3"/>
    </row>
    <row r="2025" spans="6:6" x14ac:dyDescent="0.2">
      <c r="F2025" s="3"/>
    </row>
    <row r="2026" spans="6:6" x14ac:dyDescent="0.2">
      <c r="F2026" s="3"/>
    </row>
    <row r="2027" spans="6:6" x14ac:dyDescent="0.2">
      <c r="F2027" s="3"/>
    </row>
    <row r="2028" spans="6:6" x14ac:dyDescent="0.2">
      <c r="F2028" s="3"/>
    </row>
    <row r="2029" spans="6:6" x14ac:dyDescent="0.2">
      <c r="F2029" s="3"/>
    </row>
    <row r="2030" spans="6:6" x14ac:dyDescent="0.2">
      <c r="F2030" s="3"/>
    </row>
    <row r="2031" spans="6:6" x14ac:dyDescent="0.2">
      <c r="F2031" s="3"/>
    </row>
    <row r="2032" spans="6:6" x14ac:dyDescent="0.2">
      <c r="F2032" s="3"/>
    </row>
    <row r="2033" spans="6:6" x14ac:dyDescent="0.2">
      <c r="F2033" s="3"/>
    </row>
    <row r="2034" spans="6:6" x14ac:dyDescent="0.2">
      <c r="F2034" s="3"/>
    </row>
    <row r="2035" spans="6:6" x14ac:dyDescent="0.2">
      <c r="F2035" s="3"/>
    </row>
    <row r="2036" spans="6:6" x14ac:dyDescent="0.2">
      <c r="F2036" s="3"/>
    </row>
    <row r="2037" spans="6:6" x14ac:dyDescent="0.2">
      <c r="F2037" s="3"/>
    </row>
    <row r="2038" spans="6:6" x14ac:dyDescent="0.2">
      <c r="F2038" s="3"/>
    </row>
    <row r="2039" spans="6:6" x14ac:dyDescent="0.2">
      <c r="F2039" s="3"/>
    </row>
    <row r="2040" spans="6:6" x14ac:dyDescent="0.2">
      <c r="F2040" s="3"/>
    </row>
    <row r="2041" spans="6:6" x14ac:dyDescent="0.2">
      <c r="F2041" s="3"/>
    </row>
    <row r="2042" spans="6:6" x14ac:dyDescent="0.2">
      <c r="F2042" s="3"/>
    </row>
    <row r="2043" spans="6:6" x14ac:dyDescent="0.2">
      <c r="F2043" s="3"/>
    </row>
    <row r="2044" spans="6:6" x14ac:dyDescent="0.2">
      <c r="F2044" s="3"/>
    </row>
    <row r="2045" spans="6:6" x14ac:dyDescent="0.2">
      <c r="F2045" s="3"/>
    </row>
    <row r="2046" spans="6:6" x14ac:dyDescent="0.2">
      <c r="F2046" s="3"/>
    </row>
    <row r="2047" spans="6:6" x14ac:dyDescent="0.2">
      <c r="F2047" s="3"/>
    </row>
    <row r="2048" spans="6:6" x14ac:dyDescent="0.2">
      <c r="F2048" s="3"/>
    </row>
    <row r="2049" spans="6:6" x14ac:dyDescent="0.2">
      <c r="F2049" s="3"/>
    </row>
    <row r="2050" spans="6:6" x14ac:dyDescent="0.2">
      <c r="F2050" s="3"/>
    </row>
    <row r="2051" spans="6:6" x14ac:dyDescent="0.2">
      <c r="F2051" s="3"/>
    </row>
    <row r="2052" spans="6:6" x14ac:dyDescent="0.2">
      <c r="F2052" s="3"/>
    </row>
    <row r="2053" spans="6:6" x14ac:dyDescent="0.2">
      <c r="F2053" s="3"/>
    </row>
    <row r="2054" spans="6:6" x14ac:dyDescent="0.2">
      <c r="F2054" s="3"/>
    </row>
    <row r="2055" spans="6:6" x14ac:dyDescent="0.2">
      <c r="F2055" s="3"/>
    </row>
    <row r="2056" spans="6:6" x14ac:dyDescent="0.2">
      <c r="F2056" s="3"/>
    </row>
    <row r="2057" spans="6:6" x14ac:dyDescent="0.2">
      <c r="F2057" s="3"/>
    </row>
    <row r="2058" spans="6:6" x14ac:dyDescent="0.2">
      <c r="F2058" s="3"/>
    </row>
    <row r="2059" spans="6:6" x14ac:dyDescent="0.2">
      <c r="F2059" s="3"/>
    </row>
    <row r="2060" spans="6:6" x14ac:dyDescent="0.2">
      <c r="F2060" s="3"/>
    </row>
    <row r="2061" spans="6:6" x14ac:dyDescent="0.2">
      <c r="F2061" s="3"/>
    </row>
    <row r="2062" spans="6:6" x14ac:dyDescent="0.2">
      <c r="F2062" s="3"/>
    </row>
    <row r="2063" spans="6:6" x14ac:dyDescent="0.2">
      <c r="F2063" s="3"/>
    </row>
    <row r="2064" spans="6:6" x14ac:dyDescent="0.2">
      <c r="F2064" s="3"/>
    </row>
    <row r="2065" spans="6:6" x14ac:dyDescent="0.2">
      <c r="F2065" s="3"/>
    </row>
    <row r="2066" spans="6:6" x14ac:dyDescent="0.2">
      <c r="F2066" s="3"/>
    </row>
    <row r="2067" spans="6:6" x14ac:dyDescent="0.2">
      <c r="F2067" s="3"/>
    </row>
    <row r="2068" spans="6:6" x14ac:dyDescent="0.2">
      <c r="F2068" s="3"/>
    </row>
    <row r="2069" spans="6:6" x14ac:dyDescent="0.2">
      <c r="F2069" s="3"/>
    </row>
    <row r="2070" spans="6:6" x14ac:dyDescent="0.2">
      <c r="F2070" s="3"/>
    </row>
    <row r="2071" spans="6:6" x14ac:dyDescent="0.2">
      <c r="F2071" s="3"/>
    </row>
    <row r="2072" spans="6:6" x14ac:dyDescent="0.2">
      <c r="F2072" s="3"/>
    </row>
    <row r="2073" spans="6:6" x14ac:dyDescent="0.2">
      <c r="F2073" s="3"/>
    </row>
    <row r="2074" spans="6:6" x14ac:dyDescent="0.2">
      <c r="F2074" s="3"/>
    </row>
    <row r="2075" spans="6:6" x14ac:dyDescent="0.2">
      <c r="F2075" s="3"/>
    </row>
    <row r="2076" spans="6:6" x14ac:dyDescent="0.2">
      <c r="F2076" s="3"/>
    </row>
    <row r="2077" spans="6:6" x14ac:dyDescent="0.2">
      <c r="F2077" s="3"/>
    </row>
    <row r="2078" spans="6:6" x14ac:dyDescent="0.2">
      <c r="F2078" s="3"/>
    </row>
    <row r="2079" spans="6:6" x14ac:dyDescent="0.2">
      <c r="F2079" s="3"/>
    </row>
    <row r="2080" spans="6:6" x14ac:dyDescent="0.2">
      <c r="F2080" s="3"/>
    </row>
    <row r="2081" spans="6:6" x14ac:dyDescent="0.2">
      <c r="F2081" s="3"/>
    </row>
    <row r="2082" spans="6:6" x14ac:dyDescent="0.2">
      <c r="F2082" s="3"/>
    </row>
    <row r="2083" spans="6:6" x14ac:dyDescent="0.2">
      <c r="F2083" s="3"/>
    </row>
    <row r="2084" spans="6:6" x14ac:dyDescent="0.2">
      <c r="F2084" s="3"/>
    </row>
    <row r="2085" spans="6:6" x14ac:dyDescent="0.2">
      <c r="F2085" s="3"/>
    </row>
    <row r="2086" spans="6:6" x14ac:dyDescent="0.2">
      <c r="F2086" s="3"/>
    </row>
    <row r="2087" spans="6:6" x14ac:dyDescent="0.2">
      <c r="F2087" s="3"/>
    </row>
    <row r="2088" spans="6:6" x14ac:dyDescent="0.2">
      <c r="F2088" s="3"/>
    </row>
    <row r="2089" spans="6:6" x14ac:dyDescent="0.2">
      <c r="F2089" s="3"/>
    </row>
    <row r="2090" spans="6:6" x14ac:dyDescent="0.2">
      <c r="F2090" s="3"/>
    </row>
    <row r="2091" spans="6:6" x14ac:dyDescent="0.2">
      <c r="F2091" s="3"/>
    </row>
    <row r="2092" spans="6:6" x14ac:dyDescent="0.2">
      <c r="F2092" s="3"/>
    </row>
    <row r="2093" spans="6:6" x14ac:dyDescent="0.2">
      <c r="F2093" s="3"/>
    </row>
    <row r="2094" spans="6:6" x14ac:dyDescent="0.2">
      <c r="F2094" s="3"/>
    </row>
    <row r="2095" spans="6:6" x14ac:dyDescent="0.2">
      <c r="F2095" s="3"/>
    </row>
    <row r="2096" spans="6:6" x14ac:dyDescent="0.2">
      <c r="F2096" s="3"/>
    </row>
    <row r="2097" spans="6:6" x14ac:dyDescent="0.2">
      <c r="F2097" s="3"/>
    </row>
    <row r="2098" spans="6:6" x14ac:dyDescent="0.2">
      <c r="F2098" s="3"/>
    </row>
    <row r="2099" spans="6:6" x14ac:dyDescent="0.2">
      <c r="F2099" s="3"/>
    </row>
    <row r="2100" spans="6:6" x14ac:dyDescent="0.2">
      <c r="F2100" s="3"/>
    </row>
    <row r="2101" spans="6:6" x14ac:dyDescent="0.2">
      <c r="F2101" s="3"/>
    </row>
    <row r="2102" spans="6:6" x14ac:dyDescent="0.2">
      <c r="F2102" s="3"/>
    </row>
    <row r="2103" spans="6:6" x14ac:dyDescent="0.2">
      <c r="F2103" s="3"/>
    </row>
    <row r="2104" spans="6:6" x14ac:dyDescent="0.2">
      <c r="F2104" s="3"/>
    </row>
    <row r="2105" spans="6:6" x14ac:dyDescent="0.2">
      <c r="F2105" s="3"/>
    </row>
    <row r="2106" spans="6:6" x14ac:dyDescent="0.2">
      <c r="F2106" s="3"/>
    </row>
    <row r="2107" spans="6:6" x14ac:dyDescent="0.2">
      <c r="F2107" s="3"/>
    </row>
    <row r="2108" spans="6:6" x14ac:dyDescent="0.2">
      <c r="F2108" s="3"/>
    </row>
    <row r="2109" spans="6:6" x14ac:dyDescent="0.2">
      <c r="F2109" s="3"/>
    </row>
    <row r="2110" spans="6:6" x14ac:dyDescent="0.2">
      <c r="F2110" s="3"/>
    </row>
    <row r="2111" spans="6:6" x14ac:dyDescent="0.2">
      <c r="F2111" s="3"/>
    </row>
    <row r="2112" spans="6:6" x14ac:dyDescent="0.2">
      <c r="F2112" s="3"/>
    </row>
    <row r="2113" spans="6:6" x14ac:dyDescent="0.2">
      <c r="F2113" s="3"/>
    </row>
    <row r="2114" spans="6:6" x14ac:dyDescent="0.2">
      <c r="F2114" s="3"/>
    </row>
    <row r="2115" spans="6:6" x14ac:dyDescent="0.2">
      <c r="F2115" s="3"/>
    </row>
    <row r="2116" spans="6:6" x14ac:dyDescent="0.2">
      <c r="F2116" s="3"/>
    </row>
    <row r="2117" spans="6:6" x14ac:dyDescent="0.2">
      <c r="F2117" s="3"/>
    </row>
    <row r="2118" spans="6:6" x14ac:dyDescent="0.2">
      <c r="F2118" s="3"/>
    </row>
    <row r="2119" spans="6:6" x14ac:dyDescent="0.2">
      <c r="F2119" s="3"/>
    </row>
    <row r="2120" spans="6:6" x14ac:dyDescent="0.2">
      <c r="F2120" s="3"/>
    </row>
    <row r="2121" spans="6:6" x14ac:dyDescent="0.2">
      <c r="F2121" s="3"/>
    </row>
    <row r="2122" spans="6:6" x14ac:dyDescent="0.2">
      <c r="F2122" s="3"/>
    </row>
    <row r="2123" spans="6:6" x14ac:dyDescent="0.2">
      <c r="F2123" s="3"/>
    </row>
    <row r="2124" spans="6:6" x14ac:dyDescent="0.2">
      <c r="F2124" s="3"/>
    </row>
    <row r="2125" spans="6:6" x14ac:dyDescent="0.2">
      <c r="F2125" s="3"/>
    </row>
    <row r="2126" spans="6:6" x14ac:dyDescent="0.2">
      <c r="F2126" s="3"/>
    </row>
    <row r="2127" spans="6:6" x14ac:dyDescent="0.2">
      <c r="F2127" s="3"/>
    </row>
    <row r="2128" spans="6:6" x14ac:dyDescent="0.2">
      <c r="F2128" s="3"/>
    </row>
    <row r="2129" spans="6:6" x14ac:dyDescent="0.2">
      <c r="F2129" s="3"/>
    </row>
    <row r="2130" spans="6:6" x14ac:dyDescent="0.2">
      <c r="F2130" s="3"/>
    </row>
    <row r="2131" spans="6:6" x14ac:dyDescent="0.2">
      <c r="F2131" s="3"/>
    </row>
    <row r="2132" spans="6:6" x14ac:dyDescent="0.2">
      <c r="F2132" s="3"/>
    </row>
    <row r="2133" spans="6:6" x14ac:dyDescent="0.2">
      <c r="F2133" s="3"/>
    </row>
    <row r="2134" spans="6:6" x14ac:dyDescent="0.2">
      <c r="F2134" s="3"/>
    </row>
    <row r="2135" spans="6:6" x14ac:dyDescent="0.2">
      <c r="F2135" s="3"/>
    </row>
    <row r="2136" spans="6:6" x14ac:dyDescent="0.2">
      <c r="F2136" s="3"/>
    </row>
    <row r="2137" spans="6:6" x14ac:dyDescent="0.2">
      <c r="F2137" s="3"/>
    </row>
    <row r="2138" spans="6:6" x14ac:dyDescent="0.2">
      <c r="F2138" s="3"/>
    </row>
    <row r="2139" spans="6:6" x14ac:dyDescent="0.2">
      <c r="F2139" s="3"/>
    </row>
    <row r="2140" spans="6:6" x14ac:dyDescent="0.2">
      <c r="F2140" s="3"/>
    </row>
    <row r="2141" spans="6:6" x14ac:dyDescent="0.2">
      <c r="F2141" s="3"/>
    </row>
    <row r="2142" spans="6:6" x14ac:dyDescent="0.2">
      <c r="F2142" s="3"/>
    </row>
    <row r="2143" spans="6:6" x14ac:dyDescent="0.2">
      <c r="F2143" s="3"/>
    </row>
    <row r="2144" spans="6:6" x14ac:dyDescent="0.2">
      <c r="F2144" s="3"/>
    </row>
    <row r="2145" spans="6:6" x14ac:dyDescent="0.2">
      <c r="F2145" s="3"/>
    </row>
    <row r="2146" spans="6:6" x14ac:dyDescent="0.2">
      <c r="F2146" s="3"/>
    </row>
    <row r="2147" spans="6:6" x14ac:dyDescent="0.2">
      <c r="F2147" s="3"/>
    </row>
    <row r="2148" spans="6:6" x14ac:dyDescent="0.2">
      <c r="F2148" s="3"/>
    </row>
    <row r="2149" spans="6:6" x14ac:dyDescent="0.2">
      <c r="F2149" s="3"/>
    </row>
    <row r="2150" spans="6:6" x14ac:dyDescent="0.2">
      <c r="F2150" s="3"/>
    </row>
    <row r="2151" spans="6:6" x14ac:dyDescent="0.2">
      <c r="F2151" s="3"/>
    </row>
    <row r="2152" spans="6:6" x14ac:dyDescent="0.2">
      <c r="F2152" s="3"/>
    </row>
    <row r="2153" spans="6:6" x14ac:dyDescent="0.2">
      <c r="F2153" s="3"/>
    </row>
    <row r="2154" spans="6:6" x14ac:dyDescent="0.2">
      <c r="F2154" s="3"/>
    </row>
    <row r="2155" spans="6:6" x14ac:dyDescent="0.2">
      <c r="F2155" s="3"/>
    </row>
    <row r="2156" spans="6:6" x14ac:dyDescent="0.2">
      <c r="F2156" s="3"/>
    </row>
    <row r="2157" spans="6:6" x14ac:dyDescent="0.2">
      <c r="F2157" s="3"/>
    </row>
    <row r="2158" spans="6:6" x14ac:dyDescent="0.2">
      <c r="F2158" s="3"/>
    </row>
    <row r="2159" spans="6:6" x14ac:dyDescent="0.2">
      <c r="F2159" s="3"/>
    </row>
    <row r="2160" spans="6:6" x14ac:dyDescent="0.2">
      <c r="F2160" s="3"/>
    </row>
    <row r="2161" spans="6:6" x14ac:dyDescent="0.2">
      <c r="F2161" s="3"/>
    </row>
    <row r="2162" spans="6:6" x14ac:dyDescent="0.2">
      <c r="F2162" s="3"/>
    </row>
    <row r="2163" spans="6:6" x14ac:dyDescent="0.2">
      <c r="F2163" s="3"/>
    </row>
    <row r="2164" spans="6:6" x14ac:dyDescent="0.2">
      <c r="F2164" s="3"/>
    </row>
    <row r="2165" spans="6:6" x14ac:dyDescent="0.2">
      <c r="F2165" s="3"/>
    </row>
    <row r="2166" spans="6:6" x14ac:dyDescent="0.2">
      <c r="F2166" s="3"/>
    </row>
    <row r="2167" spans="6:6" x14ac:dyDescent="0.2">
      <c r="F2167" s="3"/>
    </row>
    <row r="2168" spans="6:6" x14ac:dyDescent="0.2">
      <c r="F2168" s="3"/>
    </row>
    <row r="2169" spans="6:6" x14ac:dyDescent="0.2">
      <c r="F2169" s="3"/>
    </row>
    <row r="2170" spans="6:6" x14ac:dyDescent="0.2">
      <c r="F2170" s="3"/>
    </row>
    <row r="2171" spans="6:6" x14ac:dyDescent="0.2">
      <c r="F2171" s="3"/>
    </row>
    <row r="2172" spans="6:6" x14ac:dyDescent="0.2">
      <c r="F2172" s="3"/>
    </row>
    <row r="2173" spans="6:6" x14ac:dyDescent="0.2">
      <c r="F2173" s="3"/>
    </row>
    <row r="2174" spans="6:6" x14ac:dyDescent="0.2">
      <c r="F2174" s="3"/>
    </row>
    <row r="2175" spans="6:6" x14ac:dyDescent="0.2">
      <c r="F2175" s="3"/>
    </row>
    <row r="2176" spans="6:6" x14ac:dyDescent="0.2">
      <c r="F2176" s="3"/>
    </row>
    <row r="2177" spans="6:6" x14ac:dyDescent="0.2">
      <c r="F2177" s="3"/>
    </row>
    <row r="2178" spans="6:6" x14ac:dyDescent="0.2">
      <c r="F2178" s="3"/>
    </row>
    <row r="2179" spans="6:6" x14ac:dyDescent="0.2">
      <c r="F2179" s="3"/>
    </row>
    <row r="2180" spans="6:6" x14ac:dyDescent="0.2">
      <c r="F2180" s="3"/>
    </row>
    <row r="2181" spans="6:6" x14ac:dyDescent="0.2">
      <c r="F2181" s="3"/>
    </row>
    <row r="2182" spans="6:6" x14ac:dyDescent="0.2">
      <c r="F2182" s="3"/>
    </row>
    <row r="2183" spans="6:6" x14ac:dyDescent="0.2">
      <c r="F2183" s="3"/>
    </row>
    <row r="2184" spans="6:6" x14ac:dyDescent="0.2">
      <c r="F2184" s="3"/>
    </row>
    <row r="2185" spans="6:6" x14ac:dyDescent="0.2">
      <c r="F2185" s="3"/>
    </row>
    <row r="2186" spans="6:6" x14ac:dyDescent="0.2">
      <c r="F2186" s="3"/>
    </row>
    <row r="2187" spans="6:6" x14ac:dyDescent="0.2">
      <c r="F2187" s="3"/>
    </row>
    <row r="2188" spans="6:6" x14ac:dyDescent="0.2">
      <c r="F2188" s="3"/>
    </row>
    <row r="2189" spans="6:6" x14ac:dyDescent="0.2">
      <c r="F2189" s="3"/>
    </row>
    <row r="2190" spans="6:6" x14ac:dyDescent="0.2">
      <c r="F2190" s="3"/>
    </row>
    <row r="2191" spans="6:6" x14ac:dyDescent="0.2">
      <c r="F2191" s="3"/>
    </row>
    <row r="2192" spans="6:6" x14ac:dyDescent="0.2">
      <c r="F2192" s="3"/>
    </row>
    <row r="2193" spans="6:6" x14ac:dyDescent="0.2">
      <c r="F2193" s="3"/>
    </row>
    <row r="2194" spans="6:6" x14ac:dyDescent="0.2">
      <c r="F2194" s="3"/>
    </row>
    <row r="2195" spans="6:6" x14ac:dyDescent="0.2">
      <c r="F2195" s="3"/>
    </row>
    <row r="2196" spans="6:6" x14ac:dyDescent="0.2">
      <c r="F2196" s="3"/>
    </row>
    <row r="2197" spans="6:6" x14ac:dyDescent="0.2">
      <c r="F2197" s="3"/>
    </row>
    <row r="2198" spans="6:6" x14ac:dyDescent="0.2">
      <c r="F2198" s="3"/>
    </row>
    <row r="2199" spans="6:6" x14ac:dyDescent="0.2">
      <c r="F2199" s="3"/>
    </row>
    <row r="2200" spans="6:6" x14ac:dyDescent="0.2">
      <c r="F2200" s="3"/>
    </row>
    <row r="2201" spans="6:6" x14ac:dyDescent="0.2">
      <c r="F2201" s="3"/>
    </row>
    <row r="2202" spans="6:6" x14ac:dyDescent="0.2">
      <c r="F2202" s="3"/>
    </row>
    <row r="2203" spans="6:6" x14ac:dyDescent="0.2">
      <c r="F2203" s="3"/>
    </row>
    <row r="2204" spans="6:6" x14ac:dyDescent="0.2">
      <c r="F2204" s="3"/>
    </row>
    <row r="2205" spans="6:6" x14ac:dyDescent="0.2">
      <c r="F2205" s="3"/>
    </row>
    <row r="2206" spans="6:6" x14ac:dyDescent="0.2">
      <c r="F2206" s="3"/>
    </row>
    <row r="2207" spans="6:6" x14ac:dyDescent="0.2">
      <c r="F2207" s="3"/>
    </row>
    <row r="2208" spans="6:6" x14ac:dyDescent="0.2">
      <c r="F2208" s="3"/>
    </row>
    <row r="2209" spans="6:6" x14ac:dyDescent="0.2">
      <c r="F2209" s="3"/>
    </row>
    <row r="2210" spans="6:6" x14ac:dyDescent="0.2">
      <c r="F2210" s="3"/>
    </row>
    <row r="2211" spans="6:6" x14ac:dyDescent="0.2">
      <c r="F2211" s="3"/>
    </row>
    <row r="2212" spans="6:6" x14ac:dyDescent="0.2">
      <c r="F2212" s="3"/>
    </row>
    <row r="2213" spans="6:6" x14ac:dyDescent="0.2">
      <c r="F2213" s="3"/>
    </row>
    <row r="2214" spans="6:6" x14ac:dyDescent="0.2">
      <c r="F2214" s="3"/>
    </row>
    <row r="2215" spans="6:6" x14ac:dyDescent="0.2">
      <c r="F2215" s="3"/>
    </row>
    <row r="2216" spans="6:6" x14ac:dyDescent="0.2">
      <c r="F2216" s="3"/>
    </row>
    <row r="2217" spans="6:6" x14ac:dyDescent="0.2">
      <c r="F2217" s="3"/>
    </row>
    <row r="2218" spans="6:6" x14ac:dyDescent="0.2">
      <c r="F2218" s="3"/>
    </row>
    <row r="2219" spans="6:6" x14ac:dyDescent="0.2">
      <c r="F2219" s="3"/>
    </row>
    <row r="2220" spans="6:6" x14ac:dyDescent="0.2">
      <c r="F2220" s="3"/>
    </row>
    <row r="2221" spans="6:6" x14ac:dyDescent="0.2">
      <c r="F2221" s="3"/>
    </row>
    <row r="2222" spans="6:6" x14ac:dyDescent="0.2">
      <c r="F2222" s="3"/>
    </row>
    <row r="2223" spans="6:6" x14ac:dyDescent="0.2">
      <c r="F2223" s="3"/>
    </row>
    <row r="2224" spans="6:6" x14ac:dyDescent="0.2">
      <c r="F2224" s="3"/>
    </row>
    <row r="2225" spans="6:6" x14ac:dyDescent="0.2">
      <c r="F2225" s="3"/>
    </row>
    <row r="2226" spans="6:6" x14ac:dyDescent="0.2">
      <c r="F2226" s="3"/>
    </row>
    <row r="2227" spans="6:6" x14ac:dyDescent="0.2">
      <c r="F2227" s="3"/>
    </row>
    <row r="2228" spans="6:6" x14ac:dyDescent="0.2">
      <c r="F2228" s="3"/>
    </row>
    <row r="2229" spans="6:6" x14ac:dyDescent="0.2">
      <c r="F2229" s="3"/>
    </row>
    <row r="2230" spans="6:6" x14ac:dyDescent="0.2">
      <c r="F2230" s="3"/>
    </row>
    <row r="2231" spans="6:6" x14ac:dyDescent="0.2">
      <c r="F2231" s="3"/>
    </row>
    <row r="2232" spans="6:6" x14ac:dyDescent="0.2">
      <c r="F2232" s="3"/>
    </row>
    <row r="2233" spans="6:6" x14ac:dyDescent="0.2">
      <c r="F2233" s="3"/>
    </row>
    <row r="2234" spans="6:6" x14ac:dyDescent="0.2">
      <c r="F2234" s="3"/>
    </row>
    <row r="2235" spans="6:6" x14ac:dyDescent="0.2">
      <c r="F2235" s="3"/>
    </row>
    <row r="2236" spans="6:6" x14ac:dyDescent="0.2">
      <c r="F2236" s="3"/>
    </row>
    <row r="2237" spans="6:6" x14ac:dyDescent="0.2">
      <c r="F2237" s="3"/>
    </row>
    <row r="2238" spans="6:6" x14ac:dyDescent="0.2">
      <c r="F2238" s="3"/>
    </row>
    <row r="2239" spans="6:6" x14ac:dyDescent="0.2">
      <c r="F2239" s="3"/>
    </row>
    <row r="2240" spans="6:6" x14ac:dyDescent="0.2">
      <c r="F2240" s="3"/>
    </row>
    <row r="2241" spans="6:6" x14ac:dyDescent="0.2">
      <c r="F2241" s="3"/>
    </row>
    <row r="2242" spans="6:6" x14ac:dyDescent="0.2">
      <c r="F2242" s="3"/>
    </row>
    <row r="2243" spans="6:6" x14ac:dyDescent="0.2">
      <c r="F2243" s="3"/>
    </row>
    <row r="2244" spans="6:6" x14ac:dyDescent="0.2">
      <c r="F2244" s="3"/>
    </row>
    <row r="2245" spans="6:6" x14ac:dyDescent="0.2">
      <c r="F2245" s="3"/>
    </row>
    <row r="2246" spans="6:6" x14ac:dyDescent="0.2">
      <c r="F2246" s="3"/>
    </row>
    <row r="2247" spans="6:6" x14ac:dyDescent="0.2">
      <c r="F2247" s="3"/>
    </row>
    <row r="2248" spans="6:6" x14ac:dyDescent="0.2">
      <c r="F2248" s="3"/>
    </row>
    <row r="2249" spans="6:6" x14ac:dyDescent="0.2">
      <c r="F2249" s="3"/>
    </row>
    <row r="2250" spans="6:6" x14ac:dyDescent="0.2">
      <c r="F2250" s="3"/>
    </row>
    <row r="2251" spans="6:6" x14ac:dyDescent="0.2">
      <c r="F2251" s="3"/>
    </row>
    <row r="2252" spans="6:6" x14ac:dyDescent="0.2">
      <c r="F2252" s="3"/>
    </row>
    <row r="2253" spans="6:6" x14ac:dyDescent="0.2">
      <c r="F2253" s="3"/>
    </row>
    <row r="2254" spans="6:6" x14ac:dyDescent="0.2">
      <c r="F2254" s="3"/>
    </row>
    <row r="2255" spans="6:6" x14ac:dyDescent="0.2">
      <c r="F2255" s="3"/>
    </row>
    <row r="2256" spans="6:6" x14ac:dyDescent="0.2">
      <c r="F2256" s="3"/>
    </row>
    <row r="2257" spans="6:6" x14ac:dyDescent="0.2">
      <c r="F2257" s="3"/>
    </row>
    <row r="2258" spans="6:6" x14ac:dyDescent="0.2">
      <c r="F2258" s="3"/>
    </row>
    <row r="2259" spans="6:6" x14ac:dyDescent="0.2">
      <c r="F2259" s="3"/>
    </row>
    <row r="2260" spans="6:6" x14ac:dyDescent="0.2">
      <c r="F2260" s="3"/>
    </row>
    <row r="2261" spans="6:6" x14ac:dyDescent="0.2">
      <c r="F2261" s="3"/>
    </row>
    <row r="2262" spans="6:6" x14ac:dyDescent="0.2">
      <c r="F2262" s="3"/>
    </row>
    <row r="2263" spans="6:6" x14ac:dyDescent="0.2">
      <c r="F2263" s="3"/>
    </row>
    <row r="2264" spans="6:6" x14ac:dyDescent="0.2">
      <c r="F2264" s="3"/>
    </row>
    <row r="2265" spans="6:6" x14ac:dyDescent="0.2">
      <c r="F2265" s="3"/>
    </row>
    <row r="2266" spans="6:6" x14ac:dyDescent="0.2">
      <c r="F2266" s="3"/>
    </row>
    <row r="2267" spans="6:6" x14ac:dyDescent="0.2">
      <c r="F2267" s="3"/>
    </row>
    <row r="2268" spans="6:6" x14ac:dyDescent="0.2">
      <c r="F2268" s="3"/>
    </row>
    <row r="2269" spans="6:6" x14ac:dyDescent="0.2">
      <c r="F2269" s="3"/>
    </row>
    <row r="2270" spans="6:6" x14ac:dyDescent="0.2">
      <c r="F2270" s="3"/>
    </row>
    <row r="2271" spans="6:6" x14ac:dyDescent="0.2">
      <c r="F2271" s="3"/>
    </row>
    <row r="2272" spans="6:6" x14ac:dyDescent="0.2">
      <c r="F2272" s="3"/>
    </row>
    <row r="2273" spans="6:6" x14ac:dyDescent="0.2">
      <c r="F2273" s="3"/>
    </row>
    <row r="2274" spans="6:6" x14ac:dyDescent="0.2">
      <c r="F2274" s="3"/>
    </row>
    <row r="2275" spans="6:6" x14ac:dyDescent="0.2">
      <c r="F2275" s="3"/>
    </row>
    <row r="2276" spans="6:6" x14ac:dyDescent="0.2">
      <c r="F2276" s="3"/>
    </row>
    <row r="2277" spans="6:6" x14ac:dyDescent="0.2">
      <c r="F2277" s="3"/>
    </row>
    <row r="2278" spans="6:6" x14ac:dyDescent="0.2">
      <c r="F2278" s="3"/>
    </row>
    <row r="2279" spans="6:6" x14ac:dyDescent="0.2">
      <c r="F2279" s="3"/>
    </row>
    <row r="2280" spans="6:6" x14ac:dyDescent="0.2">
      <c r="F2280" s="3"/>
    </row>
    <row r="2281" spans="6:6" x14ac:dyDescent="0.2">
      <c r="F2281" s="3"/>
    </row>
    <row r="2282" spans="6:6" x14ac:dyDescent="0.2">
      <c r="F2282" s="3"/>
    </row>
    <row r="2283" spans="6:6" x14ac:dyDescent="0.2">
      <c r="F2283" s="3"/>
    </row>
    <row r="2284" spans="6:6" x14ac:dyDescent="0.2">
      <c r="F2284" s="3"/>
    </row>
    <row r="2285" spans="6:6" x14ac:dyDescent="0.2">
      <c r="F2285" s="3"/>
    </row>
    <row r="2286" spans="6:6" x14ac:dyDescent="0.2">
      <c r="F2286" s="3"/>
    </row>
    <row r="2287" spans="6:6" x14ac:dyDescent="0.2">
      <c r="F2287" s="3"/>
    </row>
    <row r="2288" spans="6:6" x14ac:dyDescent="0.2">
      <c r="F2288" s="3"/>
    </row>
    <row r="2289" spans="6:6" x14ac:dyDescent="0.2">
      <c r="F2289" s="3"/>
    </row>
    <row r="2290" spans="6:6" x14ac:dyDescent="0.2">
      <c r="F2290" s="3"/>
    </row>
    <row r="2291" spans="6:6" x14ac:dyDescent="0.2">
      <c r="F2291" s="3"/>
    </row>
    <row r="2292" spans="6:6" x14ac:dyDescent="0.2">
      <c r="F2292" s="3"/>
    </row>
    <row r="2293" spans="6:6" x14ac:dyDescent="0.2">
      <c r="F2293" s="3"/>
    </row>
    <row r="2294" spans="6:6" x14ac:dyDescent="0.2">
      <c r="F2294" s="3"/>
    </row>
    <row r="2295" spans="6:6" x14ac:dyDescent="0.2">
      <c r="F2295" s="3"/>
    </row>
    <row r="2296" spans="6:6" x14ac:dyDescent="0.2">
      <c r="F2296" s="3"/>
    </row>
    <row r="2297" spans="6:6" x14ac:dyDescent="0.2">
      <c r="F2297" s="3"/>
    </row>
    <row r="2298" spans="6:6" x14ac:dyDescent="0.2">
      <c r="F2298" s="3"/>
    </row>
    <row r="2299" spans="6:6" x14ac:dyDescent="0.2">
      <c r="F2299" s="3"/>
    </row>
    <row r="2300" spans="6:6" x14ac:dyDescent="0.2">
      <c r="F2300" s="3"/>
    </row>
    <row r="2301" spans="6:6" x14ac:dyDescent="0.2">
      <c r="F2301" s="3"/>
    </row>
    <row r="2302" spans="6:6" x14ac:dyDescent="0.2">
      <c r="F2302" s="3"/>
    </row>
    <row r="2303" spans="6:6" x14ac:dyDescent="0.2">
      <c r="F2303" s="3"/>
    </row>
    <row r="2304" spans="6:6" x14ac:dyDescent="0.2">
      <c r="F2304" s="3"/>
    </row>
    <row r="2305" spans="6:6" x14ac:dyDescent="0.2">
      <c r="F2305" s="3"/>
    </row>
    <row r="2306" spans="6:6" x14ac:dyDescent="0.2">
      <c r="F2306" s="3"/>
    </row>
    <row r="2307" spans="6:6" x14ac:dyDescent="0.2">
      <c r="F2307" s="3"/>
    </row>
    <row r="2308" spans="6:6" x14ac:dyDescent="0.2">
      <c r="F2308" s="3"/>
    </row>
    <row r="2309" spans="6:6" x14ac:dyDescent="0.2">
      <c r="F2309" s="3"/>
    </row>
    <row r="2310" spans="6:6" x14ac:dyDescent="0.2">
      <c r="F2310" s="3"/>
    </row>
    <row r="2311" spans="6:6" x14ac:dyDescent="0.2">
      <c r="F2311" s="3"/>
    </row>
    <row r="2312" spans="6:6" x14ac:dyDescent="0.2">
      <c r="F2312" s="3"/>
    </row>
    <row r="2313" spans="6:6" x14ac:dyDescent="0.2">
      <c r="F2313" s="3"/>
    </row>
    <row r="2314" spans="6:6" x14ac:dyDescent="0.2">
      <c r="F2314" s="3"/>
    </row>
    <row r="2315" spans="6:6" x14ac:dyDescent="0.2">
      <c r="F2315" s="3"/>
    </row>
    <row r="2316" spans="6:6" x14ac:dyDescent="0.2">
      <c r="F2316" s="3"/>
    </row>
    <row r="2317" spans="6:6" x14ac:dyDescent="0.2">
      <c r="F2317" s="3"/>
    </row>
    <row r="2318" spans="6:6" x14ac:dyDescent="0.2">
      <c r="F2318" s="3"/>
    </row>
    <row r="2319" spans="6:6" x14ac:dyDescent="0.2">
      <c r="F2319" s="3"/>
    </row>
    <row r="2320" spans="6:6" x14ac:dyDescent="0.2">
      <c r="F2320" s="3"/>
    </row>
    <row r="2321" spans="6:6" x14ac:dyDescent="0.2">
      <c r="F2321" s="3"/>
    </row>
    <row r="2322" spans="6:6" x14ac:dyDescent="0.2">
      <c r="F2322" s="3"/>
    </row>
    <row r="2323" spans="6:6" x14ac:dyDescent="0.2">
      <c r="F2323" s="3"/>
    </row>
    <row r="2324" spans="6:6" x14ac:dyDescent="0.2">
      <c r="F2324" s="3"/>
    </row>
    <row r="2325" spans="6:6" x14ac:dyDescent="0.2">
      <c r="F2325" s="3"/>
    </row>
    <row r="2326" spans="6:6" x14ac:dyDescent="0.2">
      <c r="F2326" s="3"/>
    </row>
    <row r="2327" spans="6:6" x14ac:dyDescent="0.2">
      <c r="F2327" s="3"/>
    </row>
    <row r="2328" spans="6:6" x14ac:dyDescent="0.2">
      <c r="F2328" s="3"/>
    </row>
    <row r="2329" spans="6:6" x14ac:dyDescent="0.2">
      <c r="F2329" s="3"/>
    </row>
    <row r="2330" spans="6:6" x14ac:dyDescent="0.2">
      <c r="F2330" s="3"/>
    </row>
    <row r="2331" spans="6:6" x14ac:dyDescent="0.2">
      <c r="F2331" s="3"/>
    </row>
    <row r="2332" spans="6:6" x14ac:dyDescent="0.2">
      <c r="F2332" s="3"/>
    </row>
    <row r="2333" spans="6:6" x14ac:dyDescent="0.2">
      <c r="F2333" s="3"/>
    </row>
    <row r="2334" spans="6:6" x14ac:dyDescent="0.2">
      <c r="F2334" s="3"/>
    </row>
    <row r="2335" spans="6:6" x14ac:dyDescent="0.2">
      <c r="F2335" s="3"/>
    </row>
    <row r="2336" spans="6:6" x14ac:dyDescent="0.2">
      <c r="F2336" s="3"/>
    </row>
    <row r="2337" spans="6:6" x14ac:dyDescent="0.2">
      <c r="F2337" s="3"/>
    </row>
    <row r="2338" spans="6:6" x14ac:dyDescent="0.2">
      <c r="F2338" s="3"/>
    </row>
    <row r="2339" spans="6:6" x14ac:dyDescent="0.2">
      <c r="F2339" s="3"/>
    </row>
    <row r="2340" spans="6:6" x14ac:dyDescent="0.2">
      <c r="F2340" s="3"/>
    </row>
    <row r="2341" spans="6:6" x14ac:dyDescent="0.2">
      <c r="F2341" s="3"/>
    </row>
    <row r="2342" spans="6:6" x14ac:dyDescent="0.2">
      <c r="F2342" s="3"/>
    </row>
    <row r="2343" spans="6:6" x14ac:dyDescent="0.2">
      <c r="F2343" s="3"/>
    </row>
    <row r="2344" spans="6:6" x14ac:dyDescent="0.2">
      <c r="F2344" s="3"/>
    </row>
    <row r="2345" spans="6:6" x14ac:dyDescent="0.2">
      <c r="F2345" s="3"/>
    </row>
    <row r="2346" spans="6:6" x14ac:dyDescent="0.2">
      <c r="F2346" s="3"/>
    </row>
    <row r="2347" spans="6:6" x14ac:dyDescent="0.2">
      <c r="F2347" s="3"/>
    </row>
    <row r="2348" spans="6:6" x14ac:dyDescent="0.2">
      <c r="F2348" s="3"/>
    </row>
    <row r="2349" spans="6:6" x14ac:dyDescent="0.2">
      <c r="F2349" s="3"/>
    </row>
    <row r="2350" spans="6:6" x14ac:dyDescent="0.2">
      <c r="F2350" s="3"/>
    </row>
    <row r="2351" spans="6:6" x14ac:dyDescent="0.2">
      <c r="F2351" s="3"/>
    </row>
    <row r="2352" spans="6:6" x14ac:dyDescent="0.2">
      <c r="F2352" s="3"/>
    </row>
    <row r="2353" spans="6:6" x14ac:dyDescent="0.2">
      <c r="F2353" s="3"/>
    </row>
    <row r="2354" spans="6:6" x14ac:dyDescent="0.2">
      <c r="F2354" s="3"/>
    </row>
    <row r="2355" spans="6:6" x14ac:dyDescent="0.2">
      <c r="F2355" s="3"/>
    </row>
    <row r="2356" spans="6:6" x14ac:dyDescent="0.2">
      <c r="F2356" s="3"/>
    </row>
    <row r="2357" spans="6:6" x14ac:dyDescent="0.2">
      <c r="F2357" s="3"/>
    </row>
    <row r="2358" spans="6:6" x14ac:dyDescent="0.2">
      <c r="F2358" s="3"/>
    </row>
    <row r="2359" spans="6:6" x14ac:dyDescent="0.2">
      <c r="F2359" s="3"/>
    </row>
    <row r="2360" spans="6:6" x14ac:dyDescent="0.2">
      <c r="F2360" s="3"/>
    </row>
    <row r="2361" spans="6:6" x14ac:dyDescent="0.2">
      <c r="F2361" s="3"/>
    </row>
    <row r="2362" spans="6:6" x14ac:dyDescent="0.2">
      <c r="F2362" s="3"/>
    </row>
    <row r="2363" spans="6:6" x14ac:dyDescent="0.2">
      <c r="F2363" s="3"/>
    </row>
    <row r="2364" spans="6:6" x14ac:dyDescent="0.2">
      <c r="F2364" s="3"/>
    </row>
    <row r="2365" spans="6:6" x14ac:dyDescent="0.2">
      <c r="F2365" s="3"/>
    </row>
    <row r="2366" spans="6:6" x14ac:dyDescent="0.2">
      <c r="F2366" s="3"/>
    </row>
    <row r="2367" spans="6:6" x14ac:dyDescent="0.2">
      <c r="F2367" s="3"/>
    </row>
    <row r="2368" spans="6:6" x14ac:dyDescent="0.2">
      <c r="F2368" s="3"/>
    </row>
    <row r="2369" spans="6:6" x14ac:dyDescent="0.2">
      <c r="F2369" s="3"/>
    </row>
    <row r="2370" spans="6:6" x14ac:dyDescent="0.2">
      <c r="F2370" s="3"/>
    </row>
    <row r="2371" spans="6:6" x14ac:dyDescent="0.2">
      <c r="F2371" s="3"/>
    </row>
    <row r="2372" spans="6:6" x14ac:dyDescent="0.2">
      <c r="F2372" s="3"/>
    </row>
    <row r="2373" spans="6:6" x14ac:dyDescent="0.2">
      <c r="F2373" s="3"/>
    </row>
    <row r="2374" spans="6:6" x14ac:dyDescent="0.2">
      <c r="F2374" s="3"/>
    </row>
    <row r="2375" spans="6:6" x14ac:dyDescent="0.2">
      <c r="F2375" s="3"/>
    </row>
    <row r="2376" spans="6:6" x14ac:dyDescent="0.2">
      <c r="F2376" s="3"/>
    </row>
    <row r="2377" spans="6:6" x14ac:dyDescent="0.2">
      <c r="F2377" s="3"/>
    </row>
    <row r="2378" spans="6:6" x14ac:dyDescent="0.2">
      <c r="F2378" s="3"/>
    </row>
    <row r="2379" spans="6:6" x14ac:dyDescent="0.2">
      <c r="F2379" s="3"/>
    </row>
    <row r="2380" spans="6:6" x14ac:dyDescent="0.2">
      <c r="F2380" s="3"/>
    </row>
    <row r="2381" spans="6:6" x14ac:dyDescent="0.2">
      <c r="F2381" s="3"/>
    </row>
    <row r="2382" spans="6:6" x14ac:dyDescent="0.2">
      <c r="F2382" s="3"/>
    </row>
    <row r="2383" spans="6:6" x14ac:dyDescent="0.2">
      <c r="F2383" s="3"/>
    </row>
    <row r="2384" spans="6:6" x14ac:dyDescent="0.2">
      <c r="F2384" s="3"/>
    </row>
    <row r="2385" spans="6:6" x14ac:dyDescent="0.2">
      <c r="F2385" s="3"/>
    </row>
    <row r="2386" spans="6:6" x14ac:dyDescent="0.2">
      <c r="F2386" s="3"/>
    </row>
    <row r="2387" spans="6:6" x14ac:dyDescent="0.2">
      <c r="F2387" s="3"/>
    </row>
    <row r="2388" spans="6:6" x14ac:dyDescent="0.2">
      <c r="F2388" s="3"/>
    </row>
    <row r="2389" spans="6:6" x14ac:dyDescent="0.2">
      <c r="F2389" s="3"/>
    </row>
    <row r="2390" spans="6:6" x14ac:dyDescent="0.2">
      <c r="F2390" s="3"/>
    </row>
    <row r="2391" spans="6:6" x14ac:dyDescent="0.2">
      <c r="F2391" s="3"/>
    </row>
    <row r="2392" spans="6:6" x14ac:dyDescent="0.2">
      <c r="F2392" s="3"/>
    </row>
    <row r="2393" spans="6:6" x14ac:dyDescent="0.2">
      <c r="F2393" s="3"/>
    </row>
    <row r="2394" spans="6:6" x14ac:dyDescent="0.2">
      <c r="F2394" s="3"/>
    </row>
    <row r="2395" spans="6:6" x14ac:dyDescent="0.2">
      <c r="F2395" s="3"/>
    </row>
    <row r="2396" spans="6:6" x14ac:dyDescent="0.2">
      <c r="F2396" s="3"/>
    </row>
    <row r="2397" spans="6:6" x14ac:dyDescent="0.2">
      <c r="F2397" s="3"/>
    </row>
    <row r="2398" spans="6:6" x14ac:dyDescent="0.2">
      <c r="F2398" s="3"/>
    </row>
    <row r="2399" spans="6:6" x14ac:dyDescent="0.2">
      <c r="F2399" s="3"/>
    </row>
    <row r="2400" spans="6:6" x14ac:dyDescent="0.2">
      <c r="F2400" s="3"/>
    </row>
    <row r="2401" spans="6:6" x14ac:dyDescent="0.2">
      <c r="F2401" s="3"/>
    </row>
    <row r="2402" spans="6:6" x14ac:dyDescent="0.2">
      <c r="F2402" s="3"/>
    </row>
    <row r="2403" spans="6:6" x14ac:dyDescent="0.2">
      <c r="F2403" s="3"/>
    </row>
    <row r="2404" spans="6:6" x14ac:dyDescent="0.2">
      <c r="F2404" s="3"/>
    </row>
    <row r="2405" spans="6:6" x14ac:dyDescent="0.2">
      <c r="F2405" s="3"/>
    </row>
    <row r="2406" spans="6:6" x14ac:dyDescent="0.2">
      <c r="F2406" s="3"/>
    </row>
    <row r="2407" spans="6:6" x14ac:dyDescent="0.2">
      <c r="F2407" s="3"/>
    </row>
    <row r="2408" spans="6:6" x14ac:dyDescent="0.2">
      <c r="F2408" s="3"/>
    </row>
    <row r="2409" spans="6:6" x14ac:dyDescent="0.2">
      <c r="F2409" s="3"/>
    </row>
    <row r="2410" spans="6:6" x14ac:dyDescent="0.2">
      <c r="F2410" s="3"/>
    </row>
    <row r="2411" spans="6:6" x14ac:dyDescent="0.2">
      <c r="F2411" s="3"/>
    </row>
    <row r="2412" spans="6:6" x14ac:dyDescent="0.2">
      <c r="F2412" s="3"/>
    </row>
    <row r="2413" spans="6:6" x14ac:dyDescent="0.2">
      <c r="F2413" s="3"/>
    </row>
    <row r="2414" spans="6:6" x14ac:dyDescent="0.2">
      <c r="F2414" s="3"/>
    </row>
    <row r="2415" spans="6:6" x14ac:dyDescent="0.2">
      <c r="F2415" s="3"/>
    </row>
    <row r="2416" spans="6:6" x14ac:dyDescent="0.2">
      <c r="F2416" s="3"/>
    </row>
    <row r="2417" spans="6:6" x14ac:dyDescent="0.2">
      <c r="F2417" s="3"/>
    </row>
    <row r="2418" spans="6:6" x14ac:dyDescent="0.2">
      <c r="F2418" s="3"/>
    </row>
    <row r="2419" spans="6:6" x14ac:dyDescent="0.2">
      <c r="F2419" s="3"/>
    </row>
    <row r="2420" spans="6:6" x14ac:dyDescent="0.2">
      <c r="F2420" s="3"/>
    </row>
    <row r="2421" spans="6:6" x14ac:dyDescent="0.2">
      <c r="F2421" s="3"/>
    </row>
    <row r="2422" spans="6:6" x14ac:dyDescent="0.2">
      <c r="F2422" s="3"/>
    </row>
    <row r="2423" spans="6:6" x14ac:dyDescent="0.2">
      <c r="F2423" s="3"/>
    </row>
    <row r="2424" spans="6:6" x14ac:dyDescent="0.2">
      <c r="F2424" s="3"/>
    </row>
    <row r="2425" spans="6:6" x14ac:dyDescent="0.2">
      <c r="F2425" s="3"/>
    </row>
    <row r="2426" spans="6:6" x14ac:dyDescent="0.2">
      <c r="F2426" s="3"/>
    </row>
    <row r="2427" spans="6:6" x14ac:dyDescent="0.2">
      <c r="F2427" s="3"/>
    </row>
    <row r="2428" spans="6:6" x14ac:dyDescent="0.2">
      <c r="F2428" s="3"/>
    </row>
    <row r="2429" spans="6:6" x14ac:dyDescent="0.2">
      <c r="F2429" s="3"/>
    </row>
    <row r="2430" spans="6:6" x14ac:dyDescent="0.2">
      <c r="F2430" s="3"/>
    </row>
    <row r="2431" spans="6:6" x14ac:dyDescent="0.2">
      <c r="F2431" s="3"/>
    </row>
    <row r="2432" spans="6:6" x14ac:dyDescent="0.2">
      <c r="F2432" s="3"/>
    </row>
    <row r="2433" spans="6:6" x14ac:dyDescent="0.2">
      <c r="F2433" s="3"/>
    </row>
    <row r="2434" spans="6:6" x14ac:dyDescent="0.2">
      <c r="F2434" s="3"/>
    </row>
    <row r="2435" spans="6:6" x14ac:dyDescent="0.2">
      <c r="F2435" s="3"/>
    </row>
    <row r="2436" spans="6:6" x14ac:dyDescent="0.2">
      <c r="F2436" s="3"/>
    </row>
    <row r="2437" spans="6:6" x14ac:dyDescent="0.2">
      <c r="F2437" s="3"/>
    </row>
    <row r="2438" spans="6:6" x14ac:dyDescent="0.2">
      <c r="F2438" s="3"/>
    </row>
    <row r="2439" spans="6:6" x14ac:dyDescent="0.2">
      <c r="F2439" s="3"/>
    </row>
    <row r="2440" spans="6:6" x14ac:dyDescent="0.2">
      <c r="F2440" s="3"/>
    </row>
    <row r="2441" spans="6:6" x14ac:dyDescent="0.2">
      <c r="F2441" s="3"/>
    </row>
    <row r="2442" spans="6:6" x14ac:dyDescent="0.2">
      <c r="F2442" s="3"/>
    </row>
    <row r="2443" spans="6:6" x14ac:dyDescent="0.2">
      <c r="F2443" s="3"/>
    </row>
    <row r="2444" spans="6:6" x14ac:dyDescent="0.2">
      <c r="F2444" s="3"/>
    </row>
    <row r="2445" spans="6:6" x14ac:dyDescent="0.2">
      <c r="F2445" s="3"/>
    </row>
    <row r="2446" spans="6:6" x14ac:dyDescent="0.2">
      <c r="F2446" s="3"/>
    </row>
    <row r="2447" spans="6:6" x14ac:dyDescent="0.2">
      <c r="F2447" s="3"/>
    </row>
    <row r="2448" spans="6:6" x14ac:dyDescent="0.2">
      <c r="F2448" s="3"/>
    </row>
    <row r="2449" spans="6:6" x14ac:dyDescent="0.2">
      <c r="F2449" s="3"/>
    </row>
    <row r="2450" spans="6:6" x14ac:dyDescent="0.2">
      <c r="F2450" s="3"/>
    </row>
    <row r="2451" spans="6:6" x14ac:dyDescent="0.2">
      <c r="F2451" s="3"/>
    </row>
    <row r="2452" spans="6:6" x14ac:dyDescent="0.2">
      <c r="F2452" s="3"/>
    </row>
    <row r="2453" spans="6:6" x14ac:dyDescent="0.2">
      <c r="F2453" s="3"/>
    </row>
    <row r="2454" spans="6:6" x14ac:dyDescent="0.2">
      <c r="F2454" s="3"/>
    </row>
    <row r="2455" spans="6:6" x14ac:dyDescent="0.2">
      <c r="F2455" s="3"/>
    </row>
    <row r="2456" spans="6:6" x14ac:dyDescent="0.2">
      <c r="F2456" s="3"/>
    </row>
    <row r="2457" spans="6:6" x14ac:dyDescent="0.2">
      <c r="F2457" s="3"/>
    </row>
    <row r="2458" spans="6:6" x14ac:dyDescent="0.2">
      <c r="F2458" s="3"/>
    </row>
    <row r="2459" spans="6:6" x14ac:dyDescent="0.2">
      <c r="F2459" s="3"/>
    </row>
    <row r="2460" spans="6:6" x14ac:dyDescent="0.2">
      <c r="F2460" s="3"/>
    </row>
    <row r="2461" spans="6:6" x14ac:dyDescent="0.2">
      <c r="F2461" s="3"/>
    </row>
    <row r="2462" spans="6:6" x14ac:dyDescent="0.2">
      <c r="F2462" s="3"/>
    </row>
    <row r="2463" spans="6:6" x14ac:dyDescent="0.2">
      <c r="F2463" s="3"/>
    </row>
    <row r="2464" spans="6:6" x14ac:dyDescent="0.2">
      <c r="F2464" s="3"/>
    </row>
    <row r="2465" spans="6:6" x14ac:dyDescent="0.2">
      <c r="F2465" s="3"/>
    </row>
    <row r="2466" spans="6:6" x14ac:dyDescent="0.2">
      <c r="F2466" s="3"/>
    </row>
    <row r="2467" spans="6:6" x14ac:dyDescent="0.2">
      <c r="F2467" s="3"/>
    </row>
    <row r="2468" spans="6:6" x14ac:dyDescent="0.2">
      <c r="F2468" s="3"/>
    </row>
    <row r="2469" spans="6:6" x14ac:dyDescent="0.2">
      <c r="F2469" s="3"/>
    </row>
    <row r="2470" spans="6:6" x14ac:dyDescent="0.2">
      <c r="F2470" s="3"/>
    </row>
    <row r="2471" spans="6:6" x14ac:dyDescent="0.2">
      <c r="F2471" s="3"/>
    </row>
    <row r="2472" spans="6:6" x14ac:dyDescent="0.2">
      <c r="F2472" s="3"/>
    </row>
    <row r="2473" spans="6:6" x14ac:dyDescent="0.2">
      <c r="F2473" s="3"/>
    </row>
    <row r="2474" spans="6:6" x14ac:dyDescent="0.2">
      <c r="F2474" s="3"/>
    </row>
    <row r="2475" spans="6:6" x14ac:dyDescent="0.2">
      <c r="F2475" s="3"/>
    </row>
    <row r="2476" spans="6:6" x14ac:dyDescent="0.2">
      <c r="F2476" s="3"/>
    </row>
    <row r="2477" spans="6:6" x14ac:dyDescent="0.2">
      <c r="F2477" s="3"/>
    </row>
    <row r="2478" spans="6:6" x14ac:dyDescent="0.2">
      <c r="F2478" s="3"/>
    </row>
    <row r="2479" spans="6:6" x14ac:dyDescent="0.2">
      <c r="F2479" s="3"/>
    </row>
    <row r="2480" spans="6:6" x14ac:dyDescent="0.2">
      <c r="F2480" s="3"/>
    </row>
    <row r="2481" spans="6:6" x14ac:dyDescent="0.2">
      <c r="F2481" s="3"/>
    </row>
    <row r="2482" spans="6:6" x14ac:dyDescent="0.2">
      <c r="F2482" s="3"/>
    </row>
    <row r="2483" spans="6:6" x14ac:dyDescent="0.2">
      <c r="F2483" s="3"/>
    </row>
    <row r="2484" spans="6:6" x14ac:dyDescent="0.2">
      <c r="F2484" s="3"/>
    </row>
    <row r="2485" spans="6:6" x14ac:dyDescent="0.2">
      <c r="F2485" s="3"/>
    </row>
    <row r="2486" spans="6:6" x14ac:dyDescent="0.2">
      <c r="F2486" s="3"/>
    </row>
    <row r="2487" spans="6:6" x14ac:dyDescent="0.2">
      <c r="F2487" s="3"/>
    </row>
    <row r="2488" spans="6:6" x14ac:dyDescent="0.2">
      <c r="F2488" s="3"/>
    </row>
    <row r="2489" spans="6:6" x14ac:dyDescent="0.2">
      <c r="F2489" s="3"/>
    </row>
    <row r="2490" spans="6:6" x14ac:dyDescent="0.2">
      <c r="F2490" s="3"/>
    </row>
    <row r="2491" spans="6:6" x14ac:dyDescent="0.2">
      <c r="F2491" s="3"/>
    </row>
    <row r="2492" spans="6:6" x14ac:dyDescent="0.2">
      <c r="F2492" s="3"/>
    </row>
    <row r="2493" spans="6:6" x14ac:dyDescent="0.2">
      <c r="F2493" s="3"/>
    </row>
    <row r="2494" spans="6:6" x14ac:dyDescent="0.2">
      <c r="F2494" s="3"/>
    </row>
    <row r="2495" spans="6:6" x14ac:dyDescent="0.2">
      <c r="F2495" s="3"/>
    </row>
    <row r="2496" spans="6:6" x14ac:dyDescent="0.2">
      <c r="F2496" s="3"/>
    </row>
    <row r="2497" spans="6:6" x14ac:dyDescent="0.2">
      <c r="F2497" s="3"/>
    </row>
    <row r="2498" spans="6:6" x14ac:dyDescent="0.2">
      <c r="F2498" s="3"/>
    </row>
    <row r="2499" spans="6:6" x14ac:dyDescent="0.2">
      <c r="F2499" s="3"/>
    </row>
    <row r="2500" spans="6:6" x14ac:dyDescent="0.2">
      <c r="F2500" s="3"/>
    </row>
    <row r="2501" spans="6:6" x14ac:dyDescent="0.2">
      <c r="F2501" s="3"/>
    </row>
    <row r="2502" spans="6:6" x14ac:dyDescent="0.2">
      <c r="F2502" s="3"/>
    </row>
    <row r="2503" spans="6:6" x14ac:dyDescent="0.2">
      <c r="F2503" s="3"/>
    </row>
    <row r="2504" spans="6:6" x14ac:dyDescent="0.2">
      <c r="F2504" s="3"/>
    </row>
    <row r="2505" spans="6:6" x14ac:dyDescent="0.2">
      <c r="F2505" s="3"/>
    </row>
    <row r="2506" spans="6:6" x14ac:dyDescent="0.2">
      <c r="F2506" s="3"/>
    </row>
    <row r="2507" spans="6:6" x14ac:dyDescent="0.2">
      <c r="F2507" s="3"/>
    </row>
    <row r="2508" spans="6:6" x14ac:dyDescent="0.2">
      <c r="F2508" s="3"/>
    </row>
    <row r="2509" spans="6:6" x14ac:dyDescent="0.2">
      <c r="F2509" s="3"/>
    </row>
    <row r="2510" spans="6:6" x14ac:dyDescent="0.2">
      <c r="F2510" s="3"/>
    </row>
    <row r="2511" spans="6:6" x14ac:dyDescent="0.2">
      <c r="F2511" s="3"/>
    </row>
    <row r="2512" spans="6:6" x14ac:dyDescent="0.2">
      <c r="F2512" s="3"/>
    </row>
    <row r="2513" spans="6:6" x14ac:dyDescent="0.2">
      <c r="F2513" s="3"/>
    </row>
    <row r="2514" spans="6:6" x14ac:dyDescent="0.2">
      <c r="F2514" s="3"/>
    </row>
    <row r="2515" spans="6:6" x14ac:dyDescent="0.2">
      <c r="F2515" s="3"/>
    </row>
    <row r="2516" spans="6:6" x14ac:dyDescent="0.2">
      <c r="F2516" s="3"/>
    </row>
    <row r="2517" spans="6:6" x14ac:dyDescent="0.2">
      <c r="F2517" s="3"/>
    </row>
    <row r="2518" spans="6:6" x14ac:dyDescent="0.2">
      <c r="F2518" s="3"/>
    </row>
    <row r="2519" spans="6:6" x14ac:dyDescent="0.2">
      <c r="F2519" s="3"/>
    </row>
    <row r="2520" spans="6:6" x14ac:dyDescent="0.2">
      <c r="F2520" s="3"/>
    </row>
    <row r="2521" spans="6:6" x14ac:dyDescent="0.2">
      <c r="F2521" s="3"/>
    </row>
    <row r="2522" spans="6:6" x14ac:dyDescent="0.2">
      <c r="F2522" s="3"/>
    </row>
    <row r="2523" spans="6:6" x14ac:dyDescent="0.2">
      <c r="F2523" s="3"/>
    </row>
    <row r="2524" spans="6:6" x14ac:dyDescent="0.2">
      <c r="F2524" s="3"/>
    </row>
    <row r="2525" spans="6:6" x14ac:dyDescent="0.2">
      <c r="F2525" s="3"/>
    </row>
    <row r="2526" spans="6:6" x14ac:dyDescent="0.2">
      <c r="F2526" s="3"/>
    </row>
    <row r="2527" spans="6:6" x14ac:dyDescent="0.2">
      <c r="F2527" s="3"/>
    </row>
    <row r="2528" spans="6:6" x14ac:dyDescent="0.2">
      <c r="F2528" s="3"/>
    </row>
    <row r="2529" spans="6:6" x14ac:dyDescent="0.2">
      <c r="F2529" s="3"/>
    </row>
    <row r="2530" spans="6:6" x14ac:dyDescent="0.2">
      <c r="F2530" s="3"/>
    </row>
    <row r="2531" spans="6:6" x14ac:dyDescent="0.2">
      <c r="F2531" s="3"/>
    </row>
    <row r="2532" spans="6:6" x14ac:dyDescent="0.2">
      <c r="F2532" s="3"/>
    </row>
    <row r="2533" spans="6:6" x14ac:dyDescent="0.2">
      <c r="F2533" s="3"/>
    </row>
    <row r="2534" spans="6:6" x14ac:dyDescent="0.2">
      <c r="F2534" s="3"/>
    </row>
    <row r="2535" spans="6:6" x14ac:dyDescent="0.2">
      <c r="F2535" s="3"/>
    </row>
    <row r="2536" spans="6:6" x14ac:dyDescent="0.2">
      <c r="F2536" s="3"/>
    </row>
    <row r="2537" spans="6:6" x14ac:dyDescent="0.2">
      <c r="F2537" s="3"/>
    </row>
    <row r="2538" spans="6:6" x14ac:dyDescent="0.2">
      <c r="F2538" s="3"/>
    </row>
    <row r="2539" spans="6:6" x14ac:dyDescent="0.2">
      <c r="F2539" s="3"/>
    </row>
    <row r="2540" spans="6:6" x14ac:dyDescent="0.2">
      <c r="F2540" s="3"/>
    </row>
    <row r="2541" spans="6:6" x14ac:dyDescent="0.2">
      <c r="F2541" s="3"/>
    </row>
    <row r="2542" spans="6:6" x14ac:dyDescent="0.2">
      <c r="F2542" s="3"/>
    </row>
    <row r="2543" spans="6:6" x14ac:dyDescent="0.2">
      <c r="F2543" s="3"/>
    </row>
    <row r="2544" spans="6:6" x14ac:dyDescent="0.2">
      <c r="F2544" s="3"/>
    </row>
    <row r="2545" spans="6:6" x14ac:dyDescent="0.2">
      <c r="F2545" s="3"/>
    </row>
    <row r="2546" spans="6:6" x14ac:dyDescent="0.2">
      <c r="F2546" s="3"/>
    </row>
    <row r="2547" spans="6:6" x14ac:dyDescent="0.2">
      <c r="F2547" s="3"/>
    </row>
    <row r="2548" spans="6:6" x14ac:dyDescent="0.2">
      <c r="F2548" s="3"/>
    </row>
    <row r="2549" spans="6:6" x14ac:dyDescent="0.2">
      <c r="F2549" s="3"/>
    </row>
    <row r="2550" spans="6:6" x14ac:dyDescent="0.2">
      <c r="F2550" s="3"/>
    </row>
    <row r="2551" spans="6:6" x14ac:dyDescent="0.2">
      <c r="F2551" s="3"/>
    </row>
    <row r="2552" spans="6:6" x14ac:dyDescent="0.2">
      <c r="F2552" s="3"/>
    </row>
    <row r="2553" spans="6:6" x14ac:dyDescent="0.2">
      <c r="F2553" s="3"/>
    </row>
    <row r="2554" spans="6:6" x14ac:dyDescent="0.2">
      <c r="F2554" s="3"/>
    </row>
    <row r="2555" spans="6:6" x14ac:dyDescent="0.2">
      <c r="F2555" s="3"/>
    </row>
    <row r="2556" spans="6:6" x14ac:dyDescent="0.2">
      <c r="F2556" s="3"/>
    </row>
    <row r="2557" spans="6:6" x14ac:dyDescent="0.2">
      <c r="F2557" s="3"/>
    </row>
    <row r="2558" spans="6:6" x14ac:dyDescent="0.2">
      <c r="F2558" s="3"/>
    </row>
    <row r="2559" spans="6:6" x14ac:dyDescent="0.2">
      <c r="F2559" s="3"/>
    </row>
    <row r="2560" spans="6:6" x14ac:dyDescent="0.2">
      <c r="F2560" s="3"/>
    </row>
    <row r="2561" spans="6:6" x14ac:dyDescent="0.2">
      <c r="F2561" s="3"/>
    </row>
    <row r="2562" spans="6:6" x14ac:dyDescent="0.2">
      <c r="F2562" s="3"/>
    </row>
    <row r="2563" spans="6:6" x14ac:dyDescent="0.2">
      <c r="F2563" s="3"/>
    </row>
    <row r="2564" spans="6:6" x14ac:dyDescent="0.2">
      <c r="F2564" s="3"/>
    </row>
    <row r="2565" spans="6:6" x14ac:dyDescent="0.2">
      <c r="F2565" s="3"/>
    </row>
    <row r="2566" spans="6:6" x14ac:dyDescent="0.2">
      <c r="F2566" s="3"/>
    </row>
    <row r="2567" spans="6:6" x14ac:dyDescent="0.2">
      <c r="F2567" s="3"/>
    </row>
    <row r="2568" spans="6:6" x14ac:dyDescent="0.2">
      <c r="F2568" s="3"/>
    </row>
    <row r="2569" spans="6:6" x14ac:dyDescent="0.2">
      <c r="F2569" s="3"/>
    </row>
    <row r="2570" spans="6:6" x14ac:dyDescent="0.2">
      <c r="F2570" s="3"/>
    </row>
    <row r="2571" spans="6:6" x14ac:dyDescent="0.2">
      <c r="F2571" s="3"/>
    </row>
    <row r="2572" spans="6:6" x14ac:dyDescent="0.2">
      <c r="F2572" s="3"/>
    </row>
    <row r="2573" spans="6:6" x14ac:dyDescent="0.2">
      <c r="F2573" s="3"/>
    </row>
    <row r="2574" spans="6:6" x14ac:dyDescent="0.2">
      <c r="F2574" s="3"/>
    </row>
    <row r="2575" spans="6:6" x14ac:dyDescent="0.2">
      <c r="F2575" s="3"/>
    </row>
    <row r="2576" spans="6:6" x14ac:dyDescent="0.2">
      <c r="F2576" s="3"/>
    </row>
    <row r="2577" spans="6:6" x14ac:dyDescent="0.2">
      <c r="F2577" s="3"/>
    </row>
    <row r="2578" spans="6:6" x14ac:dyDescent="0.2">
      <c r="F2578" s="3"/>
    </row>
    <row r="2579" spans="6:6" x14ac:dyDescent="0.2">
      <c r="F2579" s="3"/>
    </row>
    <row r="2580" spans="6:6" x14ac:dyDescent="0.2">
      <c r="F2580" s="3"/>
    </row>
    <row r="2581" spans="6:6" x14ac:dyDescent="0.2">
      <c r="F2581" s="3"/>
    </row>
    <row r="2582" spans="6:6" x14ac:dyDescent="0.2">
      <c r="F2582" s="3"/>
    </row>
    <row r="2583" spans="6:6" x14ac:dyDescent="0.2">
      <c r="F2583" s="3"/>
    </row>
    <row r="2584" spans="6:6" x14ac:dyDescent="0.2">
      <c r="F2584" s="3"/>
    </row>
    <row r="2585" spans="6:6" x14ac:dyDescent="0.2">
      <c r="F2585" s="3"/>
    </row>
    <row r="2586" spans="6:6" x14ac:dyDescent="0.2">
      <c r="F2586" s="3"/>
    </row>
    <row r="2587" spans="6:6" x14ac:dyDescent="0.2">
      <c r="F2587" s="3"/>
    </row>
    <row r="2588" spans="6:6" x14ac:dyDescent="0.2">
      <c r="F2588" s="3"/>
    </row>
    <row r="2589" spans="6:6" x14ac:dyDescent="0.2">
      <c r="F2589" s="3"/>
    </row>
    <row r="2590" spans="6:6" x14ac:dyDescent="0.2">
      <c r="F2590" s="3"/>
    </row>
    <row r="2591" spans="6:6" x14ac:dyDescent="0.2">
      <c r="F2591" s="3"/>
    </row>
    <row r="2592" spans="6:6" x14ac:dyDescent="0.2">
      <c r="F2592" s="3"/>
    </row>
    <row r="2593" spans="6:6" x14ac:dyDescent="0.2">
      <c r="F2593" s="3"/>
    </row>
    <row r="2594" spans="6:6" x14ac:dyDescent="0.2">
      <c r="F2594" s="3"/>
    </row>
    <row r="2595" spans="6:6" x14ac:dyDescent="0.2">
      <c r="F2595" s="3"/>
    </row>
    <row r="2596" spans="6:6" x14ac:dyDescent="0.2">
      <c r="F2596" s="3"/>
    </row>
    <row r="2597" spans="6:6" x14ac:dyDescent="0.2">
      <c r="F2597" s="3"/>
    </row>
    <row r="2598" spans="6:6" x14ac:dyDescent="0.2">
      <c r="F2598" s="3"/>
    </row>
    <row r="2599" spans="6:6" x14ac:dyDescent="0.2">
      <c r="F2599" s="3"/>
    </row>
    <row r="2600" spans="6:6" x14ac:dyDescent="0.2">
      <c r="F2600" s="3"/>
    </row>
    <row r="2601" spans="6:6" x14ac:dyDescent="0.2">
      <c r="F2601" s="3"/>
    </row>
    <row r="2602" spans="6:6" x14ac:dyDescent="0.2">
      <c r="F2602" s="3"/>
    </row>
    <row r="2603" spans="6:6" x14ac:dyDescent="0.2">
      <c r="F2603" s="3"/>
    </row>
    <row r="2604" spans="6:6" x14ac:dyDescent="0.2">
      <c r="F2604" s="3"/>
    </row>
    <row r="2605" spans="6:6" x14ac:dyDescent="0.2">
      <c r="F2605" s="3"/>
    </row>
    <row r="2606" spans="6:6" x14ac:dyDescent="0.2">
      <c r="F2606" s="3"/>
    </row>
    <row r="2607" spans="6:6" x14ac:dyDescent="0.2">
      <c r="F2607" s="3"/>
    </row>
    <row r="2608" spans="6:6" x14ac:dyDescent="0.2">
      <c r="F2608" s="3"/>
    </row>
    <row r="2609" spans="6:6" x14ac:dyDescent="0.2">
      <c r="F2609" s="3"/>
    </row>
    <row r="2610" spans="6:6" x14ac:dyDescent="0.2">
      <c r="F2610" s="3"/>
    </row>
    <row r="2611" spans="6:6" x14ac:dyDescent="0.2">
      <c r="F2611" s="3"/>
    </row>
    <row r="2612" spans="6:6" x14ac:dyDescent="0.2">
      <c r="F2612" s="3"/>
    </row>
    <row r="2613" spans="6:6" x14ac:dyDescent="0.2">
      <c r="F2613" s="3"/>
    </row>
    <row r="2614" spans="6:6" x14ac:dyDescent="0.2">
      <c r="F2614" s="3"/>
    </row>
    <row r="2615" spans="6:6" x14ac:dyDescent="0.2">
      <c r="F2615" s="3"/>
    </row>
    <row r="2616" spans="6:6" x14ac:dyDescent="0.2">
      <c r="F2616" s="3"/>
    </row>
    <row r="2617" spans="6:6" x14ac:dyDescent="0.2">
      <c r="F2617" s="3"/>
    </row>
    <row r="2618" spans="6:6" x14ac:dyDescent="0.2">
      <c r="F2618" s="3"/>
    </row>
    <row r="2619" spans="6:6" x14ac:dyDescent="0.2">
      <c r="F2619" s="3"/>
    </row>
    <row r="2620" spans="6:6" x14ac:dyDescent="0.2">
      <c r="F2620" s="3"/>
    </row>
    <row r="2621" spans="6:6" x14ac:dyDescent="0.2">
      <c r="F2621" s="3"/>
    </row>
    <row r="2622" spans="6:6" x14ac:dyDescent="0.2">
      <c r="F2622" s="3"/>
    </row>
    <row r="2623" spans="6:6" x14ac:dyDescent="0.2">
      <c r="F2623" s="3"/>
    </row>
    <row r="2624" spans="6:6" x14ac:dyDescent="0.2">
      <c r="F2624" s="3"/>
    </row>
    <row r="2625" spans="6:6" x14ac:dyDescent="0.2">
      <c r="F2625" s="3"/>
    </row>
    <row r="2626" spans="6:6" x14ac:dyDescent="0.2">
      <c r="F2626" s="3"/>
    </row>
    <row r="2627" spans="6:6" x14ac:dyDescent="0.2">
      <c r="F2627" s="3"/>
    </row>
    <row r="2628" spans="6:6" x14ac:dyDescent="0.2">
      <c r="F2628" s="3"/>
    </row>
    <row r="2629" spans="6:6" x14ac:dyDescent="0.2">
      <c r="F2629" s="3"/>
    </row>
    <row r="2630" spans="6:6" x14ac:dyDescent="0.2">
      <c r="F2630" s="3"/>
    </row>
    <row r="2631" spans="6:6" x14ac:dyDescent="0.2">
      <c r="F2631" s="3"/>
    </row>
    <row r="2632" spans="6:6" x14ac:dyDescent="0.2">
      <c r="F2632" s="3"/>
    </row>
    <row r="2633" spans="6:6" x14ac:dyDescent="0.2">
      <c r="F2633" s="3"/>
    </row>
    <row r="2634" spans="6:6" x14ac:dyDescent="0.2">
      <c r="F2634" s="3"/>
    </row>
    <row r="2635" spans="6:6" x14ac:dyDescent="0.2">
      <c r="F2635" s="3"/>
    </row>
    <row r="2636" spans="6:6" x14ac:dyDescent="0.2">
      <c r="F2636" s="3"/>
    </row>
    <row r="2637" spans="6:6" x14ac:dyDescent="0.2">
      <c r="F2637" s="3"/>
    </row>
    <row r="2638" spans="6:6" x14ac:dyDescent="0.2">
      <c r="F2638" s="3"/>
    </row>
    <row r="2639" spans="6:6" x14ac:dyDescent="0.2">
      <c r="F2639" s="3"/>
    </row>
    <row r="2640" spans="6:6" x14ac:dyDescent="0.2">
      <c r="F2640" s="3"/>
    </row>
    <row r="2641" spans="6:6" x14ac:dyDescent="0.2">
      <c r="F2641" s="3"/>
    </row>
    <row r="2642" spans="6:6" x14ac:dyDescent="0.2">
      <c r="F2642" s="3"/>
    </row>
    <row r="2643" spans="6:6" x14ac:dyDescent="0.2">
      <c r="F2643" s="3"/>
    </row>
    <row r="2644" spans="6:6" x14ac:dyDescent="0.2">
      <c r="F2644" s="3"/>
    </row>
    <row r="2645" spans="6:6" x14ac:dyDescent="0.2">
      <c r="F2645" s="3"/>
    </row>
    <row r="2646" spans="6:6" x14ac:dyDescent="0.2">
      <c r="F2646" s="3"/>
    </row>
    <row r="2647" spans="6:6" x14ac:dyDescent="0.2">
      <c r="F2647" s="3"/>
    </row>
    <row r="2648" spans="6:6" x14ac:dyDescent="0.2">
      <c r="F2648" s="3"/>
    </row>
    <row r="2649" spans="6:6" x14ac:dyDescent="0.2">
      <c r="F2649" s="3"/>
    </row>
    <row r="2650" spans="6:6" x14ac:dyDescent="0.2">
      <c r="F2650" s="3"/>
    </row>
    <row r="2651" spans="6:6" x14ac:dyDescent="0.2">
      <c r="F2651" s="3"/>
    </row>
    <row r="2652" spans="6:6" x14ac:dyDescent="0.2">
      <c r="F2652" s="3"/>
    </row>
    <row r="2653" spans="6:6" x14ac:dyDescent="0.2">
      <c r="F2653" s="3"/>
    </row>
    <row r="2654" spans="6:6" x14ac:dyDescent="0.2">
      <c r="F2654" s="3"/>
    </row>
    <row r="2655" spans="6:6" x14ac:dyDescent="0.2">
      <c r="F2655" s="3"/>
    </row>
    <row r="2656" spans="6:6" x14ac:dyDescent="0.2">
      <c r="F2656" s="3"/>
    </row>
    <row r="2657" spans="6:6" x14ac:dyDescent="0.2">
      <c r="F2657" s="3"/>
    </row>
    <row r="2658" spans="6:6" x14ac:dyDescent="0.2">
      <c r="F2658" s="3"/>
    </row>
    <row r="2659" spans="6:6" x14ac:dyDescent="0.2">
      <c r="F2659" s="3"/>
    </row>
    <row r="2660" spans="6:6" x14ac:dyDescent="0.2">
      <c r="F2660" s="3"/>
    </row>
    <row r="2661" spans="6:6" x14ac:dyDescent="0.2">
      <c r="F2661" s="3"/>
    </row>
    <row r="2662" spans="6:6" x14ac:dyDescent="0.2">
      <c r="F2662" s="3"/>
    </row>
    <row r="2663" spans="6:6" x14ac:dyDescent="0.2">
      <c r="F2663" s="3"/>
    </row>
    <row r="2664" spans="6:6" x14ac:dyDescent="0.2">
      <c r="F2664" s="3"/>
    </row>
    <row r="2665" spans="6:6" x14ac:dyDescent="0.2">
      <c r="F2665" s="3"/>
    </row>
    <row r="2666" spans="6:6" x14ac:dyDescent="0.2">
      <c r="F2666" s="3"/>
    </row>
    <row r="2667" spans="6:6" x14ac:dyDescent="0.2">
      <c r="F2667" s="3"/>
    </row>
    <row r="2668" spans="6:6" x14ac:dyDescent="0.2">
      <c r="F2668" s="3"/>
    </row>
    <row r="2669" spans="6:6" x14ac:dyDescent="0.2">
      <c r="F2669" s="3"/>
    </row>
    <row r="2670" spans="6:6" x14ac:dyDescent="0.2">
      <c r="F2670" s="3"/>
    </row>
    <row r="2671" spans="6:6" x14ac:dyDescent="0.2">
      <c r="F2671" s="3"/>
    </row>
    <row r="2672" spans="6:6" x14ac:dyDescent="0.2">
      <c r="F2672" s="3"/>
    </row>
    <row r="2673" spans="6:6" x14ac:dyDescent="0.2">
      <c r="F2673" s="3"/>
    </row>
    <row r="2674" spans="6:6" x14ac:dyDescent="0.2">
      <c r="F2674" s="3"/>
    </row>
    <row r="2675" spans="6:6" x14ac:dyDescent="0.2">
      <c r="F2675" s="3"/>
    </row>
    <row r="2676" spans="6:6" x14ac:dyDescent="0.2">
      <c r="F2676" s="3"/>
    </row>
    <row r="2677" spans="6:6" x14ac:dyDescent="0.2">
      <c r="F2677" s="3"/>
    </row>
    <row r="2678" spans="6:6" x14ac:dyDescent="0.2">
      <c r="F2678" s="3"/>
    </row>
    <row r="2679" spans="6:6" x14ac:dyDescent="0.2">
      <c r="F2679" s="3"/>
    </row>
    <row r="2680" spans="6:6" x14ac:dyDescent="0.2">
      <c r="F2680" s="3"/>
    </row>
    <row r="2681" spans="6:6" x14ac:dyDescent="0.2">
      <c r="F2681" s="3"/>
    </row>
    <row r="2682" spans="6:6" x14ac:dyDescent="0.2">
      <c r="F2682" s="3"/>
    </row>
    <row r="2683" spans="6:6" x14ac:dyDescent="0.2">
      <c r="F2683" s="3"/>
    </row>
    <row r="2684" spans="6:6" x14ac:dyDescent="0.2">
      <c r="F2684" s="3"/>
    </row>
    <row r="2685" spans="6:6" x14ac:dyDescent="0.2">
      <c r="F2685" s="3"/>
    </row>
    <row r="2686" spans="6:6" x14ac:dyDescent="0.2">
      <c r="F2686" s="3"/>
    </row>
    <row r="2687" spans="6:6" x14ac:dyDescent="0.2">
      <c r="F2687" s="3"/>
    </row>
    <row r="2688" spans="6:6" x14ac:dyDescent="0.2">
      <c r="F2688" s="3"/>
    </row>
    <row r="2689" spans="6:6" x14ac:dyDescent="0.2">
      <c r="F2689" s="3"/>
    </row>
    <row r="2690" spans="6:6" x14ac:dyDescent="0.2">
      <c r="F2690" s="3"/>
    </row>
    <row r="2691" spans="6:6" x14ac:dyDescent="0.2">
      <c r="F2691" s="3"/>
    </row>
    <row r="2692" spans="6:6" x14ac:dyDescent="0.2">
      <c r="F2692" s="3"/>
    </row>
    <row r="2693" spans="6:6" x14ac:dyDescent="0.2">
      <c r="F2693" s="3"/>
    </row>
    <row r="2694" spans="6:6" x14ac:dyDescent="0.2">
      <c r="F2694" s="3"/>
    </row>
    <row r="2695" spans="6:6" x14ac:dyDescent="0.2">
      <c r="F2695" s="3"/>
    </row>
    <row r="2696" spans="6:6" x14ac:dyDescent="0.2">
      <c r="F2696" s="3"/>
    </row>
    <row r="2697" spans="6:6" x14ac:dyDescent="0.2">
      <c r="F2697" s="3"/>
    </row>
    <row r="2698" spans="6:6" x14ac:dyDescent="0.2">
      <c r="F2698" s="3"/>
    </row>
    <row r="2699" spans="6:6" x14ac:dyDescent="0.2">
      <c r="F2699" s="3"/>
    </row>
    <row r="2700" spans="6:6" x14ac:dyDescent="0.2">
      <c r="F2700" s="3"/>
    </row>
    <row r="2701" spans="6:6" x14ac:dyDescent="0.2">
      <c r="F2701" s="3"/>
    </row>
    <row r="2702" spans="6:6" x14ac:dyDescent="0.2">
      <c r="F2702" s="3"/>
    </row>
    <row r="2703" spans="6:6" x14ac:dyDescent="0.2">
      <c r="F2703" s="3"/>
    </row>
    <row r="2704" spans="6:6" x14ac:dyDescent="0.2">
      <c r="F2704" s="3"/>
    </row>
    <row r="2705" spans="6:6" x14ac:dyDescent="0.2">
      <c r="F2705" s="3"/>
    </row>
    <row r="2706" spans="6:6" x14ac:dyDescent="0.2">
      <c r="F2706" s="3"/>
    </row>
    <row r="2707" spans="6:6" x14ac:dyDescent="0.2">
      <c r="F2707" s="3"/>
    </row>
    <row r="2708" spans="6:6" x14ac:dyDescent="0.2">
      <c r="F2708" s="3"/>
    </row>
    <row r="2709" spans="6:6" x14ac:dyDescent="0.2">
      <c r="F2709" s="3"/>
    </row>
    <row r="2710" spans="6:6" x14ac:dyDescent="0.2">
      <c r="F2710" s="3"/>
    </row>
    <row r="2711" spans="6:6" x14ac:dyDescent="0.2">
      <c r="F2711" s="3"/>
    </row>
    <row r="2712" spans="6:6" x14ac:dyDescent="0.2">
      <c r="F2712" s="3"/>
    </row>
    <row r="2713" spans="6:6" x14ac:dyDescent="0.2">
      <c r="F2713" s="3"/>
    </row>
    <row r="2714" spans="6:6" x14ac:dyDescent="0.2">
      <c r="F2714" s="3"/>
    </row>
    <row r="2715" spans="6:6" x14ac:dyDescent="0.2">
      <c r="F2715" s="3"/>
    </row>
    <row r="2716" spans="6:6" x14ac:dyDescent="0.2">
      <c r="F2716" s="3"/>
    </row>
    <row r="2717" spans="6:6" x14ac:dyDescent="0.2">
      <c r="F2717" s="3"/>
    </row>
    <row r="2718" spans="6:6" x14ac:dyDescent="0.2">
      <c r="F2718" s="3"/>
    </row>
    <row r="2719" spans="6:6" x14ac:dyDescent="0.2">
      <c r="F2719" s="3"/>
    </row>
    <row r="2720" spans="6:6" x14ac:dyDescent="0.2">
      <c r="F2720" s="3"/>
    </row>
    <row r="2721" spans="6:6" x14ac:dyDescent="0.2">
      <c r="F2721" s="3"/>
    </row>
    <row r="2722" spans="6:6" x14ac:dyDescent="0.2">
      <c r="F2722" s="3"/>
    </row>
    <row r="2723" spans="6:6" x14ac:dyDescent="0.2">
      <c r="F2723" s="3"/>
    </row>
    <row r="2724" spans="6:6" x14ac:dyDescent="0.2">
      <c r="F2724" s="3"/>
    </row>
    <row r="2725" spans="6:6" x14ac:dyDescent="0.2">
      <c r="F2725" s="3"/>
    </row>
    <row r="2726" spans="6:6" x14ac:dyDescent="0.2">
      <c r="F2726" s="3"/>
    </row>
    <row r="2727" spans="6:6" x14ac:dyDescent="0.2">
      <c r="F2727" s="3"/>
    </row>
    <row r="2728" spans="6:6" x14ac:dyDescent="0.2">
      <c r="F2728" s="3"/>
    </row>
    <row r="2729" spans="6:6" x14ac:dyDescent="0.2">
      <c r="F2729" s="3"/>
    </row>
    <row r="2730" spans="6:6" x14ac:dyDescent="0.2">
      <c r="F2730" s="3"/>
    </row>
    <row r="2731" spans="6:6" x14ac:dyDescent="0.2">
      <c r="F2731" s="3"/>
    </row>
    <row r="2732" spans="6:6" x14ac:dyDescent="0.2">
      <c r="F2732" s="3"/>
    </row>
    <row r="2733" spans="6:6" x14ac:dyDescent="0.2">
      <c r="F2733" s="3"/>
    </row>
    <row r="2734" spans="6:6" x14ac:dyDescent="0.2">
      <c r="F2734" s="3"/>
    </row>
    <row r="2735" spans="6:6" x14ac:dyDescent="0.2">
      <c r="F2735" s="3"/>
    </row>
    <row r="2736" spans="6:6" x14ac:dyDescent="0.2">
      <c r="F2736" s="3"/>
    </row>
    <row r="2737" spans="6:6" x14ac:dyDescent="0.2">
      <c r="F2737" s="3"/>
    </row>
    <row r="2738" spans="6:6" x14ac:dyDescent="0.2">
      <c r="F2738" s="3"/>
    </row>
    <row r="2739" spans="6:6" x14ac:dyDescent="0.2">
      <c r="F2739" s="3"/>
    </row>
    <row r="2740" spans="6:6" x14ac:dyDescent="0.2">
      <c r="F2740" s="3"/>
    </row>
    <row r="2741" spans="6:6" x14ac:dyDescent="0.2">
      <c r="F2741" s="3"/>
    </row>
    <row r="2742" spans="6:6" x14ac:dyDescent="0.2">
      <c r="F2742" s="3"/>
    </row>
    <row r="2743" spans="6:6" x14ac:dyDescent="0.2">
      <c r="F2743" s="3"/>
    </row>
    <row r="2744" spans="6:6" x14ac:dyDescent="0.2">
      <c r="F2744" s="3"/>
    </row>
    <row r="2745" spans="6:6" x14ac:dyDescent="0.2">
      <c r="F2745" s="3"/>
    </row>
    <row r="2746" spans="6:6" x14ac:dyDescent="0.2">
      <c r="F2746" s="3"/>
    </row>
    <row r="2747" spans="6:6" x14ac:dyDescent="0.2">
      <c r="F2747" s="3"/>
    </row>
    <row r="2748" spans="6:6" x14ac:dyDescent="0.2">
      <c r="F2748" s="3"/>
    </row>
    <row r="2749" spans="6:6" x14ac:dyDescent="0.2">
      <c r="F2749" s="3"/>
    </row>
    <row r="2750" spans="6:6" x14ac:dyDescent="0.2">
      <c r="F2750" s="3"/>
    </row>
    <row r="2751" spans="6:6" x14ac:dyDescent="0.2">
      <c r="F2751" s="3"/>
    </row>
    <row r="2752" spans="6:6" x14ac:dyDescent="0.2">
      <c r="F2752" s="3"/>
    </row>
    <row r="2753" spans="6:6" x14ac:dyDescent="0.2">
      <c r="F2753" s="3"/>
    </row>
    <row r="2754" spans="6:6" x14ac:dyDescent="0.2">
      <c r="F2754" s="3"/>
    </row>
    <row r="2755" spans="6:6" x14ac:dyDescent="0.2">
      <c r="F2755" s="3"/>
    </row>
    <row r="2756" spans="6:6" x14ac:dyDescent="0.2">
      <c r="F2756" s="3"/>
    </row>
    <row r="2757" spans="6:6" x14ac:dyDescent="0.2">
      <c r="F2757" s="3"/>
    </row>
    <row r="2758" spans="6:6" x14ac:dyDescent="0.2">
      <c r="F2758" s="3"/>
    </row>
    <row r="2759" spans="6:6" x14ac:dyDescent="0.2">
      <c r="F2759" s="3"/>
    </row>
    <row r="2760" spans="6:6" x14ac:dyDescent="0.2">
      <c r="F2760" s="3"/>
    </row>
    <row r="2761" spans="6:6" x14ac:dyDescent="0.2">
      <c r="F2761" s="3"/>
    </row>
    <row r="2762" spans="6:6" x14ac:dyDescent="0.2">
      <c r="F2762" s="3"/>
    </row>
    <row r="2763" spans="6:6" x14ac:dyDescent="0.2">
      <c r="F2763" s="3"/>
    </row>
    <row r="2764" spans="6:6" x14ac:dyDescent="0.2">
      <c r="F2764" s="3"/>
    </row>
    <row r="2765" spans="6:6" x14ac:dyDescent="0.2">
      <c r="F2765" s="3"/>
    </row>
    <row r="2766" spans="6:6" x14ac:dyDescent="0.2">
      <c r="F2766" s="3"/>
    </row>
    <row r="2767" spans="6:6" x14ac:dyDescent="0.2">
      <c r="F2767" s="3"/>
    </row>
    <row r="2768" spans="6:6" x14ac:dyDescent="0.2">
      <c r="F2768" s="3"/>
    </row>
    <row r="2769" spans="6:6" x14ac:dyDescent="0.2">
      <c r="F2769" s="3"/>
    </row>
    <row r="2770" spans="6:6" x14ac:dyDescent="0.2">
      <c r="F2770" s="3"/>
    </row>
    <row r="2771" spans="6:6" x14ac:dyDescent="0.2">
      <c r="F2771" s="3"/>
    </row>
    <row r="2772" spans="6:6" x14ac:dyDescent="0.2">
      <c r="F2772" s="3"/>
    </row>
    <row r="2773" spans="6:6" x14ac:dyDescent="0.2">
      <c r="F2773" s="3"/>
    </row>
    <row r="2774" spans="6:6" x14ac:dyDescent="0.2">
      <c r="F2774" s="3"/>
    </row>
    <row r="2775" spans="6:6" x14ac:dyDescent="0.2">
      <c r="F2775" s="3"/>
    </row>
    <row r="2776" spans="6:6" x14ac:dyDescent="0.2">
      <c r="F2776" s="3"/>
    </row>
    <row r="2777" spans="6:6" x14ac:dyDescent="0.2">
      <c r="F2777" s="3"/>
    </row>
    <row r="2778" spans="6:6" x14ac:dyDescent="0.2">
      <c r="F2778" s="3"/>
    </row>
    <row r="2779" spans="6:6" x14ac:dyDescent="0.2">
      <c r="F2779" s="3"/>
    </row>
    <row r="2780" spans="6:6" x14ac:dyDescent="0.2">
      <c r="F2780" s="3"/>
    </row>
    <row r="2781" spans="6:6" x14ac:dyDescent="0.2">
      <c r="F2781" s="3"/>
    </row>
    <row r="2782" spans="6:6" x14ac:dyDescent="0.2">
      <c r="F2782" s="3"/>
    </row>
    <row r="2783" spans="6:6" x14ac:dyDescent="0.2">
      <c r="F2783" s="3"/>
    </row>
    <row r="2784" spans="6:6" x14ac:dyDescent="0.2">
      <c r="F2784" s="3"/>
    </row>
    <row r="2785" spans="6:6" x14ac:dyDescent="0.2">
      <c r="F2785" s="3"/>
    </row>
    <row r="2786" spans="6:6" x14ac:dyDescent="0.2">
      <c r="F2786" s="3"/>
    </row>
    <row r="2787" spans="6:6" x14ac:dyDescent="0.2">
      <c r="F2787" s="3"/>
    </row>
    <row r="2788" spans="6:6" x14ac:dyDescent="0.2">
      <c r="F2788" s="3"/>
    </row>
    <row r="2789" spans="6:6" x14ac:dyDescent="0.2">
      <c r="F2789" s="3"/>
    </row>
    <row r="2790" spans="6:6" x14ac:dyDescent="0.2">
      <c r="F2790" s="3"/>
    </row>
    <row r="2791" spans="6:6" x14ac:dyDescent="0.2">
      <c r="F2791" s="3"/>
    </row>
    <row r="2792" spans="6:6" x14ac:dyDescent="0.2">
      <c r="F2792" s="3"/>
    </row>
    <row r="2793" spans="6:6" x14ac:dyDescent="0.2">
      <c r="F2793" s="3"/>
    </row>
    <row r="2794" spans="6:6" x14ac:dyDescent="0.2">
      <c r="F2794" s="3"/>
    </row>
    <row r="2795" spans="6:6" x14ac:dyDescent="0.2">
      <c r="F2795" s="3"/>
    </row>
    <row r="2796" spans="6:6" x14ac:dyDescent="0.2">
      <c r="F2796" s="3"/>
    </row>
    <row r="2797" spans="6:6" x14ac:dyDescent="0.2">
      <c r="F2797" s="3"/>
    </row>
    <row r="2798" spans="6:6" x14ac:dyDescent="0.2">
      <c r="F2798" s="3"/>
    </row>
    <row r="2799" spans="6:6" x14ac:dyDescent="0.2">
      <c r="F2799" s="3"/>
    </row>
    <row r="2800" spans="6:6" x14ac:dyDescent="0.2">
      <c r="F2800" s="3"/>
    </row>
    <row r="2801" spans="6:6" x14ac:dyDescent="0.2">
      <c r="F2801" s="3"/>
    </row>
    <row r="2802" spans="6:6" x14ac:dyDescent="0.2">
      <c r="F2802" s="3"/>
    </row>
    <row r="2803" spans="6:6" x14ac:dyDescent="0.2">
      <c r="F2803" s="3"/>
    </row>
    <row r="2804" spans="6:6" x14ac:dyDescent="0.2">
      <c r="F2804" s="3"/>
    </row>
    <row r="2805" spans="6:6" x14ac:dyDescent="0.2">
      <c r="F2805" s="3"/>
    </row>
    <row r="2806" spans="6:6" x14ac:dyDescent="0.2">
      <c r="F2806" s="3"/>
    </row>
    <row r="2807" spans="6:6" x14ac:dyDescent="0.2">
      <c r="F2807" s="3"/>
    </row>
    <row r="2808" spans="6:6" x14ac:dyDescent="0.2">
      <c r="F2808" s="3"/>
    </row>
    <row r="2809" spans="6:6" x14ac:dyDescent="0.2">
      <c r="F2809" s="3"/>
    </row>
    <row r="2810" spans="6:6" x14ac:dyDescent="0.2">
      <c r="F2810" s="3"/>
    </row>
    <row r="2811" spans="6:6" x14ac:dyDescent="0.2">
      <c r="F2811" s="3"/>
    </row>
    <row r="2812" spans="6:6" x14ac:dyDescent="0.2">
      <c r="F2812" s="3"/>
    </row>
    <row r="2813" spans="6:6" x14ac:dyDescent="0.2">
      <c r="F2813" s="3"/>
    </row>
    <row r="2814" spans="6:6" x14ac:dyDescent="0.2">
      <c r="F2814" s="3"/>
    </row>
    <row r="2815" spans="6:6" x14ac:dyDescent="0.2">
      <c r="F2815" s="3"/>
    </row>
    <row r="2816" spans="6:6" x14ac:dyDescent="0.2">
      <c r="F2816" s="3"/>
    </row>
    <row r="2817" spans="6:6" x14ac:dyDescent="0.2">
      <c r="F2817" s="3"/>
    </row>
    <row r="2818" spans="6:6" x14ac:dyDescent="0.2">
      <c r="F2818" s="3"/>
    </row>
    <row r="2819" spans="6:6" x14ac:dyDescent="0.2">
      <c r="F2819" s="3"/>
    </row>
    <row r="2820" spans="6:6" x14ac:dyDescent="0.2">
      <c r="F2820" s="3"/>
    </row>
    <row r="2821" spans="6:6" x14ac:dyDescent="0.2">
      <c r="F2821" s="3"/>
    </row>
    <row r="2822" spans="6:6" x14ac:dyDescent="0.2">
      <c r="F2822" s="3"/>
    </row>
    <row r="2823" spans="6:6" x14ac:dyDescent="0.2">
      <c r="F2823" s="3"/>
    </row>
    <row r="2824" spans="6:6" x14ac:dyDescent="0.2">
      <c r="F2824" s="3"/>
    </row>
    <row r="2825" spans="6:6" x14ac:dyDescent="0.2">
      <c r="F2825" s="3"/>
    </row>
    <row r="2826" spans="6:6" x14ac:dyDescent="0.2">
      <c r="F2826" s="3"/>
    </row>
    <row r="2827" spans="6:6" x14ac:dyDescent="0.2">
      <c r="F2827" s="3"/>
    </row>
    <row r="2828" spans="6:6" x14ac:dyDescent="0.2">
      <c r="F2828" s="3"/>
    </row>
    <row r="2829" spans="6:6" x14ac:dyDescent="0.2">
      <c r="F2829" s="3"/>
    </row>
    <row r="2830" spans="6:6" x14ac:dyDescent="0.2">
      <c r="F2830" s="3"/>
    </row>
    <row r="2831" spans="6:6" x14ac:dyDescent="0.2">
      <c r="F2831" s="3"/>
    </row>
    <row r="2832" spans="6:6" x14ac:dyDescent="0.2">
      <c r="F2832" s="3"/>
    </row>
    <row r="2833" spans="6:6" x14ac:dyDescent="0.2">
      <c r="F2833" s="3"/>
    </row>
    <row r="2834" spans="6:6" x14ac:dyDescent="0.2">
      <c r="F2834" s="3"/>
    </row>
    <row r="2835" spans="6:6" x14ac:dyDescent="0.2">
      <c r="F2835" s="3"/>
    </row>
    <row r="2836" spans="6:6" x14ac:dyDescent="0.2">
      <c r="F2836" s="3"/>
    </row>
    <row r="2837" spans="6:6" x14ac:dyDescent="0.2">
      <c r="F2837" s="3"/>
    </row>
    <row r="2838" spans="6:6" x14ac:dyDescent="0.2">
      <c r="F2838" s="3"/>
    </row>
    <row r="2839" spans="6:6" x14ac:dyDescent="0.2">
      <c r="F2839" s="3"/>
    </row>
    <row r="2840" spans="6:6" x14ac:dyDescent="0.2">
      <c r="F2840" s="3"/>
    </row>
    <row r="2841" spans="6:6" x14ac:dyDescent="0.2">
      <c r="F2841" s="3"/>
    </row>
    <row r="2842" spans="6:6" x14ac:dyDescent="0.2">
      <c r="F2842" s="3"/>
    </row>
    <row r="2843" spans="6:6" x14ac:dyDescent="0.2">
      <c r="F2843" s="3"/>
    </row>
    <row r="2844" spans="6:6" x14ac:dyDescent="0.2">
      <c r="F2844" s="3"/>
    </row>
    <row r="2845" spans="6:6" x14ac:dyDescent="0.2">
      <c r="F2845" s="3"/>
    </row>
    <row r="2846" spans="6:6" x14ac:dyDescent="0.2">
      <c r="F2846" s="3"/>
    </row>
    <row r="2847" spans="6:6" x14ac:dyDescent="0.2">
      <c r="F2847" s="3"/>
    </row>
    <row r="2848" spans="6:6" x14ac:dyDescent="0.2">
      <c r="F2848" s="3"/>
    </row>
    <row r="2849" spans="6:6" x14ac:dyDescent="0.2">
      <c r="F2849" s="3"/>
    </row>
    <row r="2850" spans="6:6" x14ac:dyDescent="0.2">
      <c r="F2850" s="3"/>
    </row>
    <row r="2851" spans="6:6" x14ac:dyDescent="0.2">
      <c r="F2851" s="3"/>
    </row>
    <row r="2852" spans="6:6" x14ac:dyDescent="0.2">
      <c r="F2852" s="3"/>
    </row>
    <row r="2853" spans="6:6" x14ac:dyDescent="0.2">
      <c r="F2853" s="3"/>
    </row>
    <row r="2854" spans="6:6" x14ac:dyDescent="0.2">
      <c r="F2854" s="3"/>
    </row>
    <row r="2855" spans="6:6" x14ac:dyDescent="0.2">
      <c r="F2855" s="3"/>
    </row>
    <row r="2856" spans="6:6" x14ac:dyDescent="0.2">
      <c r="F2856" s="3"/>
    </row>
    <row r="2857" spans="6:6" x14ac:dyDescent="0.2">
      <c r="F2857" s="3"/>
    </row>
    <row r="2858" spans="6:6" x14ac:dyDescent="0.2">
      <c r="F2858" s="3"/>
    </row>
    <row r="2859" spans="6:6" x14ac:dyDescent="0.2">
      <c r="F2859" s="3"/>
    </row>
    <row r="2860" spans="6:6" x14ac:dyDescent="0.2">
      <c r="F2860" s="3"/>
    </row>
    <row r="2861" spans="6:6" x14ac:dyDescent="0.2">
      <c r="F2861" s="3"/>
    </row>
    <row r="2862" spans="6:6" x14ac:dyDescent="0.2">
      <c r="F2862" s="3"/>
    </row>
    <row r="2863" spans="6:6" x14ac:dyDescent="0.2">
      <c r="F2863" s="3"/>
    </row>
    <row r="2864" spans="6:6" x14ac:dyDescent="0.2">
      <c r="F2864" s="3"/>
    </row>
    <row r="2865" spans="6:6" x14ac:dyDescent="0.2">
      <c r="F2865" s="3"/>
    </row>
    <row r="2866" spans="6:6" x14ac:dyDescent="0.2">
      <c r="F2866" s="3"/>
    </row>
    <row r="2867" spans="6:6" x14ac:dyDescent="0.2">
      <c r="F2867" s="3"/>
    </row>
    <row r="2868" spans="6:6" x14ac:dyDescent="0.2">
      <c r="F2868" s="3"/>
    </row>
    <row r="2869" spans="6:6" x14ac:dyDescent="0.2">
      <c r="F2869" s="3"/>
    </row>
    <row r="2870" spans="6:6" x14ac:dyDescent="0.2">
      <c r="F2870" s="3"/>
    </row>
    <row r="2871" spans="6:6" x14ac:dyDescent="0.2">
      <c r="F2871" s="3"/>
    </row>
    <row r="2872" spans="6:6" x14ac:dyDescent="0.2">
      <c r="F2872" s="3"/>
    </row>
    <row r="2873" spans="6:6" x14ac:dyDescent="0.2">
      <c r="F2873" s="3"/>
    </row>
    <row r="2874" spans="6:6" x14ac:dyDescent="0.2">
      <c r="F2874" s="3"/>
    </row>
    <row r="2875" spans="6:6" x14ac:dyDescent="0.2">
      <c r="F2875" s="3"/>
    </row>
    <row r="2876" spans="6:6" x14ac:dyDescent="0.2">
      <c r="F2876" s="3"/>
    </row>
    <row r="2877" spans="6:6" x14ac:dyDescent="0.2">
      <c r="F2877" s="3"/>
    </row>
    <row r="2878" spans="6:6" x14ac:dyDescent="0.2">
      <c r="F2878" s="3"/>
    </row>
    <row r="2879" spans="6:6" x14ac:dyDescent="0.2">
      <c r="F2879" s="3"/>
    </row>
    <row r="2880" spans="6:6" x14ac:dyDescent="0.2">
      <c r="F2880" s="3"/>
    </row>
    <row r="2881" spans="6:6" x14ac:dyDescent="0.2">
      <c r="F2881" s="3"/>
    </row>
    <row r="2882" spans="6:6" x14ac:dyDescent="0.2">
      <c r="F2882" s="3"/>
    </row>
    <row r="2883" spans="6:6" x14ac:dyDescent="0.2">
      <c r="F2883" s="3"/>
    </row>
    <row r="2884" spans="6:6" x14ac:dyDescent="0.2">
      <c r="F2884" s="3"/>
    </row>
    <row r="2885" spans="6:6" x14ac:dyDescent="0.2">
      <c r="F2885" s="3"/>
    </row>
    <row r="2886" spans="6:6" x14ac:dyDescent="0.2">
      <c r="F2886" s="3"/>
    </row>
    <row r="2887" spans="6:6" x14ac:dyDescent="0.2">
      <c r="F2887" s="3"/>
    </row>
    <row r="2888" spans="6:6" x14ac:dyDescent="0.2">
      <c r="F2888" s="3"/>
    </row>
    <row r="2889" spans="6:6" x14ac:dyDescent="0.2">
      <c r="F2889" s="3"/>
    </row>
    <row r="2890" spans="6:6" x14ac:dyDescent="0.2">
      <c r="F2890" s="3"/>
    </row>
    <row r="2891" spans="6:6" x14ac:dyDescent="0.2">
      <c r="F2891" s="3"/>
    </row>
    <row r="2892" spans="6:6" x14ac:dyDescent="0.2">
      <c r="F2892" s="3"/>
    </row>
    <row r="2893" spans="6:6" x14ac:dyDescent="0.2">
      <c r="F2893" s="3"/>
    </row>
    <row r="2894" spans="6:6" x14ac:dyDescent="0.2">
      <c r="F2894" s="3"/>
    </row>
    <row r="2895" spans="6:6" x14ac:dyDescent="0.2">
      <c r="F2895" s="3"/>
    </row>
    <row r="2896" spans="6:6" x14ac:dyDescent="0.2">
      <c r="F2896" s="3"/>
    </row>
    <row r="2897" spans="6:6" x14ac:dyDescent="0.2">
      <c r="F2897" s="3"/>
    </row>
    <row r="2898" spans="6:6" x14ac:dyDescent="0.2">
      <c r="F2898" s="3"/>
    </row>
    <row r="2899" spans="6:6" x14ac:dyDescent="0.2">
      <c r="F2899" s="3"/>
    </row>
    <row r="2900" spans="6:6" x14ac:dyDescent="0.2">
      <c r="F2900" s="3"/>
    </row>
    <row r="2901" spans="6:6" x14ac:dyDescent="0.2">
      <c r="F2901" s="3"/>
    </row>
    <row r="2902" spans="6:6" x14ac:dyDescent="0.2">
      <c r="F2902" s="3"/>
    </row>
    <row r="2903" spans="6:6" x14ac:dyDescent="0.2">
      <c r="F2903" s="3"/>
    </row>
    <row r="2904" spans="6:6" x14ac:dyDescent="0.2">
      <c r="F2904" s="3"/>
    </row>
    <row r="2905" spans="6:6" x14ac:dyDescent="0.2">
      <c r="F2905" s="3"/>
    </row>
    <row r="2906" spans="6:6" x14ac:dyDescent="0.2">
      <c r="F2906" s="3"/>
    </row>
    <row r="2907" spans="6:6" x14ac:dyDescent="0.2">
      <c r="F2907" s="3"/>
    </row>
    <row r="2908" spans="6:6" x14ac:dyDescent="0.2">
      <c r="F2908" s="3"/>
    </row>
    <row r="2909" spans="6:6" x14ac:dyDescent="0.2">
      <c r="F2909" s="3"/>
    </row>
    <row r="2910" spans="6:6" x14ac:dyDescent="0.2">
      <c r="F2910" s="3"/>
    </row>
    <row r="2911" spans="6:6" x14ac:dyDescent="0.2">
      <c r="F2911" s="3"/>
    </row>
    <row r="2912" spans="6:6" x14ac:dyDescent="0.2">
      <c r="F2912" s="3"/>
    </row>
    <row r="2913" spans="6:6" x14ac:dyDescent="0.2">
      <c r="F2913" s="3"/>
    </row>
    <row r="2914" spans="6:6" x14ac:dyDescent="0.2">
      <c r="F2914" s="3"/>
    </row>
    <row r="2915" spans="6:6" x14ac:dyDescent="0.2">
      <c r="F2915" s="3"/>
    </row>
    <row r="2916" spans="6:6" x14ac:dyDescent="0.2">
      <c r="F2916" s="3"/>
    </row>
    <row r="2917" spans="6:6" x14ac:dyDescent="0.2">
      <c r="F2917" s="3"/>
    </row>
    <row r="2918" spans="6:6" x14ac:dyDescent="0.2">
      <c r="F2918" s="3"/>
    </row>
    <row r="2919" spans="6:6" x14ac:dyDescent="0.2">
      <c r="F2919" s="3"/>
    </row>
    <row r="2920" spans="6:6" x14ac:dyDescent="0.2">
      <c r="F2920" s="3"/>
    </row>
    <row r="2921" spans="6:6" x14ac:dyDescent="0.2">
      <c r="F2921" s="3"/>
    </row>
    <row r="2922" spans="6:6" x14ac:dyDescent="0.2">
      <c r="F2922" s="3"/>
    </row>
    <row r="2923" spans="6:6" x14ac:dyDescent="0.2">
      <c r="F2923" s="3"/>
    </row>
    <row r="2924" spans="6:6" x14ac:dyDescent="0.2">
      <c r="F2924" s="3"/>
    </row>
    <row r="2925" spans="6:6" x14ac:dyDescent="0.2">
      <c r="F2925" s="3"/>
    </row>
    <row r="2926" spans="6:6" x14ac:dyDescent="0.2">
      <c r="F2926" s="3"/>
    </row>
    <row r="2927" spans="6:6" x14ac:dyDescent="0.2">
      <c r="F2927" s="3"/>
    </row>
    <row r="2928" spans="6:6" x14ac:dyDescent="0.2">
      <c r="F2928" s="3"/>
    </row>
    <row r="2929" spans="6:6" x14ac:dyDescent="0.2">
      <c r="F2929" s="3"/>
    </row>
    <row r="2930" spans="6:6" x14ac:dyDescent="0.2">
      <c r="F2930" s="3"/>
    </row>
    <row r="2931" spans="6:6" x14ac:dyDescent="0.2">
      <c r="F2931" s="3"/>
    </row>
    <row r="2932" spans="6:6" x14ac:dyDescent="0.2">
      <c r="F2932" s="3"/>
    </row>
    <row r="2933" spans="6:6" x14ac:dyDescent="0.2">
      <c r="F2933" s="3"/>
    </row>
    <row r="2934" spans="6:6" x14ac:dyDescent="0.2">
      <c r="F2934" s="3"/>
    </row>
    <row r="2935" spans="6:6" x14ac:dyDescent="0.2">
      <c r="F2935" s="3"/>
    </row>
    <row r="2936" spans="6:6" x14ac:dyDescent="0.2">
      <c r="F2936" s="3"/>
    </row>
    <row r="2937" spans="6:6" x14ac:dyDescent="0.2">
      <c r="F2937" s="3"/>
    </row>
    <row r="2938" spans="6:6" x14ac:dyDescent="0.2">
      <c r="F2938" s="3"/>
    </row>
    <row r="2939" spans="6:6" x14ac:dyDescent="0.2">
      <c r="F2939" s="3"/>
    </row>
    <row r="2940" spans="6:6" x14ac:dyDescent="0.2">
      <c r="F2940" s="3"/>
    </row>
    <row r="2941" spans="6:6" x14ac:dyDescent="0.2">
      <c r="F2941" s="3"/>
    </row>
    <row r="2942" spans="6:6" x14ac:dyDescent="0.2">
      <c r="F2942" s="3"/>
    </row>
    <row r="2943" spans="6:6" x14ac:dyDescent="0.2">
      <c r="F2943" s="3"/>
    </row>
    <row r="2944" spans="6:6" x14ac:dyDescent="0.2">
      <c r="F2944" s="3"/>
    </row>
    <row r="2945" spans="6:6" x14ac:dyDescent="0.2">
      <c r="F2945" s="3"/>
    </row>
    <row r="2946" spans="6:6" x14ac:dyDescent="0.2">
      <c r="F2946" s="3"/>
    </row>
    <row r="2947" spans="6:6" x14ac:dyDescent="0.2">
      <c r="F2947" s="3"/>
    </row>
    <row r="2948" spans="6:6" x14ac:dyDescent="0.2">
      <c r="F2948" s="3"/>
    </row>
    <row r="2949" spans="6:6" x14ac:dyDescent="0.2">
      <c r="F2949" s="3"/>
    </row>
    <row r="2950" spans="6:6" x14ac:dyDescent="0.2">
      <c r="F2950" s="3"/>
    </row>
    <row r="2951" spans="6:6" x14ac:dyDescent="0.2">
      <c r="F2951" s="3"/>
    </row>
    <row r="2952" spans="6:6" x14ac:dyDescent="0.2">
      <c r="F2952" s="3"/>
    </row>
    <row r="2953" spans="6:6" x14ac:dyDescent="0.2">
      <c r="F2953" s="3"/>
    </row>
    <row r="2954" spans="6:6" x14ac:dyDescent="0.2">
      <c r="F2954" s="3"/>
    </row>
    <row r="2955" spans="6:6" x14ac:dyDescent="0.2">
      <c r="F2955" s="3"/>
    </row>
    <row r="2956" spans="6:6" x14ac:dyDescent="0.2">
      <c r="F2956" s="3"/>
    </row>
    <row r="2957" spans="6:6" x14ac:dyDescent="0.2">
      <c r="F2957" s="3"/>
    </row>
    <row r="2958" spans="6:6" x14ac:dyDescent="0.2">
      <c r="F2958" s="3"/>
    </row>
    <row r="2959" spans="6:6" x14ac:dyDescent="0.2">
      <c r="F2959" s="3"/>
    </row>
    <row r="2960" spans="6:6" x14ac:dyDescent="0.2">
      <c r="F2960" s="3"/>
    </row>
    <row r="2961" spans="6:6" x14ac:dyDescent="0.2">
      <c r="F2961" s="3"/>
    </row>
    <row r="2962" spans="6:6" x14ac:dyDescent="0.2">
      <c r="F2962" s="3"/>
    </row>
    <row r="2963" spans="6:6" x14ac:dyDescent="0.2">
      <c r="F2963" s="3"/>
    </row>
    <row r="2964" spans="6:6" x14ac:dyDescent="0.2">
      <c r="F2964" s="3"/>
    </row>
    <row r="2965" spans="6:6" x14ac:dyDescent="0.2">
      <c r="F2965" s="3"/>
    </row>
    <row r="2966" spans="6:6" x14ac:dyDescent="0.2">
      <c r="F2966" s="3"/>
    </row>
    <row r="2967" spans="6:6" x14ac:dyDescent="0.2">
      <c r="F2967" s="3"/>
    </row>
    <row r="2968" spans="6:6" x14ac:dyDescent="0.2">
      <c r="F2968" s="3"/>
    </row>
    <row r="2969" spans="6:6" x14ac:dyDescent="0.2">
      <c r="F2969" s="3"/>
    </row>
    <row r="2970" spans="6:6" x14ac:dyDescent="0.2">
      <c r="F2970" s="3"/>
    </row>
    <row r="2971" spans="6:6" x14ac:dyDescent="0.2">
      <c r="F2971" s="3"/>
    </row>
    <row r="2972" spans="6:6" x14ac:dyDescent="0.2">
      <c r="F2972" s="3"/>
    </row>
    <row r="2973" spans="6:6" x14ac:dyDescent="0.2">
      <c r="F2973" s="3"/>
    </row>
    <row r="2974" spans="6:6" x14ac:dyDescent="0.2">
      <c r="F2974" s="3"/>
    </row>
    <row r="2975" spans="6:6" x14ac:dyDescent="0.2">
      <c r="F2975" s="3"/>
    </row>
    <row r="2976" spans="6:6" x14ac:dyDescent="0.2">
      <c r="F2976" s="3"/>
    </row>
    <row r="2977" spans="6:6" x14ac:dyDescent="0.2">
      <c r="F2977" s="3"/>
    </row>
    <row r="2978" spans="6:6" x14ac:dyDescent="0.2">
      <c r="F2978" s="3"/>
    </row>
    <row r="2979" spans="6:6" x14ac:dyDescent="0.2">
      <c r="F2979" s="3"/>
    </row>
    <row r="2980" spans="6:6" x14ac:dyDescent="0.2">
      <c r="F2980" s="3"/>
    </row>
    <row r="2981" spans="6:6" x14ac:dyDescent="0.2">
      <c r="F2981" s="3"/>
    </row>
    <row r="2982" spans="6:6" x14ac:dyDescent="0.2">
      <c r="F2982" s="3"/>
    </row>
    <row r="2983" spans="6:6" x14ac:dyDescent="0.2">
      <c r="F2983" s="3"/>
    </row>
    <row r="2984" spans="6:6" x14ac:dyDescent="0.2">
      <c r="F2984" s="3"/>
    </row>
    <row r="2985" spans="6:6" x14ac:dyDescent="0.2">
      <c r="F2985" s="3"/>
    </row>
    <row r="2986" spans="6:6" x14ac:dyDescent="0.2">
      <c r="F2986" s="3"/>
    </row>
    <row r="2987" spans="6:6" x14ac:dyDescent="0.2">
      <c r="F2987" s="3"/>
    </row>
    <row r="2988" spans="6:6" x14ac:dyDescent="0.2">
      <c r="F2988" s="3"/>
    </row>
    <row r="2989" spans="6:6" x14ac:dyDescent="0.2">
      <c r="F2989" s="3"/>
    </row>
    <row r="2990" spans="6:6" x14ac:dyDescent="0.2">
      <c r="F2990" s="3"/>
    </row>
    <row r="2991" spans="6:6" x14ac:dyDescent="0.2">
      <c r="F2991" s="3"/>
    </row>
    <row r="2992" spans="6:6" x14ac:dyDescent="0.2">
      <c r="F2992" s="3"/>
    </row>
    <row r="2993" spans="6:6" x14ac:dyDescent="0.2">
      <c r="F2993" s="3"/>
    </row>
    <row r="2994" spans="6:6" x14ac:dyDescent="0.2">
      <c r="F2994" s="3"/>
    </row>
    <row r="2995" spans="6:6" x14ac:dyDescent="0.2">
      <c r="F2995" s="3"/>
    </row>
    <row r="2996" spans="6:6" x14ac:dyDescent="0.2">
      <c r="F2996" s="3"/>
    </row>
    <row r="2997" spans="6:6" x14ac:dyDescent="0.2">
      <c r="F2997" s="3"/>
    </row>
    <row r="2998" spans="6:6" x14ac:dyDescent="0.2">
      <c r="F2998" s="3"/>
    </row>
    <row r="2999" spans="6:6" x14ac:dyDescent="0.2">
      <c r="F2999" s="3"/>
    </row>
    <row r="3000" spans="6:6" x14ac:dyDescent="0.2">
      <c r="F3000" s="3"/>
    </row>
    <row r="3001" spans="6:6" x14ac:dyDescent="0.2">
      <c r="F3001" s="3"/>
    </row>
    <row r="3002" spans="6:6" x14ac:dyDescent="0.2">
      <c r="F3002" s="3"/>
    </row>
    <row r="3003" spans="6:6" x14ac:dyDescent="0.2">
      <c r="F3003" s="3"/>
    </row>
    <row r="3004" spans="6:6" x14ac:dyDescent="0.2">
      <c r="F3004" s="3"/>
    </row>
    <row r="3005" spans="6:6" x14ac:dyDescent="0.2">
      <c r="F3005" s="3"/>
    </row>
    <row r="3006" spans="6:6" x14ac:dyDescent="0.2">
      <c r="F3006" s="3"/>
    </row>
    <row r="3007" spans="6:6" x14ac:dyDescent="0.2">
      <c r="F3007" s="3"/>
    </row>
    <row r="3008" spans="6:6" x14ac:dyDescent="0.2">
      <c r="F3008" s="3"/>
    </row>
    <row r="3009" spans="6:6" x14ac:dyDescent="0.2">
      <c r="F3009" s="3"/>
    </row>
    <row r="3010" spans="6:6" x14ac:dyDescent="0.2">
      <c r="F3010" s="3"/>
    </row>
    <row r="3011" spans="6:6" x14ac:dyDescent="0.2">
      <c r="F3011" s="3"/>
    </row>
    <row r="3012" spans="6:6" x14ac:dyDescent="0.2">
      <c r="F3012" s="3"/>
    </row>
    <row r="3013" spans="6:6" x14ac:dyDescent="0.2">
      <c r="F3013" s="3"/>
    </row>
    <row r="3014" spans="6:6" x14ac:dyDescent="0.2">
      <c r="F3014" s="3"/>
    </row>
    <row r="3015" spans="6:6" x14ac:dyDescent="0.2">
      <c r="F3015" s="3"/>
    </row>
    <row r="3016" spans="6:6" x14ac:dyDescent="0.2">
      <c r="F3016" s="3"/>
    </row>
    <row r="3017" spans="6:6" x14ac:dyDescent="0.2">
      <c r="F3017" s="3"/>
    </row>
    <row r="3018" spans="6:6" x14ac:dyDescent="0.2">
      <c r="F3018" s="3"/>
    </row>
    <row r="3019" spans="6:6" x14ac:dyDescent="0.2">
      <c r="F3019" s="3"/>
    </row>
    <row r="3020" spans="6:6" x14ac:dyDescent="0.2">
      <c r="F3020" s="3"/>
    </row>
    <row r="3021" spans="6:6" x14ac:dyDescent="0.2">
      <c r="F3021" s="3"/>
    </row>
    <row r="3022" spans="6:6" x14ac:dyDescent="0.2">
      <c r="F3022" s="3"/>
    </row>
    <row r="3023" spans="6:6" x14ac:dyDescent="0.2">
      <c r="F3023" s="3"/>
    </row>
    <row r="3024" spans="6:6" x14ac:dyDescent="0.2">
      <c r="F3024" s="3"/>
    </row>
    <row r="3025" spans="6:6" x14ac:dyDescent="0.2">
      <c r="F3025" s="3"/>
    </row>
    <row r="3026" spans="6:6" x14ac:dyDescent="0.2">
      <c r="F3026" s="3"/>
    </row>
    <row r="3027" spans="6:6" x14ac:dyDescent="0.2">
      <c r="F3027" s="3"/>
    </row>
    <row r="3028" spans="6:6" x14ac:dyDescent="0.2">
      <c r="F3028" s="3"/>
    </row>
    <row r="3029" spans="6:6" x14ac:dyDescent="0.2">
      <c r="F3029" s="3"/>
    </row>
    <row r="3030" spans="6:6" x14ac:dyDescent="0.2">
      <c r="F3030" s="3"/>
    </row>
    <row r="3031" spans="6:6" x14ac:dyDescent="0.2">
      <c r="F3031" s="3"/>
    </row>
    <row r="3032" spans="6:6" x14ac:dyDescent="0.2">
      <c r="F3032" s="3"/>
    </row>
    <row r="3033" spans="6:6" x14ac:dyDescent="0.2">
      <c r="F3033" s="3"/>
    </row>
    <row r="3034" spans="6:6" x14ac:dyDescent="0.2">
      <c r="F3034" s="3"/>
    </row>
    <row r="3035" spans="6:6" x14ac:dyDescent="0.2">
      <c r="F3035" s="3"/>
    </row>
    <row r="3036" spans="6:6" x14ac:dyDescent="0.2">
      <c r="F3036" s="3"/>
    </row>
    <row r="3037" spans="6:6" x14ac:dyDescent="0.2">
      <c r="F3037" s="3"/>
    </row>
    <row r="3038" spans="6:6" x14ac:dyDescent="0.2">
      <c r="F3038" s="3"/>
    </row>
    <row r="3039" spans="6:6" x14ac:dyDescent="0.2">
      <c r="F3039" s="3"/>
    </row>
    <row r="3040" spans="6:6" x14ac:dyDescent="0.2">
      <c r="F3040" s="3"/>
    </row>
    <row r="3041" spans="6:6" x14ac:dyDescent="0.2">
      <c r="F3041" s="3"/>
    </row>
    <row r="3042" spans="6:6" x14ac:dyDescent="0.2">
      <c r="F3042" s="3"/>
    </row>
    <row r="3043" spans="6:6" x14ac:dyDescent="0.2">
      <c r="F3043" s="3"/>
    </row>
    <row r="3044" spans="6:6" x14ac:dyDescent="0.2">
      <c r="F3044" s="3"/>
    </row>
    <row r="3045" spans="6:6" x14ac:dyDescent="0.2">
      <c r="F3045" s="3"/>
    </row>
    <row r="3046" spans="6:6" x14ac:dyDescent="0.2">
      <c r="F3046" s="3"/>
    </row>
    <row r="3047" spans="6:6" x14ac:dyDescent="0.2">
      <c r="F3047" s="3"/>
    </row>
    <row r="3048" spans="6:6" x14ac:dyDescent="0.2">
      <c r="F3048" s="3"/>
    </row>
    <row r="3049" spans="6:6" x14ac:dyDescent="0.2">
      <c r="F3049" s="3"/>
    </row>
    <row r="3050" spans="6:6" x14ac:dyDescent="0.2">
      <c r="F3050" s="3"/>
    </row>
    <row r="3051" spans="6:6" x14ac:dyDescent="0.2">
      <c r="F3051" s="3"/>
    </row>
    <row r="3052" spans="6:6" x14ac:dyDescent="0.2">
      <c r="F3052" s="3"/>
    </row>
    <row r="3053" spans="6:6" x14ac:dyDescent="0.2">
      <c r="F3053" s="3"/>
    </row>
    <row r="3054" spans="6:6" x14ac:dyDescent="0.2">
      <c r="F3054" s="3"/>
    </row>
    <row r="3055" spans="6:6" x14ac:dyDescent="0.2">
      <c r="F3055" s="3"/>
    </row>
    <row r="3056" spans="6:6" x14ac:dyDescent="0.2">
      <c r="F3056" s="3"/>
    </row>
    <row r="3057" spans="6:6" x14ac:dyDescent="0.2">
      <c r="F3057" s="3"/>
    </row>
    <row r="3058" spans="6:6" x14ac:dyDescent="0.2">
      <c r="F3058" s="3"/>
    </row>
    <row r="3059" spans="6:6" x14ac:dyDescent="0.2">
      <c r="F3059" s="3"/>
    </row>
    <row r="3060" spans="6:6" x14ac:dyDescent="0.2">
      <c r="F3060" s="3"/>
    </row>
    <row r="3061" spans="6:6" x14ac:dyDescent="0.2">
      <c r="F3061" s="3"/>
    </row>
    <row r="3062" spans="6:6" x14ac:dyDescent="0.2">
      <c r="F3062" s="3"/>
    </row>
    <row r="3063" spans="6:6" x14ac:dyDescent="0.2">
      <c r="F3063" s="3"/>
    </row>
    <row r="3064" spans="6:6" x14ac:dyDescent="0.2">
      <c r="F3064" s="3"/>
    </row>
    <row r="3065" spans="6:6" x14ac:dyDescent="0.2">
      <c r="F3065" s="3"/>
    </row>
    <row r="3066" spans="6:6" x14ac:dyDescent="0.2">
      <c r="F3066" s="3"/>
    </row>
    <row r="3067" spans="6:6" x14ac:dyDescent="0.2">
      <c r="F3067" s="3"/>
    </row>
    <row r="3068" spans="6:6" x14ac:dyDescent="0.2">
      <c r="F3068" s="3"/>
    </row>
    <row r="3069" spans="6:6" x14ac:dyDescent="0.2">
      <c r="F3069" s="3"/>
    </row>
    <row r="3070" spans="6:6" x14ac:dyDescent="0.2">
      <c r="F3070" s="3"/>
    </row>
    <row r="3071" spans="6:6" x14ac:dyDescent="0.2">
      <c r="F3071" s="3"/>
    </row>
    <row r="3072" spans="6:6" x14ac:dyDescent="0.2">
      <c r="F3072" s="3"/>
    </row>
    <row r="3073" spans="6:6" x14ac:dyDescent="0.2">
      <c r="F3073" s="3"/>
    </row>
    <row r="3074" spans="6:6" x14ac:dyDescent="0.2">
      <c r="F3074" s="3"/>
    </row>
    <row r="3075" spans="6:6" x14ac:dyDescent="0.2">
      <c r="F3075" s="3"/>
    </row>
    <row r="3076" spans="6:6" x14ac:dyDescent="0.2">
      <c r="F3076" s="3"/>
    </row>
    <row r="3077" spans="6:6" x14ac:dyDescent="0.2">
      <c r="F3077" s="3"/>
    </row>
    <row r="3078" spans="6:6" x14ac:dyDescent="0.2">
      <c r="F3078" s="3"/>
    </row>
    <row r="3079" spans="6:6" x14ac:dyDescent="0.2">
      <c r="F3079" s="3"/>
    </row>
    <row r="3080" spans="6:6" x14ac:dyDescent="0.2">
      <c r="F3080" s="3"/>
    </row>
    <row r="3081" spans="6:6" x14ac:dyDescent="0.2">
      <c r="F3081" s="3"/>
    </row>
    <row r="3082" spans="6:6" x14ac:dyDescent="0.2">
      <c r="F3082" s="3"/>
    </row>
    <row r="3083" spans="6:6" x14ac:dyDescent="0.2">
      <c r="F3083" s="3"/>
    </row>
    <row r="3084" spans="6:6" x14ac:dyDescent="0.2">
      <c r="F3084" s="3"/>
    </row>
    <row r="3085" spans="6:6" x14ac:dyDescent="0.2">
      <c r="F3085" s="3"/>
    </row>
    <row r="3086" spans="6:6" x14ac:dyDescent="0.2">
      <c r="F3086" s="3"/>
    </row>
    <row r="3087" spans="6:6" x14ac:dyDescent="0.2">
      <c r="F3087" s="3"/>
    </row>
    <row r="3088" spans="6:6" x14ac:dyDescent="0.2">
      <c r="F3088" s="3"/>
    </row>
    <row r="3089" spans="6:6" x14ac:dyDescent="0.2">
      <c r="F3089" s="3"/>
    </row>
    <row r="3090" spans="6:6" x14ac:dyDescent="0.2">
      <c r="F3090" s="3"/>
    </row>
    <row r="3091" spans="6:6" x14ac:dyDescent="0.2">
      <c r="F3091" s="3"/>
    </row>
    <row r="3092" spans="6:6" x14ac:dyDescent="0.2">
      <c r="F3092" s="3"/>
    </row>
    <row r="3093" spans="6:6" x14ac:dyDescent="0.2">
      <c r="F3093" s="3"/>
    </row>
    <row r="3094" spans="6:6" x14ac:dyDescent="0.2">
      <c r="F3094" s="3"/>
    </row>
    <row r="3095" spans="6:6" x14ac:dyDescent="0.2">
      <c r="F3095" s="3"/>
    </row>
    <row r="3096" spans="6:6" x14ac:dyDescent="0.2">
      <c r="F3096" s="3"/>
    </row>
    <row r="3097" spans="6:6" x14ac:dyDescent="0.2">
      <c r="F3097" s="3"/>
    </row>
    <row r="3098" spans="6:6" x14ac:dyDescent="0.2">
      <c r="F3098" s="3"/>
    </row>
    <row r="3099" spans="6:6" x14ac:dyDescent="0.2">
      <c r="F3099" s="3"/>
    </row>
    <row r="3100" spans="6:6" x14ac:dyDescent="0.2">
      <c r="F3100" s="3"/>
    </row>
    <row r="3101" spans="6:6" x14ac:dyDescent="0.2">
      <c r="F3101" s="3"/>
    </row>
    <row r="3102" spans="6:6" x14ac:dyDescent="0.2">
      <c r="F3102" s="3"/>
    </row>
    <row r="3103" spans="6:6" x14ac:dyDescent="0.2">
      <c r="F3103" s="3"/>
    </row>
    <row r="3104" spans="6:6" x14ac:dyDescent="0.2">
      <c r="F3104" s="3"/>
    </row>
    <row r="3105" spans="6:6" x14ac:dyDescent="0.2">
      <c r="F3105" s="3"/>
    </row>
    <row r="3106" spans="6:6" x14ac:dyDescent="0.2">
      <c r="F3106" s="3"/>
    </row>
    <row r="3107" spans="6:6" x14ac:dyDescent="0.2">
      <c r="F3107" s="3"/>
    </row>
    <row r="3108" spans="6:6" x14ac:dyDescent="0.2">
      <c r="F3108" s="3"/>
    </row>
    <row r="3109" spans="6:6" x14ac:dyDescent="0.2">
      <c r="F3109" s="3"/>
    </row>
    <row r="3110" spans="6:6" x14ac:dyDescent="0.2">
      <c r="F3110" s="3"/>
    </row>
    <row r="3111" spans="6:6" x14ac:dyDescent="0.2">
      <c r="F3111" s="3"/>
    </row>
    <row r="3112" spans="6:6" x14ac:dyDescent="0.2">
      <c r="F3112" s="3"/>
    </row>
    <row r="3113" spans="6:6" x14ac:dyDescent="0.2">
      <c r="F3113" s="3"/>
    </row>
    <row r="3114" spans="6:6" x14ac:dyDescent="0.2">
      <c r="F3114" s="3"/>
    </row>
    <row r="3115" spans="6:6" x14ac:dyDescent="0.2">
      <c r="F3115" s="3"/>
    </row>
    <row r="3116" spans="6:6" x14ac:dyDescent="0.2">
      <c r="F3116" s="3"/>
    </row>
    <row r="3117" spans="6:6" x14ac:dyDescent="0.2">
      <c r="F3117" s="3"/>
    </row>
    <row r="3118" spans="6:6" x14ac:dyDescent="0.2">
      <c r="F3118" s="3"/>
    </row>
    <row r="3119" spans="6:6" x14ac:dyDescent="0.2">
      <c r="F3119" s="3"/>
    </row>
    <row r="3120" spans="6:6" x14ac:dyDescent="0.2">
      <c r="F3120" s="3"/>
    </row>
    <row r="3121" spans="6:6" x14ac:dyDescent="0.2">
      <c r="F3121" s="3"/>
    </row>
    <row r="3122" spans="6:6" x14ac:dyDescent="0.2">
      <c r="F3122" s="3"/>
    </row>
    <row r="3123" spans="6:6" x14ac:dyDescent="0.2">
      <c r="F3123" s="3"/>
    </row>
    <row r="3124" spans="6:6" x14ac:dyDescent="0.2">
      <c r="F3124" s="3"/>
    </row>
    <row r="3125" spans="6:6" x14ac:dyDescent="0.2">
      <c r="F3125" s="3"/>
    </row>
    <row r="3126" spans="6:6" x14ac:dyDescent="0.2">
      <c r="F3126" s="3"/>
    </row>
    <row r="3127" spans="6:6" x14ac:dyDescent="0.2">
      <c r="F3127" s="3"/>
    </row>
    <row r="3128" spans="6:6" x14ac:dyDescent="0.2">
      <c r="F3128" s="3"/>
    </row>
    <row r="3129" spans="6:6" x14ac:dyDescent="0.2">
      <c r="F3129" s="3"/>
    </row>
    <row r="3130" spans="6:6" x14ac:dyDescent="0.2">
      <c r="F3130" s="3"/>
    </row>
    <row r="3131" spans="6:6" x14ac:dyDescent="0.2">
      <c r="F3131" s="3"/>
    </row>
    <row r="3132" spans="6:6" x14ac:dyDescent="0.2">
      <c r="F3132" s="3"/>
    </row>
    <row r="3133" spans="6:6" x14ac:dyDescent="0.2">
      <c r="F3133" s="3"/>
    </row>
    <row r="3134" spans="6:6" x14ac:dyDescent="0.2">
      <c r="F3134" s="3"/>
    </row>
    <row r="3135" spans="6:6" x14ac:dyDescent="0.2">
      <c r="F3135" s="3"/>
    </row>
    <row r="3136" spans="6:6" x14ac:dyDescent="0.2">
      <c r="F3136" s="3"/>
    </row>
    <row r="3137" spans="6:6" x14ac:dyDescent="0.2">
      <c r="F3137" s="3"/>
    </row>
    <row r="3138" spans="6:6" x14ac:dyDescent="0.2">
      <c r="F3138" s="3"/>
    </row>
    <row r="3139" spans="6:6" x14ac:dyDescent="0.2">
      <c r="F3139" s="3"/>
    </row>
    <row r="3140" spans="6:6" x14ac:dyDescent="0.2">
      <c r="F3140" s="3"/>
    </row>
    <row r="3141" spans="6:6" x14ac:dyDescent="0.2">
      <c r="F3141" s="3"/>
    </row>
    <row r="3142" spans="6:6" x14ac:dyDescent="0.2">
      <c r="F3142" s="3"/>
    </row>
    <row r="3143" spans="6:6" x14ac:dyDescent="0.2">
      <c r="F3143" s="3"/>
    </row>
    <row r="3144" spans="6:6" x14ac:dyDescent="0.2">
      <c r="F3144" s="3"/>
    </row>
    <row r="3145" spans="6:6" x14ac:dyDescent="0.2">
      <c r="F3145" s="3"/>
    </row>
    <row r="3146" spans="6:6" x14ac:dyDescent="0.2">
      <c r="F3146" s="3"/>
    </row>
    <row r="3147" spans="6:6" x14ac:dyDescent="0.2">
      <c r="F3147" s="3"/>
    </row>
    <row r="3148" spans="6:6" x14ac:dyDescent="0.2">
      <c r="F3148" s="3"/>
    </row>
    <row r="3149" spans="6:6" x14ac:dyDescent="0.2">
      <c r="F3149" s="3"/>
    </row>
    <row r="3150" spans="6:6" x14ac:dyDescent="0.2">
      <c r="F3150" s="3"/>
    </row>
    <row r="3151" spans="6:6" x14ac:dyDescent="0.2">
      <c r="F3151" s="3"/>
    </row>
    <row r="3152" spans="6:6" x14ac:dyDescent="0.2">
      <c r="F3152" s="3"/>
    </row>
    <row r="3153" spans="6:6" x14ac:dyDescent="0.2">
      <c r="F3153" s="3"/>
    </row>
    <row r="3154" spans="6:6" x14ac:dyDescent="0.2">
      <c r="F3154" s="3"/>
    </row>
    <row r="3155" spans="6:6" x14ac:dyDescent="0.2">
      <c r="F3155" s="3"/>
    </row>
    <row r="3156" spans="6:6" x14ac:dyDescent="0.2">
      <c r="F3156" s="3"/>
    </row>
    <row r="3157" spans="6:6" x14ac:dyDescent="0.2">
      <c r="F3157" s="3"/>
    </row>
    <row r="3158" spans="6:6" x14ac:dyDescent="0.2">
      <c r="F3158" s="3"/>
    </row>
    <row r="3159" spans="6:6" x14ac:dyDescent="0.2">
      <c r="F3159" s="3"/>
    </row>
    <row r="3160" spans="6:6" x14ac:dyDescent="0.2">
      <c r="F3160" s="3"/>
    </row>
    <row r="3161" spans="6:6" x14ac:dyDescent="0.2">
      <c r="F3161" s="3"/>
    </row>
    <row r="3162" spans="6:6" x14ac:dyDescent="0.2">
      <c r="F3162" s="3"/>
    </row>
    <row r="3163" spans="6:6" x14ac:dyDescent="0.2">
      <c r="F3163" s="3"/>
    </row>
    <row r="3164" spans="6:6" x14ac:dyDescent="0.2">
      <c r="F3164" s="3"/>
    </row>
    <row r="3165" spans="6:6" x14ac:dyDescent="0.2">
      <c r="F3165" s="3"/>
    </row>
    <row r="3166" spans="6:6" x14ac:dyDescent="0.2">
      <c r="F3166" s="3"/>
    </row>
    <row r="3167" spans="6:6" x14ac:dyDescent="0.2">
      <c r="F3167" s="3"/>
    </row>
    <row r="3168" spans="6:6" x14ac:dyDescent="0.2">
      <c r="F3168" s="3"/>
    </row>
    <row r="3169" spans="6:6" x14ac:dyDescent="0.2">
      <c r="F3169" s="3"/>
    </row>
    <row r="3170" spans="6:6" x14ac:dyDescent="0.2">
      <c r="F3170" s="3"/>
    </row>
    <row r="3171" spans="6:6" x14ac:dyDescent="0.2">
      <c r="F3171" s="3"/>
    </row>
    <row r="3172" spans="6:6" x14ac:dyDescent="0.2">
      <c r="F3172" s="3"/>
    </row>
    <row r="3173" spans="6:6" x14ac:dyDescent="0.2">
      <c r="F3173" s="3"/>
    </row>
    <row r="3174" spans="6:6" x14ac:dyDescent="0.2">
      <c r="F3174" s="3"/>
    </row>
    <row r="3175" spans="6:6" x14ac:dyDescent="0.2">
      <c r="F3175" s="3"/>
    </row>
    <row r="3176" spans="6:6" x14ac:dyDescent="0.2">
      <c r="F3176" s="3"/>
    </row>
    <row r="3177" spans="6:6" x14ac:dyDescent="0.2">
      <c r="F3177" s="3"/>
    </row>
    <row r="3178" spans="6:6" x14ac:dyDescent="0.2">
      <c r="F3178" s="3"/>
    </row>
    <row r="3179" spans="6:6" x14ac:dyDescent="0.2">
      <c r="F3179" s="3"/>
    </row>
    <row r="3180" spans="6:6" x14ac:dyDescent="0.2">
      <c r="F3180" s="3"/>
    </row>
    <row r="3181" spans="6:6" x14ac:dyDescent="0.2">
      <c r="F3181" s="3"/>
    </row>
    <row r="3182" spans="6:6" x14ac:dyDescent="0.2">
      <c r="F3182" s="3"/>
    </row>
    <row r="3183" spans="6:6" x14ac:dyDescent="0.2">
      <c r="F3183" s="3"/>
    </row>
    <row r="3184" spans="6:6" x14ac:dyDescent="0.2">
      <c r="F3184" s="3"/>
    </row>
    <row r="3185" spans="6:6" x14ac:dyDescent="0.2">
      <c r="F3185" s="3"/>
    </row>
    <row r="3186" spans="6:6" x14ac:dyDescent="0.2">
      <c r="F3186" s="3"/>
    </row>
    <row r="3187" spans="6:6" x14ac:dyDescent="0.2">
      <c r="F3187" s="3"/>
    </row>
    <row r="3188" spans="6:6" x14ac:dyDescent="0.2">
      <c r="F3188" s="3"/>
    </row>
    <row r="3189" spans="6:6" x14ac:dyDescent="0.2">
      <c r="F3189" s="3"/>
    </row>
    <row r="3190" spans="6:6" x14ac:dyDescent="0.2">
      <c r="F3190" s="3"/>
    </row>
    <row r="3191" spans="6:6" x14ac:dyDescent="0.2">
      <c r="F3191" s="3"/>
    </row>
    <row r="3192" spans="6:6" x14ac:dyDescent="0.2">
      <c r="F3192" s="3"/>
    </row>
    <row r="3193" spans="6:6" x14ac:dyDescent="0.2">
      <c r="F3193" s="3"/>
    </row>
    <row r="3194" spans="6:6" x14ac:dyDescent="0.2">
      <c r="F3194" s="3"/>
    </row>
    <row r="3195" spans="6:6" x14ac:dyDescent="0.2">
      <c r="F3195" s="3"/>
    </row>
    <row r="3196" spans="6:6" x14ac:dyDescent="0.2">
      <c r="F3196" s="3"/>
    </row>
    <row r="3197" spans="6:6" x14ac:dyDescent="0.2">
      <c r="F3197" s="3"/>
    </row>
    <row r="3198" spans="6:6" x14ac:dyDescent="0.2">
      <c r="F3198" s="3"/>
    </row>
    <row r="3199" spans="6:6" x14ac:dyDescent="0.2">
      <c r="F3199" s="3"/>
    </row>
    <row r="3200" spans="6:6" x14ac:dyDescent="0.2">
      <c r="F3200" s="3"/>
    </row>
    <row r="3201" spans="6:6" x14ac:dyDescent="0.2">
      <c r="F3201" s="3"/>
    </row>
    <row r="3202" spans="6:6" x14ac:dyDescent="0.2">
      <c r="F3202" s="3"/>
    </row>
    <row r="3203" spans="6:6" x14ac:dyDescent="0.2">
      <c r="F3203" s="3"/>
    </row>
    <row r="3204" spans="6:6" x14ac:dyDescent="0.2">
      <c r="F3204" s="3"/>
    </row>
    <row r="3205" spans="6:6" x14ac:dyDescent="0.2">
      <c r="F3205" s="3"/>
    </row>
    <row r="3206" spans="6:6" x14ac:dyDescent="0.2">
      <c r="F3206" s="3"/>
    </row>
    <row r="3207" spans="6:6" x14ac:dyDescent="0.2">
      <c r="F3207" s="3"/>
    </row>
    <row r="3208" spans="6:6" x14ac:dyDescent="0.2">
      <c r="F3208" s="3"/>
    </row>
    <row r="3209" spans="6:6" x14ac:dyDescent="0.2">
      <c r="F3209" s="3"/>
    </row>
    <row r="3210" spans="6:6" x14ac:dyDescent="0.2">
      <c r="F3210" s="3"/>
    </row>
    <row r="3211" spans="6:6" x14ac:dyDescent="0.2">
      <c r="F3211" s="3"/>
    </row>
    <row r="3212" spans="6:6" x14ac:dyDescent="0.2">
      <c r="F3212" s="3"/>
    </row>
    <row r="3213" spans="6:6" x14ac:dyDescent="0.2">
      <c r="F3213" s="3"/>
    </row>
    <row r="3214" spans="6:6" x14ac:dyDescent="0.2">
      <c r="F3214" s="3"/>
    </row>
    <row r="3215" spans="6:6" x14ac:dyDescent="0.2">
      <c r="F3215" s="3"/>
    </row>
    <row r="3216" spans="6:6" x14ac:dyDescent="0.2">
      <c r="F3216" s="3"/>
    </row>
    <row r="3217" spans="6:6" x14ac:dyDescent="0.2">
      <c r="F3217" s="3"/>
    </row>
    <row r="3218" spans="6:6" x14ac:dyDescent="0.2">
      <c r="F3218" s="3"/>
    </row>
    <row r="3219" spans="6:6" x14ac:dyDescent="0.2">
      <c r="F3219" s="3"/>
    </row>
    <row r="3220" spans="6:6" x14ac:dyDescent="0.2">
      <c r="F3220" s="3"/>
    </row>
    <row r="3221" spans="6:6" x14ac:dyDescent="0.2">
      <c r="F3221" s="3"/>
    </row>
    <row r="3222" spans="6:6" x14ac:dyDescent="0.2">
      <c r="F3222" s="3"/>
    </row>
    <row r="3223" spans="6:6" x14ac:dyDescent="0.2">
      <c r="F3223" s="3"/>
    </row>
    <row r="3224" spans="6:6" x14ac:dyDescent="0.2">
      <c r="F3224" s="3"/>
    </row>
    <row r="3225" spans="6:6" x14ac:dyDescent="0.2">
      <c r="F3225" s="3"/>
    </row>
    <row r="3226" spans="6:6" x14ac:dyDescent="0.2">
      <c r="F3226" s="3"/>
    </row>
    <row r="3227" spans="6:6" x14ac:dyDescent="0.2">
      <c r="F3227" s="3"/>
    </row>
    <row r="3228" spans="6:6" x14ac:dyDescent="0.2">
      <c r="F3228" s="3"/>
    </row>
    <row r="3229" spans="6:6" x14ac:dyDescent="0.2">
      <c r="F3229" s="3"/>
    </row>
    <row r="3230" spans="6:6" x14ac:dyDescent="0.2">
      <c r="F3230" s="3"/>
    </row>
    <row r="3231" spans="6:6" x14ac:dyDescent="0.2">
      <c r="F3231" s="3"/>
    </row>
    <row r="3232" spans="6:6" x14ac:dyDescent="0.2">
      <c r="F3232" s="3"/>
    </row>
    <row r="3233" spans="6:6" x14ac:dyDescent="0.2">
      <c r="F3233" s="3"/>
    </row>
    <row r="3234" spans="6:6" x14ac:dyDescent="0.2">
      <c r="F3234" s="3"/>
    </row>
    <row r="3235" spans="6:6" x14ac:dyDescent="0.2">
      <c r="F3235" s="3"/>
    </row>
    <row r="3236" spans="6:6" x14ac:dyDescent="0.2">
      <c r="F3236" s="3"/>
    </row>
    <row r="3237" spans="6:6" x14ac:dyDescent="0.2">
      <c r="F3237" s="3"/>
    </row>
    <row r="3238" spans="6:6" x14ac:dyDescent="0.2">
      <c r="F3238" s="3"/>
    </row>
    <row r="3239" spans="6:6" x14ac:dyDescent="0.2">
      <c r="F3239" s="3"/>
    </row>
    <row r="3240" spans="6:6" x14ac:dyDescent="0.2">
      <c r="F3240" s="3"/>
    </row>
    <row r="3241" spans="6:6" x14ac:dyDescent="0.2">
      <c r="F3241" s="3"/>
    </row>
    <row r="3242" spans="6:6" x14ac:dyDescent="0.2">
      <c r="F3242" s="3"/>
    </row>
    <row r="3243" spans="6:6" x14ac:dyDescent="0.2">
      <c r="F3243" s="3"/>
    </row>
    <row r="3244" spans="6:6" x14ac:dyDescent="0.2">
      <c r="F3244" s="3"/>
    </row>
    <row r="3245" spans="6:6" x14ac:dyDescent="0.2">
      <c r="F3245" s="3"/>
    </row>
    <row r="3246" spans="6:6" x14ac:dyDescent="0.2">
      <c r="F3246" s="3"/>
    </row>
    <row r="3247" spans="6:6" x14ac:dyDescent="0.2">
      <c r="F3247" s="3"/>
    </row>
    <row r="3248" spans="6:6" x14ac:dyDescent="0.2">
      <c r="F3248" s="3"/>
    </row>
    <row r="3249" spans="6:6" x14ac:dyDescent="0.2">
      <c r="F3249" s="3"/>
    </row>
    <row r="3250" spans="6:6" x14ac:dyDescent="0.2">
      <c r="F3250" s="3"/>
    </row>
    <row r="3251" spans="6:6" x14ac:dyDescent="0.2">
      <c r="F3251" s="3"/>
    </row>
    <row r="3252" spans="6:6" x14ac:dyDescent="0.2">
      <c r="F3252" s="3"/>
    </row>
    <row r="3253" spans="6:6" x14ac:dyDescent="0.2">
      <c r="F3253" s="3"/>
    </row>
    <row r="3254" spans="6:6" x14ac:dyDescent="0.2">
      <c r="F3254" s="3"/>
    </row>
    <row r="3255" spans="6:6" x14ac:dyDescent="0.2">
      <c r="F3255" s="3"/>
    </row>
    <row r="3256" spans="6:6" x14ac:dyDescent="0.2">
      <c r="F3256" s="3"/>
    </row>
    <row r="3257" spans="6:6" x14ac:dyDescent="0.2">
      <c r="F3257" s="3"/>
    </row>
    <row r="3258" spans="6:6" x14ac:dyDescent="0.2">
      <c r="F3258" s="3"/>
    </row>
    <row r="3259" spans="6:6" x14ac:dyDescent="0.2">
      <c r="F3259" s="3"/>
    </row>
    <row r="3260" spans="6:6" x14ac:dyDescent="0.2">
      <c r="F3260" s="3"/>
    </row>
    <row r="3261" spans="6:6" x14ac:dyDescent="0.2">
      <c r="F3261" s="3"/>
    </row>
    <row r="3262" spans="6:6" x14ac:dyDescent="0.2">
      <c r="F3262" s="3"/>
    </row>
    <row r="3263" spans="6:6" x14ac:dyDescent="0.2">
      <c r="F3263" s="3"/>
    </row>
    <row r="3264" spans="6:6" x14ac:dyDescent="0.2">
      <c r="F3264" s="3"/>
    </row>
    <row r="3265" spans="6:6" x14ac:dyDescent="0.2">
      <c r="F3265" s="3"/>
    </row>
    <row r="3266" spans="6:6" x14ac:dyDescent="0.2">
      <c r="F3266" s="3"/>
    </row>
    <row r="3267" spans="6:6" x14ac:dyDescent="0.2">
      <c r="F3267" s="3"/>
    </row>
    <row r="3268" spans="6:6" x14ac:dyDescent="0.2">
      <c r="F3268" s="3"/>
    </row>
    <row r="3269" spans="6:6" x14ac:dyDescent="0.2">
      <c r="F3269" s="3"/>
    </row>
    <row r="3270" spans="6:6" x14ac:dyDescent="0.2">
      <c r="F3270" s="3"/>
    </row>
    <row r="3271" spans="6:6" x14ac:dyDescent="0.2">
      <c r="F3271" s="3"/>
    </row>
    <row r="3272" spans="6:6" x14ac:dyDescent="0.2">
      <c r="F3272" s="3"/>
    </row>
    <row r="3273" spans="6:6" x14ac:dyDescent="0.2">
      <c r="F3273" s="3"/>
    </row>
    <row r="3274" spans="6:6" x14ac:dyDescent="0.2">
      <c r="F3274" s="3"/>
    </row>
    <row r="3275" spans="6:6" x14ac:dyDescent="0.2">
      <c r="F3275" s="3"/>
    </row>
    <row r="3276" spans="6:6" x14ac:dyDescent="0.2">
      <c r="F3276" s="3"/>
    </row>
    <row r="3277" spans="6:6" x14ac:dyDescent="0.2">
      <c r="F3277" s="3"/>
    </row>
    <row r="3278" spans="6:6" x14ac:dyDescent="0.2">
      <c r="F3278" s="3"/>
    </row>
    <row r="3279" spans="6:6" x14ac:dyDescent="0.2">
      <c r="F3279" s="3"/>
    </row>
    <row r="3280" spans="6:6" x14ac:dyDescent="0.2">
      <c r="F3280" s="3"/>
    </row>
    <row r="3281" spans="6:6" x14ac:dyDescent="0.2">
      <c r="F3281" s="3"/>
    </row>
    <row r="3282" spans="6:6" x14ac:dyDescent="0.2">
      <c r="F3282" s="3"/>
    </row>
    <row r="3283" spans="6:6" x14ac:dyDescent="0.2">
      <c r="F3283" s="3"/>
    </row>
    <row r="3284" spans="6:6" x14ac:dyDescent="0.2">
      <c r="F3284" s="3"/>
    </row>
    <row r="3285" spans="6:6" x14ac:dyDescent="0.2">
      <c r="F3285" s="3"/>
    </row>
    <row r="3286" spans="6:6" x14ac:dyDescent="0.2">
      <c r="F3286" s="3"/>
    </row>
    <row r="3287" spans="6:6" x14ac:dyDescent="0.2">
      <c r="F3287" s="3"/>
    </row>
    <row r="3288" spans="6:6" x14ac:dyDescent="0.2">
      <c r="F3288" s="3"/>
    </row>
    <row r="3289" spans="6:6" x14ac:dyDescent="0.2">
      <c r="F3289" s="3"/>
    </row>
    <row r="3290" spans="6:6" x14ac:dyDescent="0.2">
      <c r="F3290" s="3"/>
    </row>
    <row r="3291" spans="6:6" x14ac:dyDescent="0.2">
      <c r="F3291" s="3"/>
    </row>
    <row r="3292" spans="6:6" x14ac:dyDescent="0.2">
      <c r="F3292" s="3"/>
    </row>
    <row r="3293" spans="6:6" x14ac:dyDescent="0.2">
      <c r="F3293" s="3"/>
    </row>
    <row r="3294" spans="6:6" x14ac:dyDescent="0.2">
      <c r="F3294" s="3"/>
    </row>
    <row r="3295" spans="6:6" x14ac:dyDescent="0.2">
      <c r="F3295" s="3"/>
    </row>
    <row r="3296" spans="6:6" x14ac:dyDescent="0.2">
      <c r="F3296" s="3"/>
    </row>
    <row r="3297" spans="6:6" x14ac:dyDescent="0.2">
      <c r="F3297" s="3"/>
    </row>
    <row r="3298" spans="6:6" x14ac:dyDescent="0.2">
      <c r="F3298" s="3"/>
    </row>
    <row r="3299" spans="6:6" x14ac:dyDescent="0.2">
      <c r="F3299" s="3"/>
    </row>
    <row r="3300" spans="6:6" x14ac:dyDescent="0.2">
      <c r="F3300" s="3"/>
    </row>
    <row r="3301" spans="6:6" x14ac:dyDescent="0.2">
      <c r="F3301" s="3"/>
    </row>
    <row r="3302" spans="6:6" x14ac:dyDescent="0.2">
      <c r="F3302" s="3"/>
    </row>
    <row r="3303" spans="6:6" x14ac:dyDescent="0.2">
      <c r="F3303" s="3"/>
    </row>
    <row r="3304" spans="6:6" x14ac:dyDescent="0.2">
      <c r="F3304" s="3"/>
    </row>
    <row r="3305" spans="6:6" x14ac:dyDescent="0.2">
      <c r="F3305" s="3"/>
    </row>
    <row r="3306" spans="6:6" x14ac:dyDescent="0.2">
      <c r="F3306" s="3"/>
    </row>
    <row r="3307" spans="6:6" x14ac:dyDescent="0.2">
      <c r="F3307" s="3"/>
    </row>
    <row r="3308" spans="6:6" x14ac:dyDescent="0.2">
      <c r="F3308" s="3"/>
    </row>
    <row r="3309" spans="6:6" x14ac:dyDescent="0.2">
      <c r="F3309" s="3"/>
    </row>
    <row r="3310" spans="6:6" x14ac:dyDescent="0.2">
      <c r="F3310" s="3"/>
    </row>
    <row r="3311" spans="6:6" x14ac:dyDescent="0.2">
      <c r="F3311" s="3"/>
    </row>
    <row r="3312" spans="6:6" x14ac:dyDescent="0.2">
      <c r="F3312" s="3"/>
    </row>
    <row r="3313" spans="6:6" x14ac:dyDescent="0.2">
      <c r="F3313" s="3"/>
    </row>
    <row r="3314" spans="6:6" x14ac:dyDescent="0.2">
      <c r="F3314" s="3"/>
    </row>
    <row r="3315" spans="6:6" x14ac:dyDescent="0.2">
      <c r="F3315" s="3"/>
    </row>
    <row r="3316" spans="6:6" x14ac:dyDescent="0.2">
      <c r="F3316" s="3"/>
    </row>
    <row r="3317" spans="6:6" x14ac:dyDescent="0.2">
      <c r="F3317" s="3"/>
    </row>
    <row r="3318" spans="6:6" x14ac:dyDescent="0.2">
      <c r="F3318" s="3"/>
    </row>
    <row r="3319" spans="6:6" x14ac:dyDescent="0.2">
      <c r="F3319" s="3"/>
    </row>
    <row r="3320" spans="6:6" x14ac:dyDescent="0.2">
      <c r="F3320" s="3"/>
    </row>
    <row r="3321" spans="6:6" x14ac:dyDescent="0.2">
      <c r="F3321" s="3"/>
    </row>
    <row r="3322" spans="6:6" x14ac:dyDescent="0.2">
      <c r="F3322" s="3"/>
    </row>
    <row r="3323" spans="6:6" x14ac:dyDescent="0.2">
      <c r="F3323" s="3"/>
    </row>
    <row r="3324" spans="6:6" x14ac:dyDescent="0.2">
      <c r="F3324" s="3"/>
    </row>
    <row r="3325" spans="6:6" x14ac:dyDescent="0.2">
      <c r="F3325" s="3"/>
    </row>
    <row r="3326" spans="6:6" x14ac:dyDescent="0.2">
      <c r="F3326" s="3"/>
    </row>
    <row r="3327" spans="6:6" x14ac:dyDescent="0.2">
      <c r="F3327" s="3"/>
    </row>
    <row r="3328" spans="6:6" x14ac:dyDescent="0.2">
      <c r="F3328" s="3"/>
    </row>
    <row r="3329" spans="6:6" x14ac:dyDescent="0.2">
      <c r="F3329" s="3"/>
    </row>
    <row r="3330" spans="6:6" x14ac:dyDescent="0.2">
      <c r="F3330" s="3"/>
    </row>
    <row r="3331" spans="6:6" x14ac:dyDescent="0.2">
      <c r="F3331" s="3"/>
    </row>
    <row r="3332" spans="6:6" x14ac:dyDescent="0.2">
      <c r="F3332" s="3"/>
    </row>
    <row r="3333" spans="6:6" x14ac:dyDescent="0.2">
      <c r="F3333" s="3"/>
    </row>
    <row r="3334" spans="6:6" x14ac:dyDescent="0.2">
      <c r="F3334" s="3"/>
    </row>
    <row r="3335" spans="6:6" x14ac:dyDescent="0.2">
      <c r="F3335" s="3"/>
    </row>
    <row r="3336" spans="6:6" x14ac:dyDescent="0.2">
      <c r="F3336" s="3"/>
    </row>
    <row r="3337" spans="6:6" x14ac:dyDescent="0.2">
      <c r="F3337" s="3"/>
    </row>
    <row r="3338" spans="6:6" x14ac:dyDescent="0.2">
      <c r="F3338" s="3"/>
    </row>
    <row r="3339" spans="6:6" x14ac:dyDescent="0.2">
      <c r="F3339" s="3"/>
    </row>
    <row r="3340" spans="6:6" x14ac:dyDescent="0.2">
      <c r="F3340" s="3"/>
    </row>
    <row r="3341" spans="6:6" x14ac:dyDescent="0.2">
      <c r="F3341" s="3"/>
    </row>
    <row r="3342" spans="6:6" x14ac:dyDescent="0.2">
      <c r="F3342" s="3"/>
    </row>
    <row r="3343" spans="6:6" x14ac:dyDescent="0.2">
      <c r="F3343" s="3"/>
    </row>
    <row r="3344" spans="6:6" x14ac:dyDescent="0.2">
      <c r="F3344" s="3"/>
    </row>
    <row r="3345" spans="6:6" x14ac:dyDescent="0.2">
      <c r="F3345" s="3"/>
    </row>
    <row r="3346" spans="6:6" x14ac:dyDescent="0.2">
      <c r="F3346" s="3"/>
    </row>
    <row r="3347" spans="6:6" x14ac:dyDescent="0.2">
      <c r="F3347" s="3"/>
    </row>
    <row r="3348" spans="6:6" x14ac:dyDescent="0.2">
      <c r="F3348" s="3"/>
    </row>
    <row r="3349" spans="6:6" x14ac:dyDescent="0.2">
      <c r="F3349" s="3"/>
    </row>
    <row r="3350" spans="6:6" x14ac:dyDescent="0.2">
      <c r="F3350" s="3"/>
    </row>
    <row r="3351" spans="6:6" x14ac:dyDescent="0.2">
      <c r="F3351" s="3"/>
    </row>
    <row r="3352" spans="6:6" x14ac:dyDescent="0.2">
      <c r="F3352" s="3"/>
    </row>
    <row r="3353" spans="6:6" x14ac:dyDescent="0.2">
      <c r="F3353" s="3"/>
    </row>
    <row r="3354" spans="6:6" x14ac:dyDescent="0.2">
      <c r="F3354" s="3"/>
    </row>
    <row r="3355" spans="6:6" x14ac:dyDescent="0.2">
      <c r="F3355" s="3"/>
    </row>
    <row r="3356" spans="6:6" x14ac:dyDescent="0.2">
      <c r="F3356" s="3"/>
    </row>
    <row r="3357" spans="6:6" x14ac:dyDescent="0.2">
      <c r="F3357" s="3"/>
    </row>
    <row r="3358" spans="6:6" x14ac:dyDescent="0.2">
      <c r="F3358" s="3"/>
    </row>
    <row r="3359" spans="6:6" x14ac:dyDescent="0.2">
      <c r="F3359" s="3"/>
    </row>
    <row r="3360" spans="6:6" x14ac:dyDescent="0.2">
      <c r="F3360" s="3"/>
    </row>
    <row r="3361" spans="6:6" x14ac:dyDescent="0.2">
      <c r="F3361" s="3"/>
    </row>
    <row r="3362" spans="6:6" x14ac:dyDescent="0.2">
      <c r="F3362" s="3"/>
    </row>
    <row r="3363" spans="6:6" x14ac:dyDescent="0.2">
      <c r="F3363" s="3"/>
    </row>
    <row r="3364" spans="6:6" x14ac:dyDescent="0.2">
      <c r="F3364" s="3"/>
    </row>
    <row r="3365" spans="6:6" x14ac:dyDescent="0.2">
      <c r="F3365" s="3"/>
    </row>
    <row r="3366" spans="6:6" x14ac:dyDescent="0.2">
      <c r="F3366" s="3"/>
    </row>
    <row r="3367" spans="6:6" x14ac:dyDescent="0.2">
      <c r="F3367" s="3"/>
    </row>
    <row r="3368" spans="6:6" x14ac:dyDescent="0.2">
      <c r="F3368" s="3"/>
    </row>
    <row r="3369" spans="6:6" x14ac:dyDescent="0.2">
      <c r="F3369" s="3"/>
    </row>
    <row r="3370" spans="6:6" x14ac:dyDescent="0.2">
      <c r="F3370" s="3"/>
    </row>
    <row r="3371" spans="6:6" x14ac:dyDescent="0.2">
      <c r="F3371" s="3"/>
    </row>
    <row r="3372" spans="6:6" x14ac:dyDescent="0.2">
      <c r="F3372" s="3"/>
    </row>
    <row r="3373" spans="6:6" x14ac:dyDescent="0.2">
      <c r="F3373" s="3"/>
    </row>
    <row r="3374" spans="6:6" x14ac:dyDescent="0.2">
      <c r="F3374" s="3"/>
    </row>
    <row r="3375" spans="6:6" x14ac:dyDescent="0.2">
      <c r="F3375" s="3"/>
    </row>
    <row r="3376" spans="6:6" x14ac:dyDescent="0.2">
      <c r="F3376" s="3"/>
    </row>
    <row r="3377" spans="6:6" x14ac:dyDescent="0.2">
      <c r="F3377" s="3"/>
    </row>
    <row r="3378" spans="6:6" x14ac:dyDescent="0.2">
      <c r="F3378" s="3"/>
    </row>
    <row r="3379" spans="6:6" x14ac:dyDescent="0.2">
      <c r="F3379" s="3"/>
    </row>
    <row r="3380" spans="6:6" x14ac:dyDescent="0.2">
      <c r="F3380" s="3"/>
    </row>
    <row r="3381" spans="6:6" x14ac:dyDescent="0.2">
      <c r="F3381" s="3"/>
    </row>
    <row r="3382" spans="6:6" x14ac:dyDescent="0.2">
      <c r="F3382" s="3"/>
    </row>
    <row r="3383" spans="6:6" x14ac:dyDescent="0.2">
      <c r="F3383" s="3"/>
    </row>
    <row r="3384" spans="6:6" x14ac:dyDescent="0.2">
      <c r="F3384" s="3"/>
    </row>
    <row r="3385" spans="6:6" x14ac:dyDescent="0.2">
      <c r="F3385" s="3"/>
    </row>
    <row r="3386" spans="6:6" x14ac:dyDescent="0.2">
      <c r="F3386" s="3"/>
    </row>
    <row r="3387" spans="6:6" x14ac:dyDescent="0.2">
      <c r="F3387" s="3"/>
    </row>
    <row r="3388" spans="6:6" x14ac:dyDescent="0.2">
      <c r="F3388" s="3"/>
    </row>
    <row r="3389" spans="6:6" x14ac:dyDescent="0.2">
      <c r="F3389" s="3"/>
    </row>
    <row r="3390" spans="6:6" x14ac:dyDescent="0.2">
      <c r="F3390" s="3"/>
    </row>
    <row r="3391" spans="6:6" x14ac:dyDescent="0.2">
      <c r="F3391" s="3"/>
    </row>
    <row r="3392" spans="6:6" x14ac:dyDescent="0.2">
      <c r="F3392" s="3"/>
    </row>
    <row r="3393" spans="6:6" x14ac:dyDescent="0.2">
      <c r="F3393" s="3"/>
    </row>
    <row r="3394" spans="6:6" x14ac:dyDescent="0.2">
      <c r="F3394" s="3"/>
    </row>
    <row r="3395" spans="6:6" x14ac:dyDescent="0.2">
      <c r="F3395" s="3"/>
    </row>
    <row r="3396" spans="6:6" x14ac:dyDescent="0.2">
      <c r="F3396" s="3"/>
    </row>
    <row r="3397" spans="6:6" x14ac:dyDescent="0.2">
      <c r="F3397" s="3"/>
    </row>
    <row r="3398" spans="6:6" x14ac:dyDescent="0.2">
      <c r="F3398" s="3"/>
    </row>
    <row r="3399" spans="6:6" x14ac:dyDescent="0.2">
      <c r="F3399" s="3"/>
    </row>
    <row r="3400" spans="6:6" x14ac:dyDescent="0.2">
      <c r="F3400" s="3"/>
    </row>
    <row r="3401" spans="6:6" x14ac:dyDescent="0.2">
      <c r="F3401" s="3"/>
    </row>
    <row r="3402" spans="6:6" x14ac:dyDescent="0.2">
      <c r="F3402" s="3"/>
    </row>
    <row r="3403" spans="6:6" x14ac:dyDescent="0.2">
      <c r="F3403" s="3"/>
    </row>
    <row r="3404" spans="6:6" x14ac:dyDescent="0.2">
      <c r="F3404" s="3"/>
    </row>
    <row r="3405" spans="6:6" x14ac:dyDescent="0.2">
      <c r="F3405" s="3"/>
    </row>
    <row r="3406" spans="6:6" x14ac:dyDescent="0.2">
      <c r="F3406" s="3"/>
    </row>
    <row r="3407" spans="6:6" x14ac:dyDescent="0.2">
      <c r="F3407" s="3"/>
    </row>
    <row r="3408" spans="6:6" x14ac:dyDescent="0.2">
      <c r="F3408" s="3"/>
    </row>
    <row r="3409" spans="6:6" x14ac:dyDescent="0.2">
      <c r="F3409" s="3"/>
    </row>
    <row r="3410" spans="6:6" x14ac:dyDescent="0.2">
      <c r="F3410" s="3"/>
    </row>
    <row r="3411" spans="6:6" x14ac:dyDescent="0.2">
      <c r="F3411" s="3"/>
    </row>
    <row r="3412" spans="6:6" x14ac:dyDescent="0.2">
      <c r="F3412" s="3"/>
    </row>
    <row r="3413" spans="6:6" x14ac:dyDescent="0.2">
      <c r="F3413" s="3"/>
    </row>
    <row r="3414" spans="6:6" x14ac:dyDescent="0.2">
      <c r="F3414" s="3"/>
    </row>
    <row r="3415" spans="6:6" x14ac:dyDescent="0.2">
      <c r="F3415" s="3"/>
    </row>
    <row r="3416" spans="6:6" x14ac:dyDescent="0.2">
      <c r="F3416" s="3"/>
    </row>
    <row r="3417" spans="6:6" x14ac:dyDescent="0.2">
      <c r="F3417" s="3"/>
    </row>
    <row r="3418" spans="6:6" x14ac:dyDescent="0.2">
      <c r="F3418" s="3"/>
    </row>
    <row r="3419" spans="6:6" x14ac:dyDescent="0.2">
      <c r="F3419" s="3"/>
    </row>
    <row r="3420" spans="6:6" x14ac:dyDescent="0.2">
      <c r="F3420" s="3"/>
    </row>
    <row r="3421" spans="6:6" x14ac:dyDescent="0.2">
      <c r="F3421" s="3"/>
    </row>
    <row r="3422" spans="6:6" x14ac:dyDescent="0.2">
      <c r="F3422" s="3"/>
    </row>
    <row r="3423" spans="6:6" x14ac:dyDescent="0.2">
      <c r="F3423" s="3"/>
    </row>
    <row r="3424" spans="6:6" x14ac:dyDescent="0.2">
      <c r="F3424" s="3"/>
    </row>
    <row r="3425" spans="6:6" x14ac:dyDescent="0.2">
      <c r="F3425" s="3"/>
    </row>
    <row r="3426" spans="6:6" x14ac:dyDescent="0.2">
      <c r="F3426" s="3"/>
    </row>
    <row r="3427" spans="6:6" x14ac:dyDescent="0.2">
      <c r="F3427" s="3"/>
    </row>
    <row r="3428" spans="6:6" x14ac:dyDescent="0.2">
      <c r="F3428" s="3"/>
    </row>
    <row r="3429" spans="6:6" x14ac:dyDescent="0.2">
      <c r="F3429" s="3"/>
    </row>
    <row r="3430" spans="6:6" x14ac:dyDescent="0.2">
      <c r="F3430" s="3"/>
    </row>
    <row r="3431" spans="6:6" x14ac:dyDescent="0.2">
      <c r="F3431" s="3"/>
    </row>
    <row r="3432" spans="6:6" x14ac:dyDescent="0.2">
      <c r="F3432" s="3"/>
    </row>
    <row r="3433" spans="6:6" x14ac:dyDescent="0.2">
      <c r="F3433" s="3"/>
    </row>
    <row r="3434" spans="6:6" x14ac:dyDescent="0.2">
      <c r="F3434" s="3"/>
    </row>
    <row r="3435" spans="6:6" x14ac:dyDescent="0.2">
      <c r="F3435" s="3"/>
    </row>
    <row r="3436" spans="6:6" x14ac:dyDescent="0.2">
      <c r="F3436" s="3"/>
    </row>
    <row r="3437" spans="6:6" x14ac:dyDescent="0.2">
      <c r="F3437" s="3"/>
    </row>
    <row r="3438" spans="6:6" x14ac:dyDescent="0.2">
      <c r="F3438" s="3"/>
    </row>
    <row r="3439" spans="6:6" x14ac:dyDescent="0.2">
      <c r="F3439" s="3"/>
    </row>
    <row r="3440" spans="6:6" x14ac:dyDescent="0.2">
      <c r="F3440" s="3"/>
    </row>
    <row r="3441" spans="6:6" x14ac:dyDescent="0.2">
      <c r="F3441" s="3"/>
    </row>
    <row r="3442" spans="6:6" x14ac:dyDescent="0.2">
      <c r="F3442" s="3"/>
    </row>
    <row r="3443" spans="6:6" x14ac:dyDescent="0.2">
      <c r="F3443" s="3"/>
    </row>
    <row r="3444" spans="6:6" x14ac:dyDescent="0.2">
      <c r="F3444" s="3"/>
    </row>
    <row r="3445" spans="6:6" x14ac:dyDescent="0.2">
      <c r="F3445" s="3"/>
    </row>
    <row r="3446" spans="6:6" x14ac:dyDescent="0.2">
      <c r="F3446" s="3"/>
    </row>
    <row r="3447" spans="6:6" x14ac:dyDescent="0.2">
      <c r="F3447" s="3"/>
    </row>
    <row r="3448" spans="6:6" x14ac:dyDescent="0.2">
      <c r="F3448" s="3"/>
    </row>
    <row r="3449" spans="6:6" x14ac:dyDescent="0.2">
      <c r="F3449" s="3"/>
    </row>
    <row r="3450" spans="6:6" x14ac:dyDescent="0.2">
      <c r="F3450" s="3"/>
    </row>
    <row r="3451" spans="6:6" x14ac:dyDescent="0.2">
      <c r="F3451" s="3"/>
    </row>
    <row r="3452" spans="6:6" x14ac:dyDescent="0.2">
      <c r="F3452" s="3"/>
    </row>
    <row r="3453" spans="6:6" x14ac:dyDescent="0.2">
      <c r="F3453" s="3"/>
    </row>
    <row r="3454" spans="6:6" x14ac:dyDescent="0.2">
      <c r="F3454" s="3"/>
    </row>
    <row r="3455" spans="6:6" x14ac:dyDescent="0.2">
      <c r="F3455" s="3"/>
    </row>
    <row r="3456" spans="6:6" x14ac:dyDescent="0.2">
      <c r="F3456" s="3"/>
    </row>
    <row r="3457" spans="6:6" x14ac:dyDescent="0.2">
      <c r="F3457" s="3"/>
    </row>
    <row r="3458" spans="6:6" x14ac:dyDescent="0.2">
      <c r="F3458" s="3"/>
    </row>
    <row r="3459" spans="6:6" x14ac:dyDescent="0.2">
      <c r="F3459" s="3"/>
    </row>
    <row r="3460" spans="6:6" x14ac:dyDescent="0.2">
      <c r="F3460" s="3"/>
    </row>
    <row r="3461" spans="6:6" x14ac:dyDescent="0.2">
      <c r="F3461" s="3"/>
    </row>
    <row r="3462" spans="6:6" x14ac:dyDescent="0.2">
      <c r="F3462" s="3"/>
    </row>
    <row r="3463" spans="6:6" x14ac:dyDescent="0.2">
      <c r="F3463" s="3"/>
    </row>
    <row r="3464" spans="6:6" x14ac:dyDescent="0.2">
      <c r="F3464" s="3"/>
    </row>
  </sheetData>
  <autoFilter ref="A1:D3464" xr:uid="{1D1301AC-B08A-524D-AE92-20E4AC91D9DD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EF6CE-EDC3-E44E-B0BD-71F7631ECBE5}">
  <sheetPr codeName="Sheet7"/>
  <dimension ref="A1:N307"/>
  <sheetViews>
    <sheetView topLeftCell="E5" zoomScale="400" workbookViewId="0">
      <selection activeCell="J21" sqref="J21"/>
    </sheetView>
  </sheetViews>
  <sheetFormatPr baseColWidth="10" defaultRowHeight="16" x14ac:dyDescent="0.2"/>
  <cols>
    <col min="1" max="1" width="4.1640625" bestFit="1" customWidth="1"/>
    <col min="2" max="2" width="4.5" bestFit="1" customWidth="1"/>
    <col min="3" max="5" width="10.83203125" style="15"/>
    <col min="7" max="7" width="3.1640625" bestFit="1" customWidth="1"/>
    <col min="8" max="8" width="5.6640625" bestFit="1" customWidth="1"/>
    <col min="9" max="9" width="13.83203125" bestFit="1" customWidth="1"/>
    <col min="10" max="10" width="8.33203125" bestFit="1" customWidth="1"/>
  </cols>
  <sheetData>
    <row r="1" spans="1:14" x14ac:dyDescent="0.2">
      <c r="A1" s="9" t="s">
        <v>13</v>
      </c>
      <c r="B1" s="9" t="s">
        <v>53</v>
      </c>
      <c r="C1" s="14" t="s">
        <v>44</v>
      </c>
      <c r="D1" s="14" t="s">
        <v>52</v>
      </c>
      <c r="E1" s="14" t="s">
        <v>15</v>
      </c>
      <c r="G1" s="22" t="s">
        <v>16</v>
      </c>
      <c r="H1" s="22"/>
      <c r="I1" s="9" t="s">
        <v>16</v>
      </c>
      <c r="J1" s="4" t="s">
        <v>51</v>
      </c>
      <c r="K1" s="14" t="s">
        <v>55</v>
      </c>
      <c r="L1" s="14" t="s">
        <v>54</v>
      </c>
      <c r="M1" s="14" t="s">
        <v>56</v>
      </c>
    </row>
    <row r="2" spans="1:14" x14ac:dyDescent="0.2">
      <c r="A2">
        <v>1</v>
      </c>
      <c r="B2" s="3">
        <f>abs!O3</f>
        <v>13</v>
      </c>
      <c r="C2" s="15">
        <f>IF(OR(abs!L3="", abs!$N3=""), "", abs!L3/abs!$N3)</f>
        <v>0.67669784465229765</v>
      </c>
      <c r="D2" s="15">
        <f>IF(OR(abs!M3="", abs!$N3=""), "", abs!M3/abs!$N3)</f>
        <v>4.8800325335502234E-3</v>
      </c>
      <c r="E2" s="15">
        <f>IF(abs!$N3="", "", 1 - C2 - D2)</f>
        <v>0.31842212281415211</v>
      </c>
      <c r="G2" s="3">
        <v>1</v>
      </c>
      <c r="H2" s="3">
        <v>10</v>
      </c>
      <c r="I2" s="3" t="str">
        <f>G2&amp;"-"&amp;H2&amp;"    "&amp;J2</f>
        <v>1-10    44</v>
      </c>
      <c r="J2" s="3">
        <f>COUNTIFS($C$2:$C$270,"&lt;&gt;*",abs!$O$3:$O$271,"&gt;="&amp;$G2,abs!$O$3:$O$271,"&lt;="&amp;$H2)</f>
        <v>44</v>
      </c>
      <c r="K2" s="15">
        <f>AVERAGEIFS(C$2:C$270,C$2:C$270, "&lt;&gt;*",abs!$O$3:$O$271,"&gt;="&amp;$G2,abs!$O$3:$O$271,"&lt;="&amp;$H2)</f>
        <v>0.65256344755436957</v>
      </c>
      <c r="L2" s="15">
        <f>AVERAGEIFS(D$2:D$270,D$2:D$270, "&lt;&gt;*",abs!$O$3:$O$271,"&gt;="&amp;$G2,abs!$O$3:$O$271,"&lt;="&amp;$H2)</f>
        <v>9.4967731003877592E-2</v>
      </c>
      <c r="M2" s="15">
        <f>AVERAGEIFS(E$2:E$270,E$2:E$270, "&lt;&gt;*",abs!$O$3:$O$271,"&gt;="&amp;$G2,abs!$O$3:$O$271,"&lt;="&amp;$H2)</f>
        <v>0.25246882144175281</v>
      </c>
      <c r="N2" s="15">
        <f>SUM(K2:M2)</f>
        <v>1</v>
      </c>
    </row>
    <row r="3" spans="1:14" x14ac:dyDescent="0.2">
      <c r="A3">
        <v>2</v>
      </c>
      <c r="B3" s="3">
        <f>abs!O4</f>
        <v>4</v>
      </c>
      <c r="C3" s="15">
        <f>IF(OR(abs!L4="", abs!$N4=""), "", abs!L4/abs!$N4)</f>
        <v>0.76703499079189685</v>
      </c>
      <c r="D3" s="15">
        <f>IF(OR(abs!M4="", abs!$N4=""), "", abs!M4/abs!$N4)</f>
        <v>4.1436464088397788E-3</v>
      </c>
      <c r="E3" s="15">
        <f>IF(abs!$N4="", "", 1 - C3 - D3)</f>
        <v>0.22882136279926338</v>
      </c>
      <c r="G3" s="3">
        <v>11</v>
      </c>
      <c r="H3" s="3">
        <v>20</v>
      </c>
      <c r="I3" s="3" t="str">
        <f>G3&amp;"-"&amp;H3&amp;"    "&amp;J3</f>
        <v>11-20    61</v>
      </c>
      <c r="J3" s="3">
        <f>COUNTIFS($C$2:$C$270,"&lt;&gt;*",abs!$O$3:$O$271,"&gt;="&amp;$G3,abs!$O$3:$O$271,"&lt;="&amp;$H3)</f>
        <v>61</v>
      </c>
      <c r="K3" s="15">
        <f>AVERAGEIFS(C$2:C$270,C$2:C$270, "&lt;&gt;*",abs!$O$3:$O$271,"&gt;="&amp;$G3,abs!$O$3:$O$271,"&lt;="&amp;$H3)</f>
        <v>0.63514715924167131</v>
      </c>
      <c r="L3" s="15">
        <f>AVERAGEIFS(D$2:D$270,D$2:D$270, "&lt;&gt;*",abs!$O$3:$O$271,"&gt;="&amp;$G3,abs!$O$3:$O$271,"&lt;="&amp;$H3)</f>
        <v>9.2053757304387238E-2</v>
      </c>
      <c r="M3" s="15">
        <f>AVERAGEIFS(E$2:E$270,E$2:E$270, "&lt;&gt;*",abs!$O$3:$O$271,"&gt;="&amp;$G3,abs!$O$3:$O$271,"&lt;="&amp;$H3)</f>
        <v>0.27279908345394149</v>
      </c>
      <c r="N3" s="15">
        <f>SUM(K3:M3)</f>
        <v>1</v>
      </c>
    </row>
    <row r="4" spans="1:14" x14ac:dyDescent="0.2">
      <c r="A4">
        <v>3</v>
      </c>
      <c r="B4" s="3">
        <f>abs!O5</f>
        <v>42</v>
      </c>
      <c r="C4" s="15">
        <f>IF(OR(abs!L5="", abs!$N5=""), "", abs!L5/abs!$N5)</f>
        <v>0.61392857142857138</v>
      </c>
      <c r="D4" s="15">
        <f>IF(OR(abs!M5="", abs!$N5=""), "", abs!M5/abs!$N5)</f>
        <v>0.01</v>
      </c>
      <c r="E4" s="15">
        <f>IF(abs!$N5="", "", 1 - C4 - D4)</f>
        <v>0.37607142857142861</v>
      </c>
      <c r="G4" s="3">
        <v>21</v>
      </c>
      <c r="H4" s="3">
        <v>30</v>
      </c>
      <c r="I4" s="3" t="str">
        <f t="shared" ref="I4:I6" si="0">G4&amp;"-"&amp;H4&amp;"    "&amp;J4</f>
        <v>21-30    62</v>
      </c>
      <c r="J4" s="3">
        <f>COUNTIFS($C$2:$C$270,"&lt;&gt;*",abs!$O$3:$O$271,"&gt;="&amp;$G4,abs!$O$3:$O$271,"&lt;="&amp;$H4)</f>
        <v>62</v>
      </c>
      <c r="K4" s="15">
        <f>AVERAGEIFS(C$2:C$270,C$2:C$270, "&lt;&gt;*",abs!$O$3:$O$271,"&gt;="&amp;$G4,abs!$O$3:$O$271,"&lt;="&amp;$H4)</f>
        <v>0.63175549318073476</v>
      </c>
      <c r="L4" s="15">
        <f>AVERAGEIFS(D$2:D$270,D$2:D$270, "&lt;&gt;*",abs!$O$3:$O$271,"&gt;="&amp;$G4,abs!$O$3:$O$271,"&lt;="&amp;$H4)</f>
        <v>7.1170536749616944E-2</v>
      </c>
      <c r="M4" s="15">
        <f>AVERAGEIFS(E$2:E$270,E$2:E$270, "&lt;&gt;*",abs!$O$3:$O$271,"&gt;="&amp;$G4,abs!$O$3:$O$271,"&lt;="&amp;$H4)</f>
        <v>0.29707397006964836</v>
      </c>
      <c r="N4" s="15">
        <f>SUM(K4:M4)</f>
        <v>1</v>
      </c>
    </row>
    <row r="5" spans="1:14" x14ac:dyDescent="0.2">
      <c r="A5">
        <v>4</v>
      </c>
      <c r="B5" s="3">
        <f>abs!O6</f>
        <v>34</v>
      </c>
      <c r="C5" s="15">
        <f>IF(OR(abs!L6="", abs!$N6=""), "", abs!L6/abs!$N6)</f>
        <v>0.78555987894509294</v>
      </c>
      <c r="D5" s="15">
        <f>IF(OR(abs!M6="", abs!$N6=""), "", abs!M6/abs!$N6)</f>
        <v>5.3610030263726759E-2</v>
      </c>
      <c r="E5" s="15">
        <f>IF(abs!$N6="", "", 1 - C5 - D5)</f>
        <v>0.1608300907911803</v>
      </c>
      <c r="G5" s="3">
        <v>31</v>
      </c>
      <c r="H5" s="3">
        <v>40</v>
      </c>
      <c r="I5" s="3" t="str">
        <f t="shared" si="0"/>
        <v>31-40    40</v>
      </c>
      <c r="J5" s="3">
        <f>COUNTIFS($C$2:$C$270,"&lt;&gt;*",abs!$O$3:$O$271,"&gt;="&amp;$G5,abs!$O$3:$O$271,"&lt;="&amp;$H5)</f>
        <v>40</v>
      </c>
      <c r="K5" s="15">
        <f>AVERAGEIFS(C$2:C$270,C$2:C$270, "&lt;&gt;*",abs!$O$3:$O$271,"&gt;="&amp;$G5,abs!$O$3:$O$271,"&lt;="&amp;$H5)</f>
        <v>0.60680431394207934</v>
      </c>
      <c r="L5" s="15">
        <f>AVERAGEIFS(D$2:D$270,D$2:D$270, "&lt;&gt;*",abs!$O$3:$O$271,"&gt;="&amp;$G5,abs!$O$3:$O$271,"&lt;="&amp;$H5)</f>
        <v>0.12182048494479678</v>
      </c>
      <c r="M5" s="15">
        <f>AVERAGEIFS(E$2:E$270,E$2:E$270, "&lt;&gt;*",abs!$O$3:$O$271,"&gt;="&amp;$G5,abs!$O$3:$O$271,"&lt;="&amp;$H5)</f>
        <v>0.2713752011131238</v>
      </c>
      <c r="N5" s="15">
        <f>SUM(K5:M5)</f>
        <v>1</v>
      </c>
    </row>
    <row r="6" spans="1:14" x14ac:dyDescent="0.2">
      <c r="A6">
        <v>5</v>
      </c>
      <c r="B6" s="3">
        <f>abs!O7</f>
        <v>45</v>
      </c>
      <c r="C6" s="15">
        <f>IF(OR(abs!L7="", abs!$N7=""), "", abs!L7/abs!$N7)</f>
        <v>0.60025327142254115</v>
      </c>
      <c r="D6" s="15">
        <f>IF(OR(abs!M7="", abs!$N7=""), "", abs!M7/abs!$N7)</f>
        <v>4.7277332207682564E-2</v>
      </c>
      <c r="E6" s="15">
        <f>IF(abs!$N7="", "", 1 - C6 - D6)</f>
        <v>0.35246939636977631</v>
      </c>
      <c r="G6" s="3">
        <v>41</v>
      </c>
      <c r="H6" s="3">
        <v>50</v>
      </c>
      <c r="I6" s="3" t="str">
        <f t="shared" si="0"/>
        <v>41-50    56</v>
      </c>
      <c r="J6" s="3">
        <f>COUNTIFS($C$2:$C$270,"&lt;&gt;*",abs!$O$3:$O$271,"&gt;="&amp;$G6,abs!$O$3:$O$271,"&lt;="&amp;$H6)</f>
        <v>56</v>
      </c>
      <c r="K6" s="15">
        <f>AVERAGEIFS(C$2:C$270,C$2:C$270, "&lt;&gt;*",abs!$O$3:$O$271,"&gt;="&amp;$G6,abs!$O$3:$O$271,"&lt;="&amp;$H6)</f>
        <v>0.63553633237626317</v>
      </c>
      <c r="L6" s="15">
        <f>AVERAGEIFS(D$2:D$270,D$2:D$270, "&lt;&gt;*",abs!$O$3:$O$271,"&gt;="&amp;$G6,abs!$O$3:$O$271,"&lt;="&amp;$H6)</f>
        <v>0.10647786828503783</v>
      </c>
      <c r="M6" s="15">
        <f>AVERAGEIFS(E$2:E$270,E$2:E$270, "&lt;&gt;*",abs!$O$3:$O$271,"&gt;="&amp;$G6,abs!$O$3:$O$271,"&lt;="&amp;$H6)</f>
        <v>0.25798579933869892</v>
      </c>
      <c r="N6" s="15">
        <f>SUM(K6:M6)</f>
        <v>0.99999999999999989</v>
      </c>
    </row>
    <row r="7" spans="1:14" x14ac:dyDescent="0.2">
      <c r="A7">
        <v>6</v>
      </c>
      <c r="B7" s="3">
        <f>abs!O8</f>
        <v>39</v>
      </c>
      <c r="C7" s="15">
        <f>IF(OR(abs!L8="", abs!$N8=""), "", abs!L8/abs!$N8)</f>
        <v>0.7988705473501303</v>
      </c>
      <c r="D7" s="15">
        <f>IF(OR(abs!M8="", abs!$N8=""), "", abs!M8/abs!$N8)</f>
        <v>1.7376194613379669E-3</v>
      </c>
      <c r="E7" s="15">
        <f>IF(abs!$N8="", "", 1 - C7 - D7)</f>
        <v>0.19939183318853174</v>
      </c>
      <c r="G7" s="3"/>
      <c r="H7" s="3"/>
      <c r="I7" s="3"/>
      <c r="J7" s="3"/>
      <c r="K7" s="15"/>
      <c r="L7" s="15"/>
      <c r="M7" s="15"/>
      <c r="N7" s="15"/>
    </row>
    <row r="8" spans="1:14" x14ac:dyDescent="0.2">
      <c r="A8">
        <v>8</v>
      </c>
      <c r="B8" s="3">
        <f>abs!O9</f>
        <v>20</v>
      </c>
      <c r="C8" s="15">
        <f>IF(OR(abs!L9="", abs!$N9=""), "", abs!L9/abs!$N9)</f>
        <v>0.75078864353312302</v>
      </c>
      <c r="D8" s="15">
        <f>IF(OR(abs!M9="", abs!$N9=""), "", abs!M9/abs!$N9)</f>
        <v>0.1469130238846327</v>
      </c>
      <c r="E8" s="15">
        <f>IF(abs!$N9="", "", 1 - C8 - D8)</f>
        <v>0.10229833258224427</v>
      </c>
      <c r="G8" s="3"/>
      <c r="H8" s="3"/>
      <c r="I8" s="3" t="str">
        <f>"all    "&amp;J8</f>
        <v>all    219</v>
      </c>
      <c r="J8" s="3">
        <f>SUM(J3:J7)</f>
        <v>219</v>
      </c>
      <c r="K8" s="15">
        <f>AVERAGEIFS(C$2:C$270,C$2:C$270, "&lt;&gt;*")</f>
        <v>0.63303352149845515</v>
      </c>
      <c r="L8" s="15">
        <f>AVERAGEIFS(D$2:D$270,D$2:D$270, "&lt;&gt;*")</f>
        <v>9.5216778174785008E-2</v>
      </c>
      <c r="M8" s="15">
        <f>AVERAGEIFS(E$2:E$270,E$2:E$270, "&lt;&gt;*")</f>
        <v>0.27174970032675999</v>
      </c>
      <c r="N8" s="15">
        <f>SUM(K8:M8)</f>
        <v>1.0000000000000002</v>
      </c>
    </row>
    <row r="9" spans="1:14" x14ac:dyDescent="0.2">
      <c r="A9">
        <v>10</v>
      </c>
      <c r="B9" s="3">
        <f>abs!O10</f>
        <v>4</v>
      </c>
      <c r="C9" s="15">
        <f>IF(OR(abs!L10="", abs!$N10=""), "", abs!L10/abs!$N10)</f>
        <v>0.68529026625927547</v>
      </c>
      <c r="D9" s="15">
        <f>IF(OR(abs!M10="", abs!$N10=""), "", abs!M10/abs!$N10)</f>
        <v>6.9838498472282844E-3</v>
      </c>
      <c r="E9" s="15">
        <f>IF(abs!$N10="", "", 1 - C9 - D9)</f>
        <v>0.30772588389349625</v>
      </c>
      <c r="G9" s="3"/>
      <c r="H9" s="3"/>
      <c r="I9" s="3"/>
      <c r="J9" s="3"/>
      <c r="K9" s="3"/>
    </row>
    <row r="10" spans="1:14" x14ac:dyDescent="0.2">
      <c r="A10">
        <v>11</v>
      </c>
      <c r="B10" s="3">
        <f>abs!O11</f>
        <v>17</v>
      </c>
      <c r="C10" s="15">
        <f>IF(OR(abs!L11="", abs!$N11=""), "", abs!L11/abs!$N11)</f>
        <v>0.61787564766839376</v>
      </c>
      <c r="D10" s="15">
        <f>IF(OR(abs!M11="", abs!$N11=""), "", abs!M11/abs!$N11)</f>
        <v>3.8860103626943004E-3</v>
      </c>
      <c r="E10" s="15">
        <f>IF(abs!$N11="", "", 1 - C10 - D10)</f>
        <v>0.37823834196891193</v>
      </c>
      <c r="G10" s="3"/>
      <c r="H10" s="3"/>
      <c r="I10" s="3"/>
      <c r="J10" s="3"/>
      <c r="K10" s="3"/>
    </row>
    <row r="11" spans="1:14" x14ac:dyDescent="0.2">
      <c r="A11">
        <v>12</v>
      </c>
      <c r="B11" s="3">
        <f>abs!O12</f>
        <v>5</v>
      </c>
      <c r="C11" s="15">
        <f>IF(OR(abs!L12="", abs!$N12=""), "", abs!L12/abs!$N12)</f>
        <v>0.53660109642050946</v>
      </c>
      <c r="D11" s="15">
        <f>IF(OR(abs!M12="", abs!$N12=""), "", abs!M12/abs!$N12)</f>
        <v>6.7720090293453723E-3</v>
      </c>
      <c r="E11" s="15">
        <f>IF(abs!$N12="", "", 1 - C11 - D11)</f>
        <v>0.45662689455014516</v>
      </c>
      <c r="G11" s="3"/>
      <c r="H11" s="3"/>
      <c r="I11" s="3"/>
      <c r="J11" s="3"/>
      <c r="K11" s="3"/>
    </row>
    <row r="12" spans="1:14" x14ac:dyDescent="0.2">
      <c r="A12">
        <v>13</v>
      </c>
      <c r="B12" s="3">
        <f>abs!O13</f>
        <v>29</v>
      </c>
      <c r="C12" s="15">
        <f>IF(OR(abs!L13="", abs!$N13=""), "", abs!L13/abs!$N13)</f>
        <v>0.54580981328701694</v>
      </c>
      <c r="D12" s="15">
        <f>IF(OR(abs!M13="", abs!$N13=""), "", abs!M13/abs!$N13)</f>
        <v>0.16066000868432478</v>
      </c>
      <c r="E12" s="15">
        <f>IF(abs!$N13="", "", 1 - C12 - D12)</f>
        <v>0.29353017802865827</v>
      </c>
      <c r="G12" s="3"/>
      <c r="H12" s="3"/>
      <c r="I12" s="3"/>
      <c r="J12" s="3"/>
      <c r="K12" s="3"/>
    </row>
    <row r="13" spans="1:14" x14ac:dyDescent="0.2">
      <c r="A13">
        <v>14</v>
      </c>
      <c r="B13" s="3">
        <f>abs!O14</f>
        <v>23</v>
      </c>
      <c r="C13" s="15">
        <f>IF(OR(abs!L14="", abs!$N14=""), "", abs!L14/abs!$N14)</f>
        <v>0.68266183793571755</v>
      </c>
      <c r="D13" s="15">
        <f>IF(OR(abs!M14="", abs!$N14=""), "", abs!M14/abs!$N14)</f>
        <v>2.5350837483023993E-2</v>
      </c>
      <c r="E13" s="15">
        <f>IF(abs!$N14="", "", 1 - C13 - D13)</f>
        <v>0.29198732458125848</v>
      </c>
      <c r="G13" s="3"/>
      <c r="H13" s="3"/>
      <c r="I13" s="3"/>
      <c r="J13" s="3"/>
      <c r="K13" s="3"/>
    </row>
    <row r="14" spans="1:14" x14ac:dyDescent="0.2">
      <c r="A14">
        <v>16</v>
      </c>
      <c r="B14" s="3">
        <f>abs!O15</f>
        <v>30</v>
      </c>
      <c r="C14" s="15">
        <f>IF(OR(abs!L15="", abs!$N15=""), "", abs!L15/abs!$N15)</f>
        <v>0.79649122807017547</v>
      </c>
      <c r="D14" s="15">
        <f>IF(OR(abs!M15="", abs!$N15=""), "", abs!M15/abs!$N15)</f>
        <v>1.6764132553606238E-2</v>
      </c>
      <c r="E14" s="15">
        <f>IF(abs!$N15="", "", 1 - C14 - D14)</f>
        <v>0.1867446393762183</v>
      </c>
      <c r="G14" s="3"/>
      <c r="H14" s="3"/>
      <c r="I14" s="3"/>
      <c r="J14" s="3"/>
      <c r="K14" s="3"/>
    </row>
    <row r="15" spans="1:14" x14ac:dyDescent="0.2">
      <c r="A15">
        <v>17</v>
      </c>
      <c r="B15" s="3">
        <f>abs!O16</f>
        <v>17</v>
      </c>
      <c r="C15" s="15">
        <f>IF(OR(abs!L16="", abs!$N16=""), "", abs!L16/abs!$N16)</f>
        <v>0.6973512809379071</v>
      </c>
      <c r="D15" s="15">
        <f>IF(OR(abs!M16="", abs!$N16=""), "", abs!M16/abs!$N16)</f>
        <v>3.9079461571862786E-3</v>
      </c>
      <c r="E15" s="15">
        <f>IF(abs!$N16="", "", 1 - C15 - D15)</f>
        <v>0.29874077290490664</v>
      </c>
      <c r="G15" s="3"/>
      <c r="H15" s="3"/>
      <c r="I15" s="3"/>
      <c r="J15" s="3"/>
      <c r="K15" s="3"/>
    </row>
    <row r="16" spans="1:14" x14ac:dyDescent="0.2">
      <c r="A16">
        <v>19</v>
      </c>
      <c r="B16" s="3">
        <f>abs!O17</f>
        <v>46</v>
      </c>
      <c r="C16" s="15">
        <f>IF(OR(abs!L17="", abs!$N17=""), "", abs!L17/abs!$N17)</f>
        <v>0.74806201550387597</v>
      </c>
      <c r="D16" s="15">
        <f>IF(OR(abs!M17="", abs!$N17=""), "", abs!M17/abs!$N17)</f>
        <v>1.5934539190353144E-2</v>
      </c>
      <c r="E16" s="15">
        <f>IF(abs!$N17="", "", 1 - C16 - D16)</f>
        <v>0.23600344530577089</v>
      </c>
      <c r="G16" s="3"/>
      <c r="H16" s="3"/>
      <c r="I16" s="3"/>
      <c r="J16" s="3"/>
      <c r="K16" s="3"/>
    </row>
    <row r="17" spans="1:11" x14ac:dyDescent="0.2">
      <c r="A17">
        <v>20</v>
      </c>
      <c r="B17" s="3">
        <f>abs!O18</f>
        <v>24</v>
      </c>
      <c r="C17" s="15">
        <f>IF(OR(abs!L18="", abs!$N18=""), "", abs!L18/abs!$N18)</f>
        <v>0.77633348274316449</v>
      </c>
      <c r="D17" s="15">
        <f>IF(OR(abs!M18="", abs!$N18=""), "", abs!M18/abs!$N18)</f>
        <v>5.3787539220080678E-2</v>
      </c>
      <c r="E17" s="15">
        <f>IF(abs!$N18="", "", 1 - C17 - D17)</f>
        <v>0.16987897803675484</v>
      </c>
      <c r="G17" s="3"/>
      <c r="H17" s="3"/>
      <c r="I17" s="3"/>
      <c r="J17" s="3"/>
      <c r="K17" s="3"/>
    </row>
    <row r="18" spans="1:11" x14ac:dyDescent="0.2">
      <c r="A18">
        <v>21</v>
      </c>
      <c r="B18" s="3">
        <f>abs!O19</f>
        <v>39</v>
      </c>
      <c r="C18" s="15">
        <f>IF(OR(abs!L19="", abs!$N19=""), "", abs!L19/abs!$N19)</f>
        <v>0.5174004192872117</v>
      </c>
      <c r="D18" s="15">
        <f>IF(OR(abs!M19="", abs!$N19=""), "", abs!M19/abs!$N19)</f>
        <v>5.9958071278825999E-2</v>
      </c>
      <c r="E18" s="15">
        <f>IF(abs!$N19="", "", 1 - C18 - D18)</f>
        <v>0.42264150943396228</v>
      </c>
      <c r="G18" s="3"/>
      <c r="H18" s="3"/>
      <c r="I18" s="3"/>
      <c r="J18" s="3"/>
      <c r="K18" s="3"/>
    </row>
    <row r="19" spans="1:11" x14ac:dyDescent="0.2">
      <c r="A19">
        <v>22</v>
      </c>
      <c r="B19" s="3">
        <f>abs!O20</f>
        <v>12</v>
      </c>
      <c r="C19" s="15">
        <f>IF(OR(abs!L20="", abs!$N20=""), "", abs!L20/abs!$N20)</f>
        <v>0.82390408392656422</v>
      </c>
      <c r="D19" s="15">
        <f>IF(OR(abs!M20="", abs!$N20=""), "", abs!M20/abs!$N20)</f>
        <v>7.4934432371674782E-3</v>
      </c>
      <c r="E19" s="15">
        <f>IF(abs!$N20="", "", 1 - C19 - D19)</f>
        <v>0.16860247283626831</v>
      </c>
      <c r="G19" s="3"/>
      <c r="H19" s="3"/>
      <c r="I19" s="3"/>
      <c r="J19" s="3"/>
      <c r="K19" s="3"/>
    </row>
    <row r="20" spans="1:11" x14ac:dyDescent="0.2">
      <c r="A20">
        <v>23</v>
      </c>
      <c r="B20" s="3">
        <f>abs!O21</f>
        <v>17</v>
      </c>
      <c r="C20" s="15">
        <f>IF(OR(abs!L21="", abs!$N21=""), "", abs!L21/abs!$N21)</f>
        <v>0.59186189889025898</v>
      </c>
      <c r="D20" s="15">
        <f>IF(OR(abs!M21="", abs!$N21=""), "", abs!M21/abs!$N21)</f>
        <v>7.562679819153309E-2</v>
      </c>
      <c r="E20" s="15">
        <f>IF(abs!$N21="", "", 1 - C20 - D20)</f>
        <v>0.33251130291820796</v>
      </c>
      <c r="G20" s="3"/>
      <c r="H20" s="3"/>
      <c r="I20" s="3"/>
      <c r="J20" s="3"/>
      <c r="K20" s="3"/>
    </row>
    <row r="21" spans="1:11" x14ac:dyDescent="0.2">
      <c r="A21">
        <v>24</v>
      </c>
      <c r="B21" s="3">
        <f>abs!O22</f>
        <v>2</v>
      </c>
      <c r="C21" s="15">
        <f>IF(OR(abs!L22="", abs!$N22=""), "", abs!L22/abs!$N22)</f>
        <v>0.81031390134529147</v>
      </c>
      <c r="D21" s="15">
        <f>IF(OR(abs!M22="", abs!$N22=""), "", abs!M22/abs!$N22)</f>
        <v>0</v>
      </c>
      <c r="E21" s="15">
        <f>IF(abs!$N22="", "", 1 - C21 - D21)</f>
        <v>0.18968609865470853</v>
      </c>
      <c r="G21" s="3"/>
      <c r="H21" s="3"/>
      <c r="I21" s="3"/>
      <c r="J21" s="3"/>
      <c r="K21" s="3"/>
    </row>
    <row r="22" spans="1:11" x14ac:dyDescent="0.2">
      <c r="A22">
        <v>25</v>
      </c>
      <c r="B22" s="3">
        <f>abs!O23</f>
        <v>39</v>
      </c>
      <c r="C22" s="15">
        <f>IF(OR(abs!L23="", abs!$N23=""), "", abs!L23/abs!$N23)</f>
        <v>0.51512011304757421</v>
      </c>
      <c r="D22" s="15">
        <f>IF(OR(abs!M23="", abs!$N23=""), "", abs!M23/abs!$N23)</f>
        <v>0.11191709844559586</v>
      </c>
      <c r="E22" s="15">
        <f>IF(abs!$N23="", "", 1 - C22 - D22)</f>
        <v>0.37296278850682996</v>
      </c>
      <c r="G22" s="3"/>
      <c r="H22" s="3"/>
      <c r="I22" s="3"/>
      <c r="J22" s="3"/>
      <c r="K22" s="3"/>
    </row>
    <row r="23" spans="1:11" x14ac:dyDescent="0.2">
      <c r="A23">
        <v>26</v>
      </c>
      <c r="B23" s="3">
        <f>abs!O24</f>
        <v>17</v>
      </c>
      <c r="C23" s="15">
        <f>IF(OR(abs!L24="", abs!$N24=""), "", abs!L24/abs!$N24)</f>
        <v>0.64136846244593004</v>
      </c>
      <c r="D23" s="15">
        <f>IF(OR(abs!M24="", abs!$N24=""), "", abs!M24/abs!$N24)</f>
        <v>8.3759339362957139E-2</v>
      </c>
      <c r="E23" s="15">
        <f>IF(abs!$N24="", "", 1 - C23 - D23)</f>
        <v>0.2748721981911128</v>
      </c>
      <c r="G23" s="3"/>
      <c r="H23" s="3"/>
      <c r="I23" s="3"/>
      <c r="J23" s="3"/>
      <c r="K23" s="3"/>
    </row>
    <row r="24" spans="1:11" x14ac:dyDescent="0.2">
      <c r="A24">
        <v>27</v>
      </c>
      <c r="B24" s="3">
        <f>abs!O25</f>
        <v>35</v>
      </c>
      <c r="C24" s="15">
        <f>IF(OR(abs!L25="", abs!$N25=""), "", abs!L25/abs!$N25)</f>
        <v>0.49111202976436547</v>
      </c>
      <c r="D24" s="15">
        <f>IF(OR(abs!M25="", abs!$N25=""), "", abs!M25/abs!$N25)</f>
        <v>0.15378255477470029</v>
      </c>
      <c r="E24" s="15">
        <f>IF(abs!$N25="", "", 1 - C24 - D24)</f>
        <v>0.35510541546093433</v>
      </c>
      <c r="G24" s="3"/>
      <c r="H24" s="3"/>
      <c r="I24" s="3"/>
      <c r="J24" s="3"/>
      <c r="K24" s="3"/>
    </row>
    <row r="25" spans="1:11" x14ac:dyDescent="0.2">
      <c r="A25">
        <v>28</v>
      </c>
      <c r="B25" s="3">
        <f>abs!O26</f>
        <v>45</v>
      </c>
      <c r="C25" s="15">
        <f>IF(OR(abs!L26="", abs!$N26=""), "", abs!L26/abs!$N26)</f>
        <v>0.61013215859030834</v>
      </c>
      <c r="D25" s="15">
        <f>IF(OR(abs!M26="", abs!$N26=""), "", abs!M26/abs!$N26)</f>
        <v>0.21806167400881057</v>
      </c>
      <c r="E25" s="15">
        <f>IF(abs!$N26="", "", 1 - C25 - D25)</f>
        <v>0.17180616740088109</v>
      </c>
      <c r="G25" s="3"/>
      <c r="H25" s="3"/>
      <c r="I25" s="3"/>
      <c r="J25" s="3"/>
      <c r="K25" s="3"/>
    </row>
    <row r="26" spans="1:11" x14ac:dyDescent="0.2">
      <c r="A26">
        <v>29</v>
      </c>
      <c r="B26" s="3">
        <f>abs!O27</f>
        <v>35</v>
      </c>
      <c r="C26" s="15">
        <f>IF(OR(abs!L27="", abs!$N27=""), "", abs!L27/abs!$N27)</f>
        <v>0.51200349192492356</v>
      </c>
      <c r="D26" s="15">
        <f>IF(OR(abs!M27="", abs!$N27=""), "", abs!M27/abs!$N27)</f>
        <v>1.5713662156263641E-2</v>
      </c>
      <c r="E26" s="15">
        <f>IF(abs!$N27="", "", 1 - C26 - D26)</f>
        <v>0.47228284591881281</v>
      </c>
      <c r="G26" s="3"/>
      <c r="H26" s="3"/>
      <c r="I26" s="3"/>
      <c r="J26" s="3"/>
      <c r="K26" s="3"/>
    </row>
    <row r="27" spans="1:11" x14ac:dyDescent="0.2">
      <c r="A27">
        <v>30</v>
      </c>
      <c r="B27" s="3">
        <f>abs!O28</f>
        <v>16</v>
      </c>
      <c r="C27" s="15">
        <f>IF(OR(abs!L28="", abs!$N28=""), "", abs!L28/abs!$N28)</f>
        <v>0.58660957571039318</v>
      </c>
      <c r="D27" s="15">
        <f>IF(OR(abs!M28="", abs!$N28=""), "", abs!M28/abs!$N28)</f>
        <v>0.17399766446087972</v>
      </c>
      <c r="E27" s="15">
        <f>IF(abs!$N28="", "", 1 - C27 - D27)</f>
        <v>0.2393927598287271</v>
      </c>
      <c r="G27" s="3"/>
      <c r="H27" s="3"/>
      <c r="I27" s="3"/>
      <c r="J27" s="3"/>
      <c r="K27" s="3"/>
    </row>
    <row r="28" spans="1:11" x14ac:dyDescent="0.2">
      <c r="A28">
        <v>31</v>
      </c>
      <c r="B28" s="3">
        <f>abs!O29</f>
        <v>11</v>
      </c>
      <c r="C28" s="15">
        <f>IF(OR(abs!L29="", abs!$N29=""), "", abs!L29/abs!$N29)</f>
        <v>0.65127970749542963</v>
      </c>
      <c r="D28" s="15">
        <f>IF(OR(abs!M29="", abs!$N29=""), "", abs!M29/abs!$N29)</f>
        <v>1.3711151736745886E-2</v>
      </c>
      <c r="E28" s="15">
        <f>IF(abs!$N29="", "", 1 - C28 - D28)</f>
        <v>0.33500914076782451</v>
      </c>
      <c r="G28" s="3"/>
      <c r="H28" s="3"/>
      <c r="I28" s="3"/>
      <c r="J28" s="3"/>
      <c r="K28" s="3"/>
    </row>
    <row r="29" spans="1:11" x14ac:dyDescent="0.2">
      <c r="A29">
        <v>32</v>
      </c>
      <c r="B29" s="3">
        <f>abs!O30</f>
        <v>45</v>
      </c>
      <c r="C29" s="15">
        <f>IF(OR(abs!L30="", abs!$N30=""), "", abs!L30/abs!$N30)</f>
        <v>0.72081043956043955</v>
      </c>
      <c r="D29" s="15">
        <f>IF(OR(abs!M30="", abs!$N30=""), "", abs!M30/abs!$N30)</f>
        <v>5.1854395604395608E-2</v>
      </c>
      <c r="E29" s="15">
        <f>IF(abs!$N30="", "", 1 - C29 - D29)</f>
        <v>0.22733516483516483</v>
      </c>
      <c r="G29" s="3"/>
      <c r="H29" s="3"/>
      <c r="I29" s="3"/>
      <c r="J29" s="3"/>
      <c r="K29" s="3"/>
    </row>
    <row r="30" spans="1:11" x14ac:dyDescent="0.2">
      <c r="A30">
        <v>33</v>
      </c>
      <c r="B30" s="3">
        <f>abs!O31</f>
        <v>1</v>
      </c>
      <c r="C30" s="15">
        <f>IF(OR(abs!L31="", abs!$N31=""), "", abs!L31/abs!$N31)</f>
        <v>0.53375796178343948</v>
      </c>
      <c r="D30" s="15">
        <f>IF(OR(abs!M31="", abs!$N31=""), "", abs!M31/abs!$N31)</f>
        <v>6.3694267515923567E-2</v>
      </c>
      <c r="E30" s="15">
        <f>IF(abs!$N31="", "", 1 - C30 - D30)</f>
        <v>0.40254777070063696</v>
      </c>
      <c r="G30" s="3"/>
      <c r="H30" s="3"/>
      <c r="I30" s="3"/>
      <c r="J30" s="3"/>
      <c r="K30" s="3"/>
    </row>
    <row r="31" spans="1:11" x14ac:dyDescent="0.2">
      <c r="A31">
        <v>36</v>
      </c>
      <c r="B31" s="3">
        <f>abs!O32</f>
        <v>26</v>
      </c>
      <c r="C31" s="15">
        <f>IF(OR(abs!L32="", abs!$N32=""), "", abs!L32/abs!$N32)</f>
        <v>0.6248153618906942</v>
      </c>
      <c r="D31" s="15">
        <f>IF(OR(abs!M32="", abs!$N32=""), "", abs!M32/abs!$N32)</f>
        <v>6.7946824224519947E-2</v>
      </c>
      <c r="E31" s="15">
        <f>IF(abs!$N32="", "", 1 - C31 - D31)</f>
        <v>0.30723781388478588</v>
      </c>
      <c r="G31" s="3"/>
      <c r="H31" s="3"/>
      <c r="I31" s="3"/>
      <c r="J31" s="3"/>
      <c r="K31" s="3"/>
    </row>
    <row r="32" spans="1:11" x14ac:dyDescent="0.2">
      <c r="A32">
        <v>37</v>
      </c>
      <c r="B32" s="3">
        <f>abs!O33</f>
        <v>34</v>
      </c>
      <c r="C32" s="15">
        <f>IF(OR(abs!L33="", abs!$N33=""), "", abs!L33/abs!$N33)</f>
        <v>0.50479233226837061</v>
      </c>
      <c r="D32" s="15">
        <f>IF(OR(abs!M33="", abs!$N33=""), "", abs!M33/abs!$N33)</f>
        <v>9.8642172523961666E-2</v>
      </c>
      <c r="E32" s="15">
        <f>IF(abs!$N33="", "", 1 - C32 - D32)</f>
        <v>0.39656549520766771</v>
      </c>
      <c r="G32" s="3"/>
      <c r="H32" s="3"/>
      <c r="I32" s="3"/>
      <c r="J32" s="3"/>
      <c r="K32" s="3"/>
    </row>
    <row r="33" spans="1:11" x14ac:dyDescent="0.2">
      <c r="A33">
        <v>38</v>
      </c>
      <c r="B33" s="3">
        <f>abs!O34</f>
        <v>38</v>
      </c>
      <c r="C33" s="15">
        <f>IF(OR(abs!L34="", abs!$N34=""), "", abs!L34/abs!$N34)</f>
        <v>0.50870942201108471</v>
      </c>
      <c r="D33" s="15">
        <f>IF(OR(abs!M34="", abs!$N34=""), "", abs!M34/abs!$N34)</f>
        <v>2.2169437846397466E-2</v>
      </c>
      <c r="E33" s="15">
        <f>IF(abs!$N34="", "", 1 - C33 - D33)</f>
        <v>0.46912114014251782</v>
      </c>
      <c r="G33" s="3"/>
      <c r="H33" s="3"/>
      <c r="I33" s="3"/>
      <c r="J33" s="3"/>
      <c r="K33" s="3"/>
    </row>
    <row r="34" spans="1:11" x14ac:dyDescent="0.2">
      <c r="A34">
        <v>39</v>
      </c>
      <c r="B34" s="3">
        <f>abs!O35</f>
        <v>15</v>
      </c>
      <c r="C34" s="15">
        <f>IF(OR(abs!L35="", abs!$N35=""), "", abs!L35/abs!$N35)</f>
        <v>0.70526315789473681</v>
      </c>
      <c r="D34" s="15">
        <f>IF(OR(abs!M35="", abs!$N35=""), "", abs!M35/abs!$N35)</f>
        <v>2.06140350877193E-2</v>
      </c>
      <c r="E34" s="15">
        <f>IF(abs!$N35="", "", 1 - C34 - D34)</f>
        <v>0.27412280701754388</v>
      </c>
      <c r="G34" s="3"/>
      <c r="H34" s="3"/>
      <c r="I34" s="3"/>
      <c r="J34" s="3"/>
      <c r="K34" s="3"/>
    </row>
    <row r="35" spans="1:11" x14ac:dyDescent="0.2">
      <c r="A35">
        <v>40</v>
      </c>
      <c r="B35" s="3">
        <f>abs!O36</f>
        <v>30</v>
      </c>
      <c r="C35" s="15">
        <f>IF(OR(abs!L36="", abs!$N36=""), "", abs!L36/abs!$N36)</f>
        <v>0.69144307469180566</v>
      </c>
      <c r="D35" s="15">
        <f>IF(OR(abs!M36="", abs!$N36=""), "", abs!M36/abs!$N36)</f>
        <v>9.0645395213923133E-2</v>
      </c>
      <c r="E35" s="15">
        <f>IF(abs!$N36="", "", 1 - C35 - D35)</f>
        <v>0.21791153009427122</v>
      </c>
      <c r="G35" s="3"/>
      <c r="H35" s="3"/>
      <c r="I35" s="3"/>
      <c r="J35" s="3"/>
      <c r="K35" s="3"/>
    </row>
    <row r="36" spans="1:11" x14ac:dyDescent="0.2">
      <c r="A36">
        <v>41</v>
      </c>
      <c r="B36" s="3">
        <f>abs!O37</f>
        <v>11</v>
      </c>
      <c r="C36" s="15">
        <f>IF(OR(abs!L37="", abs!$N37=""), "", abs!L37/abs!$N37)</f>
        <v>0.52224199288256223</v>
      </c>
      <c r="D36" s="15">
        <f>IF(OR(abs!M37="", abs!$N37=""), "", abs!M37/abs!$N37)</f>
        <v>3.2918149466192169E-2</v>
      </c>
      <c r="E36" s="15">
        <f>IF(abs!$N37="", "", 1 - C36 - D36)</f>
        <v>0.44483985765124562</v>
      </c>
      <c r="G36" s="3"/>
      <c r="H36" s="3"/>
      <c r="I36" s="3"/>
      <c r="J36" s="3"/>
      <c r="K36" s="3"/>
    </row>
    <row r="37" spans="1:11" x14ac:dyDescent="0.2">
      <c r="A37">
        <v>42</v>
      </c>
      <c r="B37" s="3">
        <f>abs!O38</f>
        <v>25</v>
      </c>
      <c r="C37" s="15">
        <f>IF(OR(abs!L38="", abs!$N38=""), "", abs!L38/abs!$N38)</f>
        <v>0.8376709307454786</v>
      </c>
      <c r="D37" s="15">
        <f>IF(OR(abs!M38="", abs!$N38=""), "", abs!M38/abs!$N38)</f>
        <v>3.7494486104984563E-2</v>
      </c>
      <c r="E37" s="15">
        <f>IF(abs!$N38="", "", 1 - C37 - D37)</f>
        <v>0.12483458314953683</v>
      </c>
      <c r="G37" s="3"/>
      <c r="H37" s="3"/>
      <c r="I37" s="3"/>
      <c r="J37" s="3"/>
      <c r="K37" s="3"/>
    </row>
    <row r="38" spans="1:11" x14ac:dyDescent="0.2">
      <c r="A38">
        <v>43</v>
      </c>
      <c r="B38" s="3">
        <f>abs!O39</f>
        <v>19</v>
      </c>
      <c r="C38" s="15">
        <f>IF(OR(abs!L39="", abs!$N39=""), "", abs!L39/abs!$N39)</f>
        <v>0.5780296425457716</v>
      </c>
      <c r="D38" s="15">
        <f>IF(OR(abs!M39="", abs!$N39=""), "", abs!M39/abs!$N39)</f>
        <v>2.0924149956408022E-2</v>
      </c>
      <c r="E38" s="15">
        <f>IF(abs!$N39="", "", 1 - C38 - D38)</f>
        <v>0.40104620749782038</v>
      </c>
      <c r="G38" s="3"/>
      <c r="H38" s="3"/>
      <c r="I38" s="3"/>
      <c r="J38" s="3"/>
      <c r="K38" s="3"/>
    </row>
    <row r="39" spans="1:11" x14ac:dyDescent="0.2">
      <c r="A39">
        <v>44</v>
      </c>
      <c r="B39" s="3">
        <f>abs!O40</f>
        <v>11</v>
      </c>
      <c r="C39" s="15">
        <f>IF(OR(abs!L40="", abs!$N40=""), "", abs!L40/abs!$N40)</f>
        <v>0.65218437838488386</v>
      </c>
      <c r="D39" s="15">
        <f>IF(OR(abs!M40="", abs!$N40=""), "", abs!M40/abs!$N40)</f>
        <v>0.19496931038632809</v>
      </c>
      <c r="E39" s="15">
        <f>IF(abs!$N40="", "", 1 - C39 - D39)</f>
        <v>0.15284631122878806</v>
      </c>
      <c r="G39" s="3"/>
      <c r="H39" s="3"/>
      <c r="I39" s="3"/>
      <c r="J39" s="3"/>
      <c r="K39" s="3"/>
    </row>
    <row r="40" spans="1:11" x14ac:dyDescent="0.2">
      <c r="A40">
        <v>45</v>
      </c>
      <c r="B40" s="3">
        <f>abs!O41</f>
        <v>43</v>
      </c>
      <c r="C40" s="15">
        <f>IF(OR(abs!L41="", abs!$N41=""), "", abs!L41/abs!$N41)</f>
        <v>0.81350762527233111</v>
      </c>
      <c r="D40" s="15">
        <f>IF(OR(abs!M41="", abs!$N41=""), "", abs!M41/abs!$N41)</f>
        <v>3.1808278867102399E-2</v>
      </c>
      <c r="E40" s="15">
        <f>IF(abs!$N41="", "", 1 - C40 - D40)</f>
        <v>0.15468409586056647</v>
      </c>
      <c r="G40" s="3"/>
      <c r="H40" s="3"/>
      <c r="I40" s="3"/>
      <c r="J40" s="3"/>
      <c r="K40" s="3"/>
    </row>
    <row r="41" spans="1:11" x14ac:dyDescent="0.2">
      <c r="A41">
        <v>46</v>
      </c>
      <c r="B41" s="3">
        <f>abs!O42</f>
        <v>15</v>
      </c>
      <c r="C41" s="15">
        <f>IF(OR(abs!L42="", abs!$N42=""), "", abs!L42/abs!$N42)</f>
        <v>0.80871773169699535</v>
      </c>
      <c r="D41" s="15">
        <f>IF(OR(abs!M42="", abs!$N42=""), "", abs!M42/abs!$N42)</f>
        <v>4.8666948793906054E-2</v>
      </c>
      <c r="E41" s="15">
        <f>IF(abs!$N42="", "", 1 - C41 - D41)</f>
        <v>0.14261531950909861</v>
      </c>
      <c r="G41" s="3"/>
      <c r="H41" s="3"/>
      <c r="I41" s="3"/>
      <c r="J41" s="3"/>
      <c r="K41" s="3"/>
    </row>
    <row r="42" spans="1:11" x14ac:dyDescent="0.2">
      <c r="A42">
        <v>47</v>
      </c>
      <c r="B42" s="3">
        <f>abs!O43</f>
        <v>27</v>
      </c>
      <c r="C42" s="15">
        <f>IF(OR(abs!L43="", abs!$N43=""), "", abs!L43/abs!$N43)</f>
        <v>0.85867620751341678</v>
      </c>
      <c r="D42" s="15">
        <f>IF(OR(abs!M43="", abs!$N43=""), "", abs!M43/abs!$N43)</f>
        <v>1.7889087656529517E-3</v>
      </c>
      <c r="E42" s="15">
        <f>IF(abs!$N43="", "", 1 - C42 - D42)</f>
        <v>0.13953488372093026</v>
      </c>
      <c r="G42" s="3"/>
      <c r="H42" s="3"/>
      <c r="I42" s="3"/>
      <c r="J42" s="3"/>
      <c r="K42" s="3"/>
    </row>
    <row r="43" spans="1:11" x14ac:dyDescent="0.2">
      <c r="A43">
        <v>48</v>
      </c>
      <c r="B43" s="3">
        <f>abs!O44</f>
        <v>47</v>
      </c>
      <c r="C43" s="15">
        <f>IF(OR(abs!L44="", abs!$N44=""), "", abs!L44/abs!$N44)</f>
        <v>0.78523915109280962</v>
      </c>
      <c r="D43" s="15">
        <f>IF(OR(abs!M44="", abs!$N44=""), "", abs!M44/abs!$N44)</f>
        <v>6.3351282863477985E-3</v>
      </c>
      <c r="E43" s="15">
        <f>IF(abs!$N44="", "", 1 - C43 - D43)</f>
        <v>0.20842572062084258</v>
      </c>
      <c r="G43" s="3"/>
      <c r="H43" s="3"/>
      <c r="I43" s="3"/>
      <c r="J43" s="3"/>
      <c r="K43" s="3"/>
    </row>
    <row r="44" spans="1:11" x14ac:dyDescent="0.2">
      <c r="A44">
        <v>49</v>
      </c>
      <c r="B44" s="3">
        <f>abs!O45</f>
        <v>11</v>
      </c>
      <c r="C44" s="15">
        <f>IF(OR(abs!L45="", abs!$N45=""), "", abs!L45/abs!$N45)</f>
        <v>0.60025340513145387</v>
      </c>
      <c r="D44" s="15">
        <f>IF(OR(abs!M45="", abs!$N45=""), "", abs!M45/abs!$N45)</f>
        <v>0</v>
      </c>
      <c r="E44" s="15">
        <f>IF(abs!$N45="", "", 1 - C44 - D44)</f>
        <v>0.39974659486854613</v>
      </c>
      <c r="G44" s="3"/>
      <c r="H44" s="3"/>
      <c r="I44" s="3"/>
      <c r="J44" s="3"/>
      <c r="K44" s="3"/>
    </row>
    <row r="45" spans="1:11" x14ac:dyDescent="0.2">
      <c r="A45">
        <v>50</v>
      </c>
      <c r="B45" s="3">
        <f>abs!O46</f>
        <v>16</v>
      </c>
      <c r="C45" s="15">
        <f>IF(OR(abs!L46="", abs!$N46=""), "", abs!L46/abs!$N46)</f>
        <v>0.48623131392604246</v>
      </c>
      <c r="D45" s="15">
        <f>IF(OR(abs!M46="", abs!$N46=""), "", abs!M46/abs!$N46)</f>
        <v>4.7206923682140051E-2</v>
      </c>
      <c r="E45" s="15">
        <f>IF(abs!$N46="", "", 1 - C45 - D45)</f>
        <v>0.46656176239181746</v>
      </c>
      <c r="G45" s="3"/>
      <c r="H45" s="3"/>
      <c r="I45" s="3"/>
      <c r="J45" s="3"/>
      <c r="K45" s="3"/>
    </row>
    <row r="46" spans="1:11" x14ac:dyDescent="0.2">
      <c r="A46">
        <v>51</v>
      </c>
      <c r="B46" s="3">
        <f>abs!O47</f>
        <v>42</v>
      </c>
      <c r="C46" s="15">
        <f>IF(OR(abs!L47="", abs!$N47=""), "", abs!L47/abs!$N47)</f>
        <v>0.59416342412451362</v>
      </c>
      <c r="D46" s="15">
        <f>IF(OR(abs!M47="", abs!$N47=""), "", abs!M47/abs!$N47)</f>
        <v>0.12645914396887159</v>
      </c>
      <c r="E46" s="15">
        <f>IF(abs!$N47="", "", 1 - C46 - D46)</f>
        <v>0.27937743190661479</v>
      </c>
      <c r="G46" s="3"/>
      <c r="H46" s="3"/>
      <c r="I46" s="3"/>
      <c r="J46" s="3"/>
      <c r="K46" s="3"/>
    </row>
    <row r="47" spans="1:11" x14ac:dyDescent="0.2">
      <c r="A47">
        <v>52</v>
      </c>
      <c r="B47" s="3">
        <f>abs!O48</f>
        <v>46</v>
      </c>
      <c r="C47" s="15">
        <f>IF(OR(abs!L48="", abs!$N48=""), "", abs!L48/abs!$N48)</f>
        <v>0.61359649122807014</v>
      </c>
      <c r="D47" s="15">
        <f>IF(OR(abs!M48="", abs!$N48=""), "", abs!M48/abs!$N48)</f>
        <v>0.25175438596491229</v>
      </c>
      <c r="E47" s="15">
        <f>IF(abs!$N48="", "", 1 - C47 - D47)</f>
        <v>0.13464912280701757</v>
      </c>
      <c r="G47" s="3"/>
      <c r="H47" s="3"/>
      <c r="I47" s="3"/>
      <c r="J47" s="3"/>
      <c r="K47" s="3"/>
    </row>
    <row r="48" spans="1:11" x14ac:dyDescent="0.2">
      <c r="A48">
        <v>53</v>
      </c>
      <c r="B48" s="3">
        <f>abs!O49</f>
        <v>11</v>
      </c>
      <c r="C48" s="15">
        <f>IF(OR(abs!L49="", abs!$N49=""), "", abs!L49/abs!$N49)</f>
        <v>0.84266055045871557</v>
      </c>
      <c r="D48" s="15">
        <f>IF(OR(abs!M49="", abs!$N49=""), "", abs!M49/abs!$N49)</f>
        <v>8.7155963302752298E-3</v>
      </c>
      <c r="E48" s="15">
        <f>IF(abs!$N49="", "", 1 - C48 - D48)</f>
        <v>0.14862385321100918</v>
      </c>
      <c r="G48" s="3"/>
      <c r="H48" s="3"/>
      <c r="I48" s="3"/>
      <c r="J48" s="3"/>
      <c r="K48" s="3"/>
    </row>
    <row r="49" spans="1:11" x14ac:dyDescent="0.2">
      <c r="A49">
        <v>54</v>
      </c>
      <c r="B49" s="3">
        <f>abs!O50</f>
        <v>6</v>
      </c>
      <c r="C49" s="15">
        <f>IF(OR(abs!L50="", abs!$N50=""), "", abs!L50/abs!$N50)</f>
        <v>0.57162162162162167</v>
      </c>
      <c r="D49" s="15">
        <f>IF(OR(abs!M50="", abs!$N50=""), "", abs!M50/abs!$N50)</f>
        <v>0.22792792792792793</v>
      </c>
      <c r="E49" s="15">
        <f>IF(abs!$N50="", "", 1 - C49 - D49)</f>
        <v>0.2004504504504504</v>
      </c>
      <c r="G49" s="3"/>
      <c r="H49" s="3"/>
      <c r="I49" s="3"/>
      <c r="J49" s="3"/>
      <c r="K49" s="3"/>
    </row>
    <row r="50" spans="1:11" x14ac:dyDescent="0.2">
      <c r="A50">
        <v>55</v>
      </c>
      <c r="B50" s="3">
        <f>abs!O51</f>
        <v>15</v>
      </c>
      <c r="C50" s="15">
        <f>IF(OR(abs!L51="", abs!$N51=""), "", abs!L51/abs!$N51)</f>
        <v>0.73497622135754437</v>
      </c>
      <c r="D50" s="15">
        <f>IF(OR(abs!M51="", abs!$N51=""), "", abs!M51/abs!$N51)</f>
        <v>0.10376134889753567</v>
      </c>
      <c r="E50" s="15">
        <f>IF(abs!$N51="", "", 1 - C50 - D50)</f>
        <v>0.16126242974491994</v>
      </c>
      <c r="G50" s="3"/>
      <c r="H50" s="3"/>
      <c r="I50" s="3"/>
      <c r="J50" s="3"/>
      <c r="K50" s="3"/>
    </row>
    <row r="51" spans="1:11" x14ac:dyDescent="0.2">
      <c r="A51">
        <v>56</v>
      </c>
      <c r="B51" s="3">
        <f>abs!O52</f>
        <v>36</v>
      </c>
      <c r="C51" s="15">
        <f>IF(OR(abs!L52="", abs!$N52=""), "", abs!L52/abs!$N52)</f>
        <v>0.77018900343642616</v>
      </c>
      <c r="D51" s="15">
        <f>IF(OR(abs!M52="", abs!$N52=""), "", abs!M52/abs!$N52)</f>
        <v>0</v>
      </c>
      <c r="E51" s="15">
        <f>IF(abs!$N52="", "", 1 - C51 - D51)</f>
        <v>0.22981099656357384</v>
      </c>
      <c r="G51" s="3"/>
      <c r="H51" s="3"/>
      <c r="I51" s="3"/>
      <c r="J51" s="3"/>
      <c r="K51" s="3"/>
    </row>
    <row r="52" spans="1:11" x14ac:dyDescent="0.2">
      <c r="A52">
        <v>57</v>
      </c>
      <c r="B52" s="3">
        <f>abs!O53</f>
        <v>22</v>
      </c>
      <c r="C52" s="15">
        <f>IF(OR(abs!L53="", abs!$N53=""), "", abs!L53/abs!$N53)</f>
        <v>0.61619718309859151</v>
      </c>
      <c r="D52" s="15">
        <f>IF(OR(abs!M53="", abs!$N53=""), "", abs!M53/abs!$N53)</f>
        <v>3.7411971830985914E-2</v>
      </c>
      <c r="E52" s="15">
        <f>IF(abs!$N53="", "", 1 - C52 - D52)</f>
        <v>0.34639084507042256</v>
      </c>
      <c r="G52" s="3"/>
      <c r="H52" s="3"/>
      <c r="I52" s="3"/>
      <c r="J52" s="3"/>
      <c r="K52" s="3"/>
    </row>
    <row r="53" spans="1:11" x14ac:dyDescent="0.2">
      <c r="A53">
        <v>58</v>
      </c>
      <c r="B53" s="3">
        <f>abs!O54</f>
        <v>32</v>
      </c>
      <c r="C53" s="15">
        <f>IF(OR(abs!L54="", abs!$N54=""), "", abs!L54/abs!$N54)</f>
        <v>0.66028894962905116</v>
      </c>
      <c r="D53" s="15">
        <f>IF(OR(abs!M54="", abs!$N54=""), "", abs!M54/abs!$N54)</f>
        <v>1.483795392424834E-2</v>
      </c>
      <c r="E53" s="15">
        <f>IF(abs!$N54="", "", 1 - C53 - D53)</f>
        <v>0.32487309644670048</v>
      </c>
      <c r="G53" s="3"/>
      <c r="H53" s="3"/>
      <c r="I53" s="3"/>
      <c r="J53" s="3"/>
      <c r="K53" s="3"/>
    </row>
    <row r="54" spans="1:11" x14ac:dyDescent="0.2">
      <c r="A54">
        <v>59</v>
      </c>
      <c r="B54" s="3">
        <f>abs!O55</f>
        <v>11</v>
      </c>
      <c r="C54" s="15">
        <f>IF(OR(abs!L55="", abs!$N55=""), "", abs!L55/abs!$N55)</f>
        <v>0.74966532797858099</v>
      </c>
      <c r="D54" s="15">
        <f>IF(OR(abs!M55="", abs!$N55=""), "", abs!M55/abs!$N55)</f>
        <v>0.14814814814814814</v>
      </c>
      <c r="E54" s="15">
        <f>IF(abs!$N55="", "", 1 - C54 - D54)</f>
        <v>0.10218652387327087</v>
      </c>
      <c r="G54" s="3"/>
      <c r="H54" s="3"/>
      <c r="I54" s="3"/>
      <c r="J54" s="3"/>
      <c r="K54" s="3"/>
    </row>
    <row r="55" spans="1:11" x14ac:dyDescent="0.2">
      <c r="A55">
        <v>60</v>
      </c>
      <c r="B55" s="3">
        <f>abs!O56</f>
        <v>29</v>
      </c>
      <c r="C55" s="15">
        <f>IF(OR(abs!L56="", abs!$N56=""), "", abs!L56/abs!$N56)</f>
        <v>0.55566957414058493</v>
      </c>
      <c r="D55" s="15">
        <f>IF(OR(abs!M56="", abs!$N56=""), "", abs!M56/abs!$N56)</f>
        <v>0.17085684966649564</v>
      </c>
      <c r="E55" s="15">
        <f>IF(abs!$N56="", "", 1 - C55 - D55)</f>
        <v>0.27347357619291945</v>
      </c>
      <c r="G55" s="3"/>
      <c r="H55" s="3"/>
      <c r="I55" s="3"/>
      <c r="J55" s="3"/>
      <c r="K55" s="3"/>
    </row>
    <row r="56" spans="1:11" x14ac:dyDescent="0.2">
      <c r="A56">
        <v>61</v>
      </c>
      <c r="B56" s="3">
        <f>abs!O57</f>
        <v>30</v>
      </c>
      <c r="C56" s="15">
        <f>IF(OR(abs!L57="", abs!$N57=""), "", abs!L57/abs!$N57)</f>
        <v>0.72854030501089329</v>
      </c>
      <c r="D56" s="15">
        <f>IF(OR(abs!M57="", abs!$N57=""), "", abs!M57/abs!$N57)</f>
        <v>8.9760348583877991E-2</v>
      </c>
      <c r="E56" s="15">
        <f>IF(abs!$N57="", "", 1 - C56 - D56)</f>
        <v>0.18169934640522872</v>
      </c>
      <c r="G56" s="3"/>
      <c r="H56" s="3"/>
      <c r="I56" s="3"/>
      <c r="J56" s="3"/>
      <c r="K56" s="3"/>
    </row>
    <row r="57" spans="1:11" x14ac:dyDescent="0.2">
      <c r="A57">
        <v>62</v>
      </c>
      <c r="B57" s="3">
        <f>abs!O58</f>
        <v>6</v>
      </c>
      <c r="C57" s="15">
        <f>IF(OR(abs!L58="", abs!$N58=""), "", abs!L58/abs!$N58)</f>
        <v>0.53197278911564627</v>
      </c>
      <c r="D57" s="15">
        <f>IF(OR(abs!M58="", abs!$N58=""), "", abs!M58/abs!$N58)</f>
        <v>9.8775510204081637E-2</v>
      </c>
      <c r="E57" s="15">
        <f>IF(abs!$N58="", "", 1 - C57 - D57)</f>
        <v>0.36925170068027208</v>
      </c>
      <c r="G57" s="3"/>
      <c r="H57" s="3"/>
      <c r="I57" s="3"/>
      <c r="J57" s="3"/>
      <c r="K57" s="3"/>
    </row>
    <row r="58" spans="1:11" x14ac:dyDescent="0.2">
      <c r="A58">
        <v>63</v>
      </c>
      <c r="B58" s="3">
        <f>abs!O59</f>
        <v>2</v>
      </c>
      <c r="C58" s="15">
        <f>IF(OR(abs!L59="", abs!$N59=""), "", abs!L59/abs!$N59)</f>
        <v>0.8498168498168498</v>
      </c>
      <c r="D58" s="15">
        <f>IF(OR(abs!M59="", abs!$N59=""), "", abs!M59/abs!$N59)</f>
        <v>3.663003663003663E-4</v>
      </c>
      <c r="E58" s="15">
        <f>IF(abs!$N59="", "", 1 - C58 - D58)</f>
        <v>0.14981684981684984</v>
      </c>
      <c r="G58" s="3"/>
      <c r="H58" s="3"/>
      <c r="I58" s="3"/>
      <c r="J58" s="3"/>
      <c r="K58" s="3"/>
    </row>
    <row r="59" spans="1:11" x14ac:dyDescent="0.2">
      <c r="A59">
        <v>64</v>
      </c>
      <c r="B59" s="3">
        <f>abs!O60</f>
        <v>50</v>
      </c>
      <c r="C59" s="15">
        <f>IF(OR(abs!L60="", abs!$N60=""), "", abs!L60/abs!$N60)</f>
        <v>0.76324167872648341</v>
      </c>
      <c r="D59" s="15">
        <f>IF(OR(abs!M60="", abs!$N60=""), "", abs!M60/abs!$N60)</f>
        <v>8.9725036179450074E-3</v>
      </c>
      <c r="E59" s="15">
        <f>IF(abs!$N60="", "", 1 - C59 - D59)</f>
        <v>0.2277858176555716</v>
      </c>
      <c r="G59" s="3"/>
      <c r="H59" s="3"/>
      <c r="I59" s="3"/>
      <c r="J59" s="3"/>
      <c r="K59" s="3"/>
    </row>
    <row r="60" spans="1:11" x14ac:dyDescent="0.2">
      <c r="A60">
        <v>65</v>
      </c>
      <c r="B60" s="3">
        <f>abs!O61</f>
        <v>47</v>
      </c>
      <c r="C60" s="15">
        <f>IF(OR(abs!L61="", abs!$N61=""), "", abs!L61/abs!$N61)</f>
        <v>0.65407373691397364</v>
      </c>
      <c r="D60" s="15">
        <f>IF(OR(abs!M61="", abs!$N61=""), "", abs!M61/abs!$N61)</f>
        <v>6.5999089667728716E-2</v>
      </c>
      <c r="E60" s="15">
        <f>IF(abs!$N61="", "", 1 - C60 - D60)</f>
        <v>0.27992717341829765</v>
      </c>
      <c r="G60" s="3"/>
      <c r="H60" s="3"/>
      <c r="I60" s="3"/>
      <c r="J60" s="3"/>
      <c r="K60" s="3"/>
    </row>
    <row r="61" spans="1:11" x14ac:dyDescent="0.2">
      <c r="A61">
        <v>66</v>
      </c>
      <c r="B61" s="3">
        <f>abs!O62</f>
        <v>26</v>
      </c>
      <c r="C61" s="15">
        <f>IF(OR(abs!L62="", abs!$N62=""), "", abs!L62/abs!$N62)</f>
        <v>0.71144708423326131</v>
      </c>
      <c r="D61" s="15">
        <f>IF(OR(abs!M62="", abs!$N62=""), "", abs!M62/abs!$N62)</f>
        <v>9.9784017278617715E-2</v>
      </c>
      <c r="E61" s="15">
        <f>IF(abs!$N62="", "", 1 - C61 - D61)</f>
        <v>0.18876889848812098</v>
      </c>
      <c r="G61" s="3"/>
      <c r="H61" s="3"/>
      <c r="I61" s="3"/>
      <c r="J61" s="3"/>
      <c r="K61" s="3"/>
    </row>
    <row r="62" spans="1:11" x14ac:dyDescent="0.2">
      <c r="A62">
        <v>67</v>
      </c>
      <c r="B62" s="3">
        <f>abs!O63</f>
        <v>46</v>
      </c>
      <c r="C62" s="15">
        <f>IF(OR(abs!L63="", abs!$N63=""), "", abs!L63/abs!$N63)</f>
        <v>0.79571428571428571</v>
      </c>
      <c r="D62" s="15">
        <f>IF(OR(abs!M63="", abs!$N63=""), "", abs!M63/abs!$N63)</f>
        <v>0.03</v>
      </c>
      <c r="E62" s="15">
        <f>IF(abs!$N63="", "", 1 - C62 - D62)</f>
        <v>0.17428571428571429</v>
      </c>
      <c r="G62" s="3"/>
      <c r="H62" s="3"/>
      <c r="I62" s="3"/>
      <c r="J62" s="3"/>
      <c r="K62" s="3"/>
    </row>
    <row r="63" spans="1:11" x14ac:dyDescent="0.2">
      <c r="A63">
        <v>68</v>
      </c>
      <c r="B63" s="3">
        <f>abs!O64</f>
        <v>3</v>
      </c>
      <c r="C63" s="15">
        <f>IF(OR(abs!L64="", abs!$N64=""), "", abs!L64/abs!$N64)</f>
        <v>0.69043401240035429</v>
      </c>
      <c r="D63" s="15">
        <f>IF(OR(abs!M64="", abs!$N64=""), "", abs!M64/abs!$N64)</f>
        <v>2.7900797165633304E-2</v>
      </c>
      <c r="E63" s="15">
        <f>IF(abs!$N64="", "", 1 - C63 - D63)</f>
        <v>0.28166519043401239</v>
      </c>
      <c r="G63" s="3"/>
      <c r="H63" s="3"/>
      <c r="I63" s="3"/>
      <c r="J63" s="3"/>
      <c r="K63" s="3"/>
    </row>
    <row r="64" spans="1:11" x14ac:dyDescent="0.2">
      <c r="A64">
        <v>69</v>
      </c>
      <c r="B64" s="3">
        <f>abs!O65</f>
        <v>47</v>
      </c>
      <c r="C64" s="15" t="str">
        <f>IF(OR(abs!L65="", abs!$N65=""), "", abs!L65/abs!$N65)</f>
        <v/>
      </c>
      <c r="D64" s="15" t="str">
        <f>IF(OR(abs!M65="", abs!$N65=""), "", abs!M65/abs!$N65)</f>
        <v/>
      </c>
      <c r="E64" s="15" t="str">
        <f>IF(abs!$N65="", "", 1 - C64 - D64)</f>
        <v/>
      </c>
      <c r="G64" s="3"/>
      <c r="H64" s="3"/>
      <c r="I64" s="3"/>
      <c r="J64" s="3"/>
      <c r="K64" s="3"/>
    </row>
    <row r="65" spans="1:11" x14ac:dyDescent="0.2">
      <c r="A65">
        <v>71</v>
      </c>
      <c r="B65" s="3">
        <f>abs!O66</f>
        <v>3</v>
      </c>
      <c r="C65" s="15">
        <f>IF(OR(abs!L66="", abs!$N66=""), "", abs!L66/abs!$N66)</f>
        <v>0.54913294797687862</v>
      </c>
      <c r="D65" s="15">
        <f>IF(OR(abs!M66="", abs!$N66=""), "", abs!M66/abs!$N66)</f>
        <v>3.7349933303690526E-2</v>
      </c>
      <c r="E65" s="15">
        <f>IF(abs!$N66="", "", 1 - C65 - D65)</f>
        <v>0.41351711871943087</v>
      </c>
      <c r="G65" s="3"/>
      <c r="H65" s="3"/>
      <c r="I65" s="3"/>
      <c r="J65" s="3"/>
      <c r="K65" s="3"/>
    </row>
    <row r="66" spans="1:11" x14ac:dyDescent="0.2">
      <c r="A66">
        <v>72</v>
      </c>
      <c r="B66" s="3">
        <f>abs!O67</f>
        <v>39</v>
      </c>
      <c r="C66" s="15">
        <f>IF(OR(abs!L67="", abs!$N67=""), "", abs!L67/abs!$N67)</f>
        <v>0.79894179894179895</v>
      </c>
      <c r="D66" s="15">
        <f>IF(OR(abs!M67="", abs!$N67=""), "", abs!M67/abs!$N67)</f>
        <v>3.7918871252204583E-2</v>
      </c>
      <c r="E66" s="15">
        <f>IF(abs!$N67="", "", 1 - C66 - D66)</f>
        <v>0.16313932980599646</v>
      </c>
      <c r="G66" s="3"/>
      <c r="H66" s="3"/>
      <c r="I66" s="3"/>
      <c r="J66" s="3"/>
      <c r="K66" s="3"/>
    </row>
    <row r="67" spans="1:11" x14ac:dyDescent="0.2">
      <c r="A67">
        <v>73</v>
      </c>
      <c r="B67" s="3">
        <f>abs!O68</f>
        <v>3</v>
      </c>
      <c r="C67" s="15">
        <f>IF(OR(abs!L68="", abs!$N68=""), "", abs!L68/abs!$N68)</f>
        <v>0.78518193774660239</v>
      </c>
      <c r="D67" s="15">
        <f>IF(OR(abs!M68="", abs!$N68=""), "", abs!M68/abs!$N68)</f>
        <v>6.57606313020605E-3</v>
      </c>
      <c r="E67" s="15">
        <f>IF(abs!$N68="", "", 1 - C67 - D67)</f>
        <v>0.20824199912319155</v>
      </c>
      <c r="G67" s="3"/>
      <c r="H67" s="3"/>
      <c r="I67" s="3"/>
      <c r="J67" s="3"/>
      <c r="K67" s="3"/>
    </row>
    <row r="68" spans="1:11" x14ac:dyDescent="0.2">
      <c r="A68">
        <v>74</v>
      </c>
      <c r="B68" s="3">
        <f>abs!O69</f>
        <v>26</v>
      </c>
      <c r="C68" s="15">
        <f>IF(OR(abs!L69="", abs!$N69=""), "", abs!L69/abs!$N69)</f>
        <v>0.54810622551153676</v>
      </c>
      <c r="D68" s="15">
        <f>IF(OR(abs!M69="", abs!$N69=""), "", abs!M69/abs!$N69)</f>
        <v>5.5724858511101434E-2</v>
      </c>
      <c r="E68" s="15">
        <f>IF(abs!$N69="", "", 1 - C68 - D68)</f>
        <v>0.39616891597736181</v>
      </c>
      <c r="G68" s="3"/>
      <c r="H68" s="3"/>
      <c r="I68" s="3"/>
      <c r="J68" s="3"/>
      <c r="K68" s="3"/>
    </row>
    <row r="69" spans="1:11" x14ac:dyDescent="0.2">
      <c r="A69">
        <v>75</v>
      </c>
      <c r="B69" s="3">
        <f>abs!O70</f>
        <v>25</v>
      </c>
      <c r="C69" s="15">
        <f>IF(OR(abs!L70="", abs!$N70=""), "", abs!L70/abs!$N70)</f>
        <v>0.62448288830387366</v>
      </c>
      <c r="D69" s="15">
        <f>IF(OR(abs!M70="", abs!$N70=""), "", abs!M70/abs!$N70)</f>
        <v>8.8379089883414818E-3</v>
      </c>
      <c r="E69" s="15">
        <f>IF(abs!$N70="", "", 1 - C69 - D69)</f>
        <v>0.36667920270778487</v>
      </c>
      <c r="G69" s="3"/>
      <c r="H69" s="3"/>
      <c r="I69" s="3"/>
      <c r="J69" s="3"/>
      <c r="K69" s="3"/>
    </row>
    <row r="70" spans="1:11" x14ac:dyDescent="0.2">
      <c r="A70">
        <v>77</v>
      </c>
      <c r="B70" s="3">
        <f>abs!O71</f>
        <v>18</v>
      </c>
      <c r="C70" s="15">
        <f>IF(OR(abs!L71="", abs!$N71=""), "", abs!L71/abs!$N71)</f>
        <v>0.82435299109036908</v>
      </c>
      <c r="D70" s="15">
        <f>IF(OR(abs!M71="", abs!$N71=""), "", abs!M71/abs!$N71)</f>
        <v>4.1578277471361898E-2</v>
      </c>
      <c r="E70" s="15">
        <f>IF(abs!$N71="", "", 1 - C70 - D70)</f>
        <v>0.13406873143826903</v>
      </c>
      <c r="G70" s="3"/>
      <c r="H70" s="3"/>
      <c r="I70" s="3"/>
      <c r="J70" s="3"/>
      <c r="K70" s="3"/>
    </row>
    <row r="71" spans="1:11" x14ac:dyDescent="0.2">
      <c r="A71">
        <v>79</v>
      </c>
      <c r="B71" s="3">
        <f>abs!O72</f>
        <v>50</v>
      </c>
      <c r="C71" s="15">
        <f>IF(OR(abs!L72="", abs!$N72=""), "", abs!L72/abs!$N72)</f>
        <v>0.41085563513004147</v>
      </c>
      <c r="D71" s="15">
        <f>IF(OR(abs!M72="", abs!$N72=""), "", abs!M72/abs!$N72)</f>
        <v>0.20995099886920468</v>
      </c>
      <c r="E71" s="15">
        <f>IF(abs!$N72="", "", 1 - C71 - D71)</f>
        <v>0.37919336600075393</v>
      </c>
      <c r="G71" s="3"/>
      <c r="H71" s="3"/>
      <c r="I71" s="3"/>
      <c r="J71" s="3"/>
      <c r="K71" s="3"/>
    </row>
    <row r="72" spans="1:11" x14ac:dyDescent="0.2">
      <c r="A72">
        <v>80</v>
      </c>
      <c r="B72" s="3">
        <f>abs!O73</f>
        <v>3</v>
      </c>
      <c r="C72" s="15">
        <f>IF(OR(abs!L73="", abs!$N73=""), "", abs!L73/abs!$N73)</f>
        <v>0.86551264980026632</v>
      </c>
      <c r="D72" s="15">
        <f>IF(OR(abs!M73="", abs!$N73=""), "", abs!M73/abs!$N73)</f>
        <v>2.7962716378162451E-2</v>
      </c>
      <c r="E72" s="15">
        <f>IF(abs!$N73="", "", 1 - C72 - D72)</f>
        <v>0.10652463382157124</v>
      </c>
      <c r="G72" s="3"/>
      <c r="H72" s="3"/>
      <c r="I72" s="3"/>
      <c r="J72" s="3"/>
      <c r="K72" s="3"/>
    </row>
    <row r="73" spans="1:11" x14ac:dyDescent="0.2">
      <c r="A73">
        <v>81</v>
      </c>
      <c r="B73" s="3">
        <f>abs!O74</f>
        <v>5</v>
      </c>
      <c r="C73" s="15">
        <f>IF(OR(abs!L74="", abs!$N74=""), "", abs!L74/abs!$N74)</f>
        <v>0.63262147941813685</v>
      </c>
      <c r="D73" s="15">
        <f>IF(OR(abs!M74="", abs!$N74=""), "", abs!M74/abs!$N74)</f>
        <v>0.16774992262457444</v>
      </c>
      <c r="E73" s="15">
        <f>IF(abs!$N74="", "", 1 - C73 - D73)</f>
        <v>0.19962859795728871</v>
      </c>
      <c r="G73" s="3"/>
      <c r="H73" s="3"/>
      <c r="I73" s="3"/>
      <c r="J73" s="3"/>
      <c r="K73" s="3"/>
    </row>
    <row r="74" spans="1:11" x14ac:dyDescent="0.2">
      <c r="A74">
        <v>82</v>
      </c>
      <c r="B74" s="3">
        <f>abs!O75</f>
        <v>11</v>
      </c>
      <c r="C74" s="15">
        <f>IF(OR(abs!L75="", abs!$N75=""), "", abs!L75/abs!$N75)</f>
        <v>0.50729927007299269</v>
      </c>
      <c r="D74" s="15">
        <f>IF(OR(abs!M75="", abs!$N75=""), "", abs!M75/abs!$N75)</f>
        <v>0.25456204379562042</v>
      </c>
      <c r="E74" s="15">
        <f>IF(abs!$N75="", "", 1 - C74 - D74)</f>
        <v>0.23813868613138689</v>
      </c>
      <c r="G74" s="3"/>
      <c r="H74" s="3"/>
      <c r="I74" s="3"/>
      <c r="J74" s="3"/>
      <c r="K74" s="3"/>
    </row>
    <row r="75" spans="1:11" x14ac:dyDescent="0.2">
      <c r="A75">
        <v>83</v>
      </c>
      <c r="B75" s="3">
        <f>abs!O76</f>
        <v>32</v>
      </c>
      <c r="C75" s="15">
        <f>IF(OR(abs!L76="", abs!$N76=""), "", abs!L76/abs!$N76)</f>
        <v>0.62771137671536081</v>
      </c>
      <c r="D75" s="15">
        <f>IF(OR(abs!M76="", abs!$N76=""), "", abs!M76/abs!$N76)</f>
        <v>3.9840637450199202E-3</v>
      </c>
      <c r="E75" s="15">
        <f>IF(abs!$N76="", "", 1 - C75 - D75)</f>
        <v>0.36830455953961927</v>
      </c>
      <c r="G75" s="3"/>
      <c r="H75" s="3"/>
      <c r="I75" s="3"/>
      <c r="J75" s="3"/>
      <c r="K75" s="3"/>
    </row>
    <row r="76" spans="1:11" x14ac:dyDescent="0.2">
      <c r="A76">
        <v>85</v>
      </c>
      <c r="B76" s="3">
        <f>abs!O77</f>
        <v>34</v>
      </c>
      <c r="C76" s="15">
        <f>IF(OR(abs!L77="", abs!$N77=""), "", abs!L77/abs!$N77)</f>
        <v>0.45439805431698421</v>
      </c>
      <c r="D76" s="15">
        <f>IF(OR(abs!M77="", abs!$N77=""), "", abs!M77/abs!$N77)</f>
        <v>0.18889339278475881</v>
      </c>
      <c r="E76" s="15">
        <f>IF(abs!$N77="", "", 1 - C76 - D76)</f>
        <v>0.35670855289825698</v>
      </c>
      <c r="G76" s="3"/>
      <c r="H76" s="3"/>
      <c r="I76" s="3"/>
      <c r="J76" s="3"/>
      <c r="K76" s="3"/>
    </row>
    <row r="77" spans="1:11" x14ac:dyDescent="0.2">
      <c r="A77">
        <v>86</v>
      </c>
      <c r="B77" s="3">
        <f>abs!O78</f>
        <v>21</v>
      </c>
      <c r="C77" s="15">
        <f>IF(OR(abs!L78="", abs!$N78=""), "", abs!L78/abs!$N78)</f>
        <v>0.63293386595650247</v>
      </c>
      <c r="D77" s="15">
        <f>IF(OR(abs!M78="", abs!$N78=""), "", abs!M78/abs!$N78)</f>
        <v>0.18863737239236572</v>
      </c>
      <c r="E77" s="15">
        <f>IF(abs!$N78="", "", 1 - C77 - D77)</f>
        <v>0.17842876165113181</v>
      </c>
      <c r="G77" s="3"/>
      <c r="H77" s="3"/>
      <c r="I77" s="3"/>
      <c r="J77" s="3"/>
      <c r="K77" s="3"/>
    </row>
    <row r="78" spans="1:11" x14ac:dyDescent="0.2">
      <c r="A78">
        <v>87</v>
      </c>
      <c r="B78" s="3">
        <f>abs!O79</f>
        <v>37</v>
      </c>
      <c r="C78" s="15">
        <f>IF(OR(abs!L79="", abs!$N79=""), "", abs!L79/abs!$N79)</f>
        <v>0.60757994472956967</v>
      </c>
      <c r="D78" s="15">
        <f>IF(OR(abs!M79="", abs!$N79=""), "", abs!M79/abs!$N79)</f>
        <v>0.11962100276352151</v>
      </c>
      <c r="E78" s="15">
        <f>IF(abs!$N79="", "", 1 - C78 - D78)</f>
        <v>0.27279905250690883</v>
      </c>
      <c r="G78" s="3"/>
      <c r="H78" s="3"/>
      <c r="I78" s="3"/>
      <c r="J78" s="3"/>
      <c r="K78" s="3"/>
    </row>
    <row r="79" spans="1:11" x14ac:dyDescent="0.2">
      <c r="A79">
        <v>88</v>
      </c>
      <c r="B79" s="3">
        <f>abs!O80</f>
        <v>43</v>
      </c>
      <c r="C79" s="15">
        <f>IF(OR(abs!L80="", abs!$N80=""), "", abs!L80/abs!$N80)</f>
        <v>0.83757115749525612</v>
      </c>
      <c r="D79" s="15">
        <f>IF(OR(abs!M80="", abs!$N80=""), "", abs!M80/abs!$N80)</f>
        <v>1.4800759013282733E-2</v>
      </c>
      <c r="E79" s="15">
        <f>IF(abs!$N80="", "", 1 - C79 - D79)</f>
        <v>0.14762808349146114</v>
      </c>
      <c r="G79" s="3"/>
      <c r="H79" s="3"/>
      <c r="I79" s="3"/>
      <c r="J79" s="3"/>
      <c r="K79" s="3"/>
    </row>
    <row r="80" spans="1:11" x14ac:dyDescent="0.2">
      <c r="A80">
        <v>89</v>
      </c>
      <c r="B80" s="3">
        <f>abs!O81</f>
        <v>28</v>
      </c>
      <c r="C80" s="15">
        <f>IF(OR(abs!L81="", abs!$N81=""), "", abs!L81/abs!$N81)</f>
        <v>0.50765194578049844</v>
      </c>
      <c r="D80" s="15">
        <f>IF(OR(abs!M81="", abs!$N81=""), "", abs!M81/abs!$N81)</f>
        <v>5.9903804110188016E-2</v>
      </c>
      <c r="E80" s="15">
        <f>IF(abs!$N81="", "", 1 - C80 - D80)</f>
        <v>0.43244425010931353</v>
      </c>
      <c r="G80" s="3"/>
      <c r="H80" s="3"/>
      <c r="I80" s="3"/>
      <c r="J80" s="3"/>
      <c r="K80" s="3"/>
    </row>
    <row r="81" spans="1:11" x14ac:dyDescent="0.2">
      <c r="A81">
        <v>90</v>
      </c>
      <c r="B81" s="3">
        <f>abs!O82</f>
        <v>46</v>
      </c>
      <c r="C81" s="15">
        <f>IF(OR(abs!L82="", abs!$N82=""), "", abs!L82/abs!$N82)</f>
        <v>0.73086124401913877</v>
      </c>
      <c r="D81" s="15">
        <f>IF(OR(abs!M82="", abs!$N82=""), "", abs!M82/abs!$N82)</f>
        <v>6.2998405103668262E-2</v>
      </c>
      <c r="E81" s="15">
        <f>IF(abs!$N82="", "", 1 - C81 - D81)</f>
        <v>0.20614035087719296</v>
      </c>
      <c r="G81" s="3"/>
      <c r="H81" s="3"/>
      <c r="I81" s="3"/>
      <c r="J81" s="3"/>
      <c r="K81" s="3"/>
    </row>
    <row r="82" spans="1:11" x14ac:dyDescent="0.2">
      <c r="A82">
        <v>91</v>
      </c>
      <c r="B82" s="3">
        <f>abs!O83</f>
        <v>27</v>
      </c>
      <c r="C82" s="15">
        <f>IF(OR(abs!L83="", abs!$N83=""), "", abs!L83/abs!$N83)</f>
        <v>0.71116928446771377</v>
      </c>
      <c r="D82" s="15">
        <f>IF(OR(abs!M83="", abs!$N83=""), "", abs!M83/abs!$N83)</f>
        <v>1.2652705061082025E-2</v>
      </c>
      <c r="E82" s="15">
        <f>IF(abs!$N83="", "", 1 - C82 - D82)</f>
        <v>0.27617801047120422</v>
      </c>
      <c r="G82" s="3"/>
      <c r="H82" s="3"/>
      <c r="I82" s="3"/>
      <c r="J82" s="3"/>
      <c r="K82" s="3"/>
    </row>
    <row r="83" spans="1:11" x14ac:dyDescent="0.2">
      <c r="A83">
        <v>92</v>
      </c>
      <c r="B83" s="3">
        <f>abs!O84</f>
        <v>31</v>
      </c>
      <c r="C83" s="15">
        <f>IF(OR(abs!L84="", abs!$N84=""), "", abs!L84/abs!$N84)</f>
        <v>0.41476793248945149</v>
      </c>
      <c r="D83" s="15">
        <f>IF(OR(abs!M84="", abs!$N84=""), "", abs!M84/abs!$N84)</f>
        <v>0.2029535864978903</v>
      </c>
      <c r="E83" s="15">
        <f>IF(abs!$N84="", "", 1 - C83 - D83)</f>
        <v>0.38227848101265816</v>
      </c>
      <c r="G83" s="3"/>
      <c r="H83" s="3"/>
      <c r="I83" s="3"/>
      <c r="J83" s="3"/>
      <c r="K83" s="3"/>
    </row>
    <row r="84" spans="1:11" x14ac:dyDescent="0.2">
      <c r="A84">
        <v>93</v>
      </c>
      <c r="B84" s="3">
        <f>abs!O85</f>
        <v>15</v>
      </c>
      <c r="C84" s="15">
        <f>IF(OR(abs!L85="", abs!$N85=""), "", abs!L85/abs!$N85)</f>
        <v>0.59215686274509804</v>
      </c>
      <c r="D84" s="15">
        <f>IF(OR(abs!M85="", abs!$N85=""), "", abs!M85/abs!$N85)</f>
        <v>4.5315904139433552E-2</v>
      </c>
      <c r="E84" s="15">
        <f>IF(abs!$N85="", "", 1 - C84 - D84)</f>
        <v>0.36252723311546842</v>
      </c>
      <c r="G84" s="3"/>
      <c r="H84" s="3"/>
      <c r="I84" s="3"/>
      <c r="J84" s="3"/>
      <c r="K84" s="3"/>
    </row>
    <row r="85" spans="1:11" x14ac:dyDescent="0.2">
      <c r="A85">
        <v>94</v>
      </c>
      <c r="B85" s="3">
        <f>abs!O86</f>
        <v>7</v>
      </c>
      <c r="C85" s="15">
        <f>IF(OR(abs!L86="", abs!$N86=""), "", abs!L86/abs!$N86)</f>
        <v>0.52653748946925016</v>
      </c>
      <c r="D85" s="15">
        <f>IF(OR(abs!M86="", abs!$N86=""), "", abs!M86/abs!$N86)</f>
        <v>0.16470092670598147</v>
      </c>
      <c r="E85" s="15">
        <f>IF(abs!$N86="", "", 1 - C85 - D85)</f>
        <v>0.30876158382476837</v>
      </c>
      <c r="G85" s="3"/>
      <c r="H85" s="3"/>
      <c r="I85" s="3"/>
      <c r="J85" s="3"/>
      <c r="K85" s="3"/>
    </row>
    <row r="86" spans="1:11" x14ac:dyDescent="0.2">
      <c r="A86">
        <v>95</v>
      </c>
      <c r="B86" s="3">
        <f>abs!O87</f>
        <v>27</v>
      </c>
      <c r="C86" s="15">
        <f>IF(OR(abs!L87="", abs!$N87=""), "", abs!L87/abs!$N87)</f>
        <v>0.51255853554704134</v>
      </c>
      <c r="D86" s="15">
        <f>IF(OR(abs!M87="", abs!$N87=""), "", abs!M87/abs!$N87)</f>
        <v>8.5142613878246065E-2</v>
      </c>
      <c r="E86" s="15">
        <f>IF(abs!$N87="", "", 1 - C86 - D86)</f>
        <v>0.4022988505747126</v>
      </c>
      <c r="G86" s="3"/>
      <c r="H86" s="3"/>
      <c r="I86" s="3"/>
      <c r="J86" s="3"/>
      <c r="K86" s="3"/>
    </row>
    <row r="87" spans="1:11" x14ac:dyDescent="0.2">
      <c r="A87">
        <v>96</v>
      </c>
      <c r="B87" s="3">
        <f>abs!O88</f>
        <v>23</v>
      </c>
      <c r="C87" s="15">
        <f>IF(OR(abs!L88="", abs!$N88=""), "", abs!L88/abs!$N88)</f>
        <v>0.68014557217953897</v>
      </c>
      <c r="D87" s="15">
        <f>IF(OR(abs!M88="", abs!$N88=""), "", abs!M88/abs!$N88)</f>
        <v>0</v>
      </c>
      <c r="E87" s="15">
        <f>IF(abs!$N88="", "", 1 - C87 - D87)</f>
        <v>0.31985442782046103</v>
      </c>
      <c r="G87" s="3"/>
      <c r="H87" s="3"/>
      <c r="I87" s="3"/>
      <c r="J87" s="3"/>
      <c r="K87" s="3"/>
    </row>
    <row r="88" spans="1:11" x14ac:dyDescent="0.2">
      <c r="A88">
        <v>97</v>
      </c>
      <c r="B88" s="3">
        <f>abs!O89</f>
        <v>29</v>
      </c>
      <c r="C88" s="15">
        <f>IF(OR(abs!L89="", abs!$N89=""), "", abs!L89/abs!$N89)</f>
        <v>0.55364418288818473</v>
      </c>
      <c r="D88" s="15">
        <f>IF(OR(abs!M89="", abs!$N89=""), "", abs!M89/abs!$N89)</f>
        <v>0.1213218650973291</v>
      </c>
      <c r="E88" s="15">
        <f>IF(abs!$N89="", "", 1 - C88 - D88)</f>
        <v>0.32503395201448615</v>
      </c>
      <c r="G88" s="3"/>
      <c r="H88" s="3"/>
      <c r="I88" s="3"/>
      <c r="J88" s="3"/>
      <c r="K88" s="3"/>
    </row>
    <row r="89" spans="1:11" x14ac:dyDescent="0.2">
      <c r="A89">
        <v>98</v>
      </c>
      <c r="B89" s="3">
        <f>abs!O90</f>
        <v>47</v>
      </c>
      <c r="C89" s="15">
        <f>IF(OR(abs!L90="", abs!$N90=""), "", abs!L90/abs!$N90)</f>
        <v>0.80553116769095701</v>
      </c>
      <c r="D89" s="15">
        <f>IF(OR(abs!M90="", abs!$N90=""), "", abs!M90/abs!$N90)</f>
        <v>1.7998244073748903E-2</v>
      </c>
      <c r="E89" s="15">
        <f>IF(abs!$N90="", "", 1 - C89 - D89)</f>
        <v>0.1764705882352941</v>
      </c>
      <c r="G89" s="3"/>
      <c r="H89" s="3"/>
      <c r="I89" s="3"/>
      <c r="J89" s="3"/>
      <c r="K89" s="3"/>
    </row>
    <row r="90" spans="1:11" x14ac:dyDescent="0.2">
      <c r="A90">
        <v>99</v>
      </c>
      <c r="B90" s="3">
        <f>abs!O91</f>
        <v>27</v>
      </c>
      <c r="C90" s="15">
        <f>IF(OR(abs!L91="", abs!$N91=""), "", abs!L91/abs!$N91)</f>
        <v>0.51176209498446512</v>
      </c>
      <c r="D90" s="15">
        <f>IF(OR(abs!M91="", abs!$N91=""), "", abs!M91/abs!$N91)</f>
        <v>0.1611185086551265</v>
      </c>
      <c r="E90" s="15">
        <f>IF(abs!$N91="", "", 1 - C90 - D90)</f>
        <v>0.32711939636040838</v>
      </c>
      <c r="G90" s="3"/>
      <c r="H90" s="3"/>
      <c r="I90" s="3"/>
      <c r="J90" s="3"/>
      <c r="K90" s="3"/>
    </row>
    <row r="91" spans="1:11" x14ac:dyDescent="0.2">
      <c r="A91">
        <v>100</v>
      </c>
      <c r="B91" s="3">
        <f>abs!O92</f>
        <v>49</v>
      </c>
      <c r="C91" s="15">
        <f>IF(OR(abs!L92="", abs!$N92=""), "", abs!L92/abs!$N92)</f>
        <v>0.7502230151650312</v>
      </c>
      <c r="D91" s="15">
        <f>IF(OR(abs!M92="", abs!$N92=""), "", abs!M92/abs!$N92)</f>
        <v>0.13782337198929528</v>
      </c>
      <c r="E91" s="15">
        <f>IF(abs!$N92="", "", 1 - C91 - D91)</f>
        <v>0.11195361284567351</v>
      </c>
      <c r="G91" s="3"/>
      <c r="H91" s="3"/>
      <c r="I91" s="3"/>
      <c r="J91" s="3"/>
      <c r="K91" s="3"/>
    </row>
    <row r="92" spans="1:11" x14ac:dyDescent="0.2">
      <c r="A92">
        <v>101</v>
      </c>
      <c r="B92" s="3">
        <f>abs!O93</f>
        <v>43</v>
      </c>
      <c r="C92" s="15">
        <f>IF(OR(abs!L93="", abs!$N93=""), "", abs!L93/abs!$N93)</f>
        <v>0.77865612648221338</v>
      </c>
      <c r="D92" s="15">
        <f>IF(OR(abs!M93="", abs!$N93=""), "", abs!M93/abs!$N93)</f>
        <v>1.756697408871322E-3</v>
      </c>
      <c r="E92" s="15">
        <f>IF(abs!$N93="", "", 1 - C92 - D92)</f>
        <v>0.21958717610891529</v>
      </c>
      <c r="G92" s="3"/>
      <c r="H92" s="3"/>
      <c r="I92" s="3"/>
      <c r="J92" s="3"/>
      <c r="K92" s="3"/>
    </row>
    <row r="93" spans="1:11" x14ac:dyDescent="0.2">
      <c r="A93">
        <v>102</v>
      </c>
      <c r="B93" s="3">
        <f>abs!O94</f>
        <v>8</v>
      </c>
      <c r="C93" s="15">
        <f>IF(OR(abs!L94="", abs!$N94=""), "", abs!L94/abs!$N94)</f>
        <v>0.55520646319569122</v>
      </c>
      <c r="D93" s="15">
        <f>IF(OR(abs!M94="", abs!$N94=""), "", abs!M94/abs!$N94)</f>
        <v>5.9694793536804305E-2</v>
      </c>
      <c r="E93" s="15">
        <f>IF(abs!$N94="", "", 1 - C93 - D93)</f>
        <v>0.38509874326750448</v>
      </c>
      <c r="G93" s="3"/>
      <c r="H93" s="3"/>
      <c r="I93" s="3"/>
      <c r="J93" s="3"/>
      <c r="K93" s="3"/>
    </row>
    <row r="94" spans="1:11" x14ac:dyDescent="0.2">
      <c r="A94">
        <v>103</v>
      </c>
      <c r="B94" s="3">
        <f>abs!O95</f>
        <v>28</v>
      </c>
      <c r="C94" s="15">
        <f>IF(OR(abs!L95="", abs!$N95=""), "", abs!L95/abs!$N95)</f>
        <v>0.51102941176470584</v>
      </c>
      <c r="D94" s="15">
        <f>IF(OR(abs!M95="", abs!$N95=""), "", abs!M95/abs!$N95)</f>
        <v>1.7922794117647058E-2</v>
      </c>
      <c r="E94" s="15">
        <f>IF(abs!$N95="", "", 1 - C94 - D94)</f>
        <v>0.47104779411764708</v>
      </c>
      <c r="G94" s="3"/>
      <c r="H94" s="3"/>
      <c r="I94" s="3"/>
      <c r="J94" s="3"/>
      <c r="K94" s="3"/>
    </row>
    <row r="95" spans="1:11" x14ac:dyDescent="0.2">
      <c r="A95">
        <v>104</v>
      </c>
      <c r="B95" s="3">
        <f>abs!O96</f>
        <v>15</v>
      </c>
      <c r="C95" s="15">
        <f>IF(OR(abs!L96="", abs!$N96=""), "", abs!L96/abs!$N96)</f>
        <v>0.70660792951541851</v>
      </c>
      <c r="D95" s="15">
        <f>IF(OR(abs!M96="", abs!$N96=""), "", abs!M96/abs!$N96)</f>
        <v>0.16872246696035242</v>
      </c>
      <c r="E95" s="15">
        <f>IF(abs!$N96="", "", 1 - C95 - D95)</f>
        <v>0.12466960352422907</v>
      </c>
      <c r="G95" s="3"/>
      <c r="H95" s="3"/>
      <c r="I95" s="3"/>
      <c r="J95" s="3"/>
      <c r="K95" s="3"/>
    </row>
    <row r="96" spans="1:11" x14ac:dyDescent="0.2">
      <c r="A96">
        <v>105</v>
      </c>
      <c r="B96" s="3">
        <f>abs!O97</f>
        <v>49</v>
      </c>
      <c r="C96" s="15">
        <f>IF(OR(abs!L97="", abs!$N97=""), "", abs!L97/abs!$N97)</f>
        <v>0.79746300211416488</v>
      </c>
      <c r="D96" s="15">
        <f>IF(OR(abs!M97="", abs!$N97=""), "", abs!M97/abs!$N97)</f>
        <v>1.5644820295983086E-2</v>
      </c>
      <c r="E96" s="15">
        <f>IF(abs!$N97="", "", 1 - C96 - D96)</f>
        <v>0.18689217758985205</v>
      </c>
      <c r="G96" s="3"/>
      <c r="H96" s="3"/>
      <c r="I96" s="3"/>
      <c r="J96" s="3"/>
      <c r="K96" s="3"/>
    </row>
    <row r="97" spans="1:11" x14ac:dyDescent="0.2">
      <c r="A97">
        <v>106</v>
      </c>
      <c r="B97" s="3">
        <f>abs!O98</f>
        <v>50</v>
      </c>
      <c r="C97" s="15">
        <f>IF(OR(abs!L98="", abs!$N98=""), "", abs!L98/abs!$N98)</f>
        <v>0.78429319371727746</v>
      </c>
      <c r="D97" s="15">
        <f>IF(OR(abs!M98="", abs!$N98=""), "", abs!M98/abs!$N98)</f>
        <v>0.11895287958115183</v>
      </c>
      <c r="E97" s="15">
        <f>IF(abs!$N98="", "", 1 - C97 - D97)</f>
        <v>9.6753926701570708E-2</v>
      </c>
      <c r="G97" s="3"/>
      <c r="H97" s="3"/>
      <c r="I97" s="3"/>
      <c r="J97" s="3"/>
      <c r="K97" s="3"/>
    </row>
    <row r="98" spans="1:11" x14ac:dyDescent="0.2">
      <c r="A98">
        <v>107</v>
      </c>
      <c r="B98" s="3">
        <f>abs!O99</f>
        <v>23</v>
      </c>
      <c r="C98" s="15">
        <f>IF(OR(abs!L99="", abs!$N99=""), "", abs!L99/abs!$N99)</f>
        <v>0.49979616795760295</v>
      </c>
      <c r="D98" s="15">
        <f>IF(OR(abs!M99="", abs!$N99=""), "", abs!M99/abs!$N99)</f>
        <v>0.10762331838565023</v>
      </c>
      <c r="E98" s="15">
        <f>IF(abs!$N99="", "", 1 - C98 - D98)</f>
        <v>0.39258051365674684</v>
      </c>
      <c r="G98" s="3"/>
      <c r="H98" s="3"/>
      <c r="I98" s="3"/>
      <c r="J98" s="3"/>
      <c r="K98" s="3"/>
    </row>
    <row r="99" spans="1:11" x14ac:dyDescent="0.2">
      <c r="A99">
        <v>108</v>
      </c>
      <c r="B99" s="3">
        <f>abs!O100</f>
        <v>15</v>
      </c>
      <c r="C99" s="15">
        <f>IF(OR(abs!L100="", abs!$N100=""), "", abs!L100/abs!$N100)</f>
        <v>0.53757736516357202</v>
      </c>
      <c r="D99" s="15">
        <f>IF(OR(abs!M100="", abs!$N100=""), "", abs!M100/abs!$N100)</f>
        <v>5.7471264367816091E-2</v>
      </c>
      <c r="E99" s="15">
        <f>IF(abs!$N100="", "", 1 - C99 - D99)</f>
        <v>0.4049513704686119</v>
      </c>
      <c r="G99" s="3"/>
      <c r="H99" s="3"/>
      <c r="I99" s="3"/>
      <c r="J99" s="3"/>
      <c r="K99" s="3"/>
    </row>
    <row r="100" spans="1:11" x14ac:dyDescent="0.2">
      <c r="A100">
        <v>109</v>
      </c>
      <c r="B100" s="3">
        <f>abs!O101</f>
        <v>34</v>
      </c>
      <c r="C100" s="15">
        <f>IF(OR(abs!L101="", abs!$N101=""), "", abs!L101/abs!$N101)</f>
        <v>0.73989681857265688</v>
      </c>
      <c r="D100" s="15">
        <f>IF(OR(abs!M101="", abs!$N101=""), "", abs!M101/abs!$N101)</f>
        <v>2.6655202063628546E-2</v>
      </c>
      <c r="E100" s="15">
        <f>IF(abs!$N101="", "", 1 - C100 - D100)</f>
        <v>0.23344797936371459</v>
      </c>
      <c r="G100" s="3"/>
      <c r="H100" s="3"/>
      <c r="I100" s="3"/>
      <c r="J100" s="3"/>
      <c r="K100" s="3"/>
    </row>
    <row r="101" spans="1:11" x14ac:dyDescent="0.2">
      <c r="A101">
        <v>110</v>
      </c>
      <c r="B101" s="3">
        <f>abs!O102</f>
        <v>23</v>
      </c>
      <c r="C101" s="15">
        <f>IF(OR(abs!L102="", abs!$N102=""), "", abs!L102/abs!$N102)</f>
        <v>0.52691968225948804</v>
      </c>
      <c r="D101" s="15">
        <f>IF(OR(abs!M102="", abs!$N102=""), "", abs!M102/abs!$N102)</f>
        <v>6.6195939982347752E-3</v>
      </c>
      <c r="E101" s="15">
        <f>IF(abs!$N102="", "", 1 - C101 - D101)</f>
        <v>0.46646072374227721</v>
      </c>
      <c r="G101" s="3"/>
      <c r="H101" s="3"/>
      <c r="I101" s="3"/>
      <c r="J101" s="3"/>
      <c r="K101" s="3"/>
    </row>
    <row r="102" spans="1:11" x14ac:dyDescent="0.2">
      <c r="A102">
        <v>111</v>
      </c>
      <c r="B102" s="3">
        <f>abs!O103</f>
        <v>47</v>
      </c>
      <c r="C102" s="15">
        <f>IF(OR(abs!L103="", abs!$N103=""), "", abs!L103/abs!$N103)</f>
        <v>0.78025904421616799</v>
      </c>
      <c r="D102" s="15">
        <f>IF(OR(abs!M103="", abs!$N103=""), "", abs!M103/abs!$N103)</f>
        <v>0</v>
      </c>
      <c r="E102" s="15">
        <f>IF(abs!$N103="", "", 1 - C102 - D102)</f>
        <v>0.21974095578383201</v>
      </c>
      <c r="G102" s="3"/>
      <c r="H102" s="3"/>
      <c r="I102" s="3"/>
      <c r="J102" s="3"/>
      <c r="K102" s="3"/>
    </row>
    <row r="103" spans="1:11" x14ac:dyDescent="0.2">
      <c r="A103">
        <v>112</v>
      </c>
      <c r="B103" s="3">
        <f>abs!O104</f>
        <v>35</v>
      </c>
      <c r="C103" s="15">
        <f>IF(OR(abs!L104="", abs!$N104=""), "", abs!L104/abs!$N104)</f>
        <v>0.46308113035551501</v>
      </c>
      <c r="D103" s="15">
        <f>IF(OR(abs!M104="", abs!$N104=""), "", abs!M104/abs!$N104)</f>
        <v>0.10984503190519598</v>
      </c>
      <c r="E103" s="15">
        <f>IF(abs!$N104="", "", 1 - C103 - D103)</f>
        <v>0.42707383773928898</v>
      </c>
      <c r="G103" s="3"/>
      <c r="H103" s="3"/>
      <c r="I103" s="3"/>
      <c r="J103" s="3"/>
      <c r="K103" s="3"/>
    </row>
    <row r="104" spans="1:11" x14ac:dyDescent="0.2">
      <c r="A104">
        <v>113</v>
      </c>
      <c r="B104" s="3">
        <f>abs!O105</f>
        <v>39</v>
      </c>
      <c r="C104" s="15">
        <f>IF(OR(abs!L105="", abs!$N105=""), "", abs!L105/abs!$N105)</f>
        <v>0.54897595725734638</v>
      </c>
      <c r="D104" s="15">
        <f>IF(OR(abs!M105="", abs!$N105=""), "", abs!M105/abs!$N105)</f>
        <v>6.9902048085485308E-2</v>
      </c>
      <c r="E104" s="15">
        <f>IF(abs!$N105="", "", 1 - C104 - D104)</f>
        <v>0.38112199465716834</v>
      </c>
      <c r="G104" s="3"/>
      <c r="H104" s="3"/>
      <c r="I104" s="3"/>
      <c r="J104" s="3"/>
      <c r="K104" s="3"/>
    </row>
    <row r="105" spans="1:11" x14ac:dyDescent="0.2">
      <c r="A105">
        <v>114</v>
      </c>
      <c r="B105" s="3">
        <f>abs!O106</f>
        <v>30</v>
      </c>
      <c r="C105" s="15">
        <f>IF(OR(abs!L106="", abs!$N106=""), "", abs!L106/abs!$N106)</f>
        <v>0.56735856735856738</v>
      </c>
      <c r="D105" s="15">
        <f>IF(OR(abs!M106="", abs!$N106=""), "", abs!M106/abs!$N106)</f>
        <v>4.884004884004884E-3</v>
      </c>
      <c r="E105" s="15">
        <f>IF(abs!$N106="", "", 1 - C105 - D105)</f>
        <v>0.42775742775742776</v>
      </c>
      <c r="G105" s="3"/>
      <c r="H105" s="3"/>
      <c r="I105" s="3"/>
      <c r="J105" s="3"/>
      <c r="K105" s="3"/>
    </row>
    <row r="106" spans="1:11" x14ac:dyDescent="0.2">
      <c r="A106">
        <v>115</v>
      </c>
      <c r="B106" s="3">
        <f>abs!O107</f>
        <v>36</v>
      </c>
      <c r="C106" s="15">
        <f>IF(OR(abs!L107="", abs!$N107=""), "", abs!L107/abs!$N107)</f>
        <v>0.7784669915817457</v>
      </c>
      <c r="D106" s="15">
        <f>IF(OR(abs!M107="", abs!$N107=""), "", abs!M107/abs!$N107)</f>
        <v>5.0952591936198492E-2</v>
      </c>
      <c r="E106" s="15">
        <f>IF(abs!$N107="", "", 1 - C106 - D106)</f>
        <v>0.1705804164820558</v>
      </c>
      <c r="G106" s="3"/>
      <c r="H106" s="3"/>
      <c r="I106" s="3"/>
      <c r="J106" s="3"/>
      <c r="K106" s="3"/>
    </row>
    <row r="107" spans="1:11" x14ac:dyDescent="0.2">
      <c r="A107">
        <v>116</v>
      </c>
      <c r="B107" s="3">
        <f>abs!O108</f>
        <v>11</v>
      </c>
      <c r="C107" s="15">
        <f>IF(OR(abs!L108="", abs!$N108=""), "", abs!L108/abs!$N108)</f>
        <v>0.57358898190656227</v>
      </c>
      <c r="D107" s="15">
        <f>IF(OR(abs!M108="", abs!$N108=""), "", abs!M108/abs!$N108)</f>
        <v>0.10396975425330812</v>
      </c>
      <c r="E107" s="15">
        <f>IF(abs!$N108="", "", 1 - C107 - D107)</f>
        <v>0.32244126384012961</v>
      </c>
      <c r="G107" s="3"/>
      <c r="H107" s="3"/>
      <c r="I107" s="3"/>
      <c r="J107" s="3"/>
      <c r="K107" s="3"/>
    </row>
    <row r="108" spans="1:11" x14ac:dyDescent="0.2">
      <c r="A108">
        <v>117</v>
      </c>
      <c r="B108" s="3">
        <f>abs!O109</f>
        <v>23</v>
      </c>
      <c r="C108" s="15">
        <f>IF(OR(abs!L109="", abs!$N109=""), "", abs!L109/abs!$N109)</f>
        <v>0.67910447761194026</v>
      </c>
      <c r="D108" s="15">
        <f>IF(OR(abs!M109="", abs!$N109=""), "", abs!M109/abs!$N109)</f>
        <v>2.9850746268656716E-2</v>
      </c>
      <c r="E108" s="15">
        <f>IF(abs!$N109="", "", 1 - C108 - D108)</f>
        <v>0.29104477611940305</v>
      </c>
      <c r="G108" s="3"/>
      <c r="H108" s="3"/>
      <c r="I108" s="3"/>
      <c r="J108" s="3"/>
      <c r="K108" s="3"/>
    </row>
    <row r="109" spans="1:11" x14ac:dyDescent="0.2">
      <c r="A109">
        <v>118</v>
      </c>
      <c r="B109" s="3">
        <f>abs!O110</f>
        <v>13</v>
      </c>
      <c r="C109" s="15">
        <f>IF(OR(abs!L110="", abs!$N110=""), "", abs!L110/abs!$N110)</f>
        <v>0.77938596491228074</v>
      </c>
      <c r="D109" s="15">
        <f>IF(OR(abs!M110="", abs!$N110=""), "", abs!M110/abs!$N110)</f>
        <v>1.3157894736842105E-3</v>
      </c>
      <c r="E109" s="15">
        <f>IF(abs!$N110="", "", 1 - C109 - D109)</f>
        <v>0.21929824561403505</v>
      </c>
      <c r="G109" s="3"/>
      <c r="H109" s="3"/>
      <c r="I109" s="3"/>
      <c r="J109" s="3"/>
      <c r="K109" s="3"/>
    </row>
    <row r="110" spans="1:11" x14ac:dyDescent="0.2">
      <c r="A110">
        <v>119</v>
      </c>
      <c r="B110" s="3">
        <f>abs!O111</f>
        <v>24</v>
      </c>
      <c r="C110" s="15">
        <f>IF(OR(abs!L111="", abs!$N111=""), "", abs!L111/abs!$N111)</f>
        <v>0.71490280777537796</v>
      </c>
      <c r="D110" s="15">
        <f>IF(OR(abs!M111="", abs!$N111=""), "", abs!M111/abs!$N111)</f>
        <v>8.3801295896328287E-2</v>
      </c>
      <c r="E110" s="15">
        <f>IF(abs!$N111="", "", 1 - C110 - D110)</f>
        <v>0.20129589632829376</v>
      </c>
      <c r="G110" s="3"/>
      <c r="H110" s="3"/>
      <c r="I110" s="3"/>
      <c r="J110" s="3"/>
      <c r="K110" s="3"/>
    </row>
    <row r="111" spans="1:11" x14ac:dyDescent="0.2">
      <c r="A111">
        <v>120</v>
      </c>
      <c r="B111" s="3">
        <f>abs!O112</f>
        <v>25</v>
      </c>
      <c r="C111" s="15">
        <f>IF(OR(abs!L112="", abs!$N112=""), "", abs!L112/abs!$N112)</f>
        <v>0.67755102040816328</v>
      </c>
      <c r="D111" s="15">
        <f>IF(OR(abs!M112="", abs!$N112=""), "", abs!M112/abs!$N112)</f>
        <v>3.6281179138321997E-3</v>
      </c>
      <c r="E111" s="15">
        <f>IF(abs!$N112="", "", 1 - C111 - D111)</f>
        <v>0.3188208616780045</v>
      </c>
      <c r="G111" s="3"/>
      <c r="H111" s="3"/>
      <c r="I111" s="3"/>
      <c r="J111" s="3"/>
      <c r="K111" s="3"/>
    </row>
    <row r="112" spans="1:11" x14ac:dyDescent="0.2">
      <c r="A112">
        <v>121</v>
      </c>
      <c r="B112" s="3">
        <f>abs!O113</f>
        <v>42</v>
      </c>
      <c r="C112" s="15">
        <f>IF(OR(abs!L113="", abs!$N113=""), "", abs!L113/abs!$N113)</f>
        <v>0.55899506505159269</v>
      </c>
      <c r="D112" s="15">
        <f>IF(OR(abs!M113="", abs!$N113=""), "", abs!M113/abs!$N113)</f>
        <v>8.4342754598474651E-2</v>
      </c>
      <c r="E112" s="15">
        <f>IF(abs!$N113="", "", 1 - C112 - D112)</f>
        <v>0.35666218034993269</v>
      </c>
      <c r="G112" s="3"/>
      <c r="H112" s="3"/>
      <c r="I112" s="3"/>
      <c r="J112" s="3"/>
      <c r="K112" s="3"/>
    </row>
    <row r="113" spans="1:11" x14ac:dyDescent="0.2">
      <c r="A113">
        <v>122</v>
      </c>
      <c r="B113" s="3">
        <f>abs!O114</f>
        <v>9</v>
      </c>
      <c r="C113" s="15">
        <f>IF(OR(abs!L114="", abs!$N114=""), "", abs!L114/abs!$N114)</f>
        <v>0.45164039198977418</v>
      </c>
      <c r="D113" s="15">
        <f>IF(OR(abs!M114="", abs!$N114=""), "", abs!M114/abs!$N114)</f>
        <v>0.13165743502343416</v>
      </c>
      <c r="E113" s="15">
        <f>IF(abs!$N114="", "", 1 - C113 - D113)</f>
        <v>0.41670217298679157</v>
      </c>
      <c r="G113" s="3"/>
      <c r="H113" s="3"/>
      <c r="I113" s="3"/>
      <c r="J113" s="3"/>
      <c r="K113" s="3"/>
    </row>
    <row r="114" spans="1:11" x14ac:dyDescent="0.2">
      <c r="A114">
        <v>123</v>
      </c>
      <c r="B114" s="3">
        <f>abs!O115</f>
        <v>12</v>
      </c>
      <c r="C114" s="15">
        <f>IF(OR(abs!L115="", abs!$N115=""), "", abs!L115/abs!$N115)</f>
        <v>0.7779712668698302</v>
      </c>
      <c r="D114" s="15">
        <f>IF(OR(abs!M115="", abs!$N115=""), "", abs!M115/abs!$N115)</f>
        <v>6.2690465824989119E-2</v>
      </c>
      <c r="E114" s="15">
        <f>IF(abs!$N115="", "", 1 - C114 - D114)</f>
        <v>0.15933826730518069</v>
      </c>
      <c r="G114" s="3"/>
      <c r="H114" s="3"/>
      <c r="I114" s="3"/>
      <c r="J114" s="3"/>
      <c r="K114" s="3"/>
    </row>
    <row r="115" spans="1:11" x14ac:dyDescent="0.2">
      <c r="A115">
        <v>124</v>
      </c>
      <c r="B115" s="3">
        <f>abs!O116</f>
        <v>5</v>
      </c>
      <c r="C115" s="15">
        <f>IF(OR(abs!L116="", abs!$N116=""), "", abs!L116/abs!$N116)</f>
        <v>0.84605320540776274</v>
      </c>
      <c r="D115" s="15">
        <f>IF(OR(abs!M116="", abs!$N116=""), "", abs!M116/abs!$N116)</f>
        <v>1.6572176188399478E-2</v>
      </c>
      <c r="E115" s="15">
        <f>IF(abs!$N116="", "", 1 - C115 - D115)</f>
        <v>0.13737461840383777</v>
      </c>
      <c r="G115" s="3"/>
      <c r="H115" s="3"/>
      <c r="I115" s="3"/>
      <c r="J115" s="3"/>
      <c r="K115" s="3"/>
    </row>
    <row r="116" spans="1:11" x14ac:dyDescent="0.2">
      <c r="A116">
        <v>125</v>
      </c>
      <c r="B116" s="3">
        <f>abs!O117</f>
        <v>44</v>
      </c>
      <c r="C116" s="15">
        <f>IF(OR(abs!L117="", abs!$N117=""), "", abs!L117/abs!$N117)</f>
        <v>0.77724498692240629</v>
      </c>
      <c r="D116" s="15">
        <f>IF(OR(abs!M117="", abs!$N117=""), "", abs!M117/abs!$N117)</f>
        <v>6.3644289450741062E-2</v>
      </c>
      <c r="E116" s="15">
        <f>IF(abs!$N117="", "", 1 - C116 - D116)</f>
        <v>0.15911072362685263</v>
      </c>
      <c r="G116" s="3"/>
      <c r="H116" s="3"/>
      <c r="I116" s="3"/>
      <c r="J116" s="3"/>
      <c r="K116" s="3"/>
    </row>
    <row r="117" spans="1:11" x14ac:dyDescent="0.2">
      <c r="A117">
        <v>126</v>
      </c>
      <c r="B117" s="3">
        <f>abs!O118</f>
        <v>8</v>
      </c>
      <c r="C117" s="15">
        <f>IF(OR(abs!L118="", abs!$N118=""), "", abs!L118/abs!$N118)</f>
        <v>0.74656623836951708</v>
      </c>
      <c r="D117" s="15">
        <f>IF(OR(abs!M118="", abs!$N118=""), "", abs!M118/abs!$N118)</f>
        <v>0.11165263624280018</v>
      </c>
      <c r="E117" s="15">
        <f>IF(abs!$N118="", "", 1 - C117 - D117)</f>
        <v>0.14178112538768273</v>
      </c>
      <c r="G117" s="3"/>
      <c r="H117" s="3"/>
      <c r="I117" s="3"/>
      <c r="J117" s="3"/>
      <c r="K117" s="3"/>
    </row>
    <row r="118" spans="1:11" x14ac:dyDescent="0.2">
      <c r="A118">
        <v>127</v>
      </c>
      <c r="B118" s="3">
        <f>abs!O119</f>
        <v>48</v>
      </c>
      <c r="C118" s="15">
        <f>IF(OR(abs!L119="", abs!$N119=""), "", abs!L119/abs!$N119)</f>
        <v>0.41633901266928791</v>
      </c>
      <c r="D118" s="15">
        <f>IF(OR(abs!M119="", abs!$N119=""), "", abs!M119/abs!$N119)</f>
        <v>0.18435998252512015</v>
      </c>
      <c r="E118" s="15">
        <f>IF(abs!$N119="", "", 1 - C118 - D118)</f>
        <v>0.399301004805592</v>
      </c>
      <c r="G118" s="3"/>
      <c r="H118" s="3"/>
      <c r="I118" s="3"/>
      <c r="J118" s="3"/>
      <c r="K118" s="3"/>
    </row>
    <row r="119" spans="1:11" x14ac:dyDescent="0.2">
      <c r="A119">
        <v>128</v>
      </c>
      <c r="B119" s="3">
        <f>abs!O120</f>
        <v>5</v>
      </c>
      <c r="C119" s="15">
        <f>IF(OR(abs!L120="", abs!$N120=""), "", abs!L120/abs!$N120)</f>
        <v>0.49820466786355477</v>
      </c>
      <c r="D119" s="15">
        <f>IF(OR(abs!M120="", abs!$N120=""), "", abs!M120/abs!$N120)</f>
        <v>7.7648114901256726E-2</v>
      </c>
      <c r="E119" s="15">
        <f>IF(abs!$N120="", "", 1 - C119 - D119)</f>
        <v>0.4241472172351885</v>
      </c>
      <c r="G119" s="3"/>
      <c r="H119" s="3"/>
      <c r="I119" s="3"/>
      <c r="J119" s="3"/>
      <c r="K119" s="3"/>
    </row>
    <row r="120" spans="1:11" x14ac:dyDescent="0.2">
      <c r="A120">
        <v>129</v>
      </c>
      <c r="B120" s="3">
        <f>abs!O121</f>
        <v>36</v>
      </c>
      <c r="C120" s="15">
        <f>IF(OR(abs!L121="", abs!$N121=""), "", abs!L121/abs!$N121)</f>
        <v>8.8641425389755016E-2</v>
      </c>
      <c r="D120" s="15">
        <f>IF(OR(abs!M121="", abs!$N121=""), "", abs!M121/abs!$N121)</f>
        <v>0.89086859688195996</v>
      </c>
      <c r="E120" s="15">
        <f>IF(abs!$N121="", "", 1 - C120 - D120)</f>
        <v>2.048997772828498E-2</v>
      </c>
      <c r="G120" s="3"/>
      <c r="H120" s="3"/>
      <c r="I120" s="3"/>
      <c r="J120" s="3"/>
      <c r="K120" s="3"/>
    </row>
    <row r="121" spans="1:11" x14ac:dyDescent="0.2">
      <c r="A121">
        <v>130</v>
      </c>
      <c r="B121" s="3">
        <f>abs!O122</f>
        <v>3</v>
      </c>
      <c r="C121" s="15">
        <f>IF(OR(abs!L122="", abs!$N122=""), "", abs!L122/abs!$N122)</f>
        <v>0.32531700918233492</v>
      </c>
      <c r="D121" s="15">
        <f>IF(OR(abs!M122="", abs!$N122=""), "", abs!M122/abs!$N122)</f>
        <v>0.41976388281591603</v>
      </c>
      <c r="E121" s="15">
        <f>IF(abs!$N122="", "", 1 - C121 - D121)</f>
        <v>0.254919108001749</v>
      </c>
      <c r="G121" s="3"/>
      <c r="H121" s="3"/>
      <c r="I121" s="3"/>
      <c r="J121" s="3"/>
      <c r="K121" s="3"/>
    </row>
    <row r="122" spans="1:11" x14ac:dyDescent="0.2">
      <c r="A122">
        <v>131</v>
      </c>
      <c r="B122" s="3">
        <f>abs!O123</f>
        <v>25</v>
      </c>
      <c r="C122" s="15">
        <f>IF(OR(abs!L123="", abs!$N123=""), "", abs!L123/abs!$N123)</f>
        <v>0.59528049866429211</v>
      </c>
      <c r="D122" s="15">
        <f>IF(OR(abs!M123="", abs!$N123=""), "", abs!M123/abs!$N123)</f>
        <v>0.1495992876224399</v>
      </c>
      <c r="E122" s="15">
        <f>IF(abs!$N123="", "", 1 - C122 - D122)</f>
        <v>0.25512021371326798</v>
      </c>
      <c r="G122" s="3"/>
      <c r="H122" s="3"/>
      <c r="I122" s="3"/>
      <c r="J122" s="3"/>
      <c r="K122" s="3"/>
    </row>
    <row r="123" spans="1:11" x14ac:dyDescent="0.2">
      <c r="A123">
        <v>132</v>
      </c>
      <c r="B123" s="3">
        <f>abs!O124</f>
        <v>9</v>
      </c>
      <c r="C123" s="15">
        <f>IF(OR(abs!L124="", abs!$N124=""), "", abs!L124/abs!$N124)</f>
        <v>0.56779661016949157</v>
      </c>
      <c r="D123" s="15">
        <f>IF(OR(abs!M124="", abs!$N124=""), "", abs!M124/abs!$N124)</f>
        <v>0.25317796610169491</v>
      </c>
      <c r="E123" s="15">
        <f>IF(abs!$N124="", "", 1 - C123 - D123)</f>
        <v>0.17902542372881353</v>
      </c>
      <c r="G123" s="3"/>
      <c r="H123" s="3"/>
      <c r="I123" s="3"/>
      <c r="J123" s="3"/>
      <c r="K123" s="3"/>
    </row>
    <row r="124" spans="1:11" x14ac:dyDescent="0.2">
      <c r="A124">
        <v>133</v>
      </c>
      <c r="B124" s="3">
        <f>abs!O125</f>
        <v>18</v>
      </c>
      <c r="C124" s="15">
        <f>IF(OR(abs!L125="", abs!$N125=""), "", abs!L125/abs!$N125)</f>
        <v>0.35775381182595761</v>
      </c>
      <c r="D124" s="15">
        <f>IF(OR(abs!M125="", abs!$N125=""), "", abs!M125/abs!$N125)</f>
        <v>0.42320565265898102</v>
      </c>
      <c r="E124" s="15">
        <f>IF(abs!$N125="", "", 1 - C124 - D124)</f>
        <v>0.21904053551506142</v>
      </c>
      <c r="G124" s="3"/>
      <c r="H124" s="3"/>
      <c r="I124" s="3"/>
      <c r="J124" s="3"/>
      <c r="K124" s="3"/>
    </row>
    <row r="125" spans="1:11" x14ac:dyDescent="0.2">
      <c r="A125">
        <v>134</v>
      </c>
      <c r="B125" s="3">
        <f>abs!O126</f>
        <v>28</v>
      </c>
      <c r="C125" s="15">
        <f>IF(OR(abs!L126="", abs!$N126=""), "", abs!L126/abs!$N126)</f>
        <v>0.50809352517985606</v>
      </c>
      <c r="D125" s="15">
        <f>IF(OR(abs!M126="", abs!$N126=""), "", abs!M126/abs!$N126)</f>
        <v>0.15377697841726617</v>
      </c>
      <c r="E125" s="15">
        <f>IF(abs!$N126="", "", 1 - C125 - D125)</f>
        <v>0.33812949640287776</v>
      </c>
      <c r="G125" s="3"/>
      <c r="H125" s="3"/>
      <c r="I125" s="3"/>
      <c r="J125" s="3"/>
      <c r="K125" s="3"/>
    </row>
    <row r="126" spans="1:11" x14ac:dyDescent="0.2">
      <c r="A126">
        <v>135</v>
      </c>
      <c r="B126" s="3">
        <f>abs!O127</f>
        <v>25</v>
      </c>
      <c r="C126" s="15">
        <f>IF(OR(abs!L127="", abs!$N127=""), "", abs!L127/abs!$N127)</f>
        <v>0.53436880370125583</v>
      </c>
      <c r="D126" s="15">
        <f>IF(OR(abs!M127="", abs!$N127=""), "", abs!M127/abs!$N127)</f>
        <v>0.2029081295439524</v>
      </c>
      <c r="E126" s="15">
        <f>IF(abs!$N127="", "", 1 - C126 - D126)</f>
        <v>0.26272306675479173</v>
      </c>
      <c r="G126" s="3"/>
      <c r="H126" s="3"/>
      <c r="I126" s="3"/>
      <c r="J126" s="3"/>
      <c r="K126" s="3"/>
    </row>
    <row r="127" spans="1:11" x14ac:dyDescent="0.2">
      <c r="A127">
        <v>136</v>
      </c>
      <c r="B127" s="3">
        <f>abs!O128</f>
        <v>11</v>
      </c>
      <c r="C127" s="15">
        <f>IF(OR(abs!L128="", abs!$N128=""), "", abs!L128/abs!$N128)</f>
        <v>0.50540037243947855</v>
      </c>
      <c r="D127" s="15">
        <f>IF(OR(abs!M128="", abs!$N128=""), "", abs!M128/abs!$N128)</f>
        <v>0.14376163873370576</v>
      </c>
      <c r="E127" s="15">
        <f>IF(abs!$N128="", "", 1 - C127 - D127)</f>
        <v>0.35083798882681572</v>
      </c>
      <c r="G127" s="3"/>
      <c r="H127" s="3"/>
      <c r="I127" s="3"/>
      <c r="J127" s="3"/>
      <c r="K127" s="3"/>
    </row>
    <row r="128" spans="1:11" x14ac:dyDescent="0.2">
      <c r="A128">
        <v>137</v>
      </c>
      <c r="B128" s="3">
        <f>abs!O129</f>
        <v>10</v>
      </c>
      <c r="C128" s="15">
        <f>IF(OR(abs!L129="", abs!$N129=""), "", abs!L129/abs!$N129)</f>
        <v>0.62827225130890052</v>
      </c>
      <c r="D128" s="15">
        <f>IF(OR(abs!M129="", abs!$N129=""), "", abs!M129/abs!$N129)</f>
        <v>6.2827225130890049E-2</v>
      </c>
      <c r="E128" s="15">
        <f>IF(abs!$N129="", "", 1 - C128 - D128)</f>
        <v>0.30890052356020942</v>
      </c>
      <c r="G128" s="3"/>
      <c r="H128" s="3"/>
      <c r="I128" s="3"/>
      <c r="J128" s="3"/>
      <c r="K128" s="3"/>
    </row>
    <row r="129" spans="1:11" x14ac:dyDescent="0.2">
      <c r="A129">
        <v>138</v>
      </c>
      <c r="B129" s="3">
        <f>abs!O130</f>
        <v>15</v>
      </c>
      <c r="C129" s="15">
        <f>IF(OR(abs!L130="", abs!$N130=""), "", abs!L130/abs!$N130)</f>
        <v>0.24423758865248227</v>
      </c>
      <c r="D129" s="15">
        <f>IF(OR(abs!M130="", abs!$N130=""), "", abs!M130/abs!$N130)</f>
        <v>0.53989361702127658</v>
      </c>
      <c r="E129" s="15">
        <f>IF(abs!$N130="", "", 1 - C129 - D129)</f>
        <v>0.21586879432624118</v>
      </c>
      <c r="G129" s="3"/>
      <c r="H129" s="3"/>
      <c r="I129" s="3"/>
      <c r="J129" s="3"/>
      <c r="K129" s="3"/>
    </row>
    <row r="130" spans="1:11" x14ac:dyDescent="0.2">
      <c r="A130">
        <v>139</v>
      </c>
      <c r="B130" s="3">
        <f>abs!O131</f>
        <v>40</v>
      </c>
      <c r="C130" s="15">
        <f>IF(OR(abs!L131="", abs!$N131=""), "", abs!L131/abs!$N131)</f>
        <v>0.54489164086687303</v>
      </c>
      <c r="D130" s="15">
        <f>IF(OR(abs!M131="", abs!$N131=""), "", abs!M131/abs!$N131)</f>
        <v>0.37372843874391865</v>
      </c>
      <c r="E130" s="15">
        <f>IF(abs!$N131="", "", 1 - C130 - D130)</f>
        <v>8.1379920389208327E-2</v>
      </c>
      <c r="G130" s="3"/>
      <c r="H130" s="3"/>
      <c r="I130" s="3"/>
      <c r="J130" s="3"/>
      <c r="K130" s="3"/>
    </row>
    <row r="131" spans="1:11" x14ac:dyDescent="0.2">
      <c r="A131">
        <v>140</v>
      </c>
      <c r="B131" s="3">
        <f>abs!O132</f>
        <v>43</v>
      </c>
      <c r="C131" s="15">
        <f>IF(OR(abs!L132="", abs!$N132=""), "", abs!L132/abs!$N132)</f>
        <v>0.19246119733924613</v>
      </c>
      <c r="D131" s="15">
        <f>IF(OR(abs!M132="", abs!$N132=""), "", abs!M132/abs!$N132)</f>
        <v>0.74678492239467853</v>
      </c>
      <c r="E131" s="15">
        <f>IF(abs!$N132="", "", 1 - C131 - D131)</f>
        <v>6.0753880266075311E-2</v>
      </c>
      <c r="G131" s="3"/>
      <c r="H131" s="3"/>
      <c r="I131" s="3"/>
      <c r="J131" s="3"/>
      <c r="K131" s="3"/>
    </row>
    <row r="132" spans="1:11" x14ac:dyDescent="0.2">
      <c r="A132">
        <v>141</v>
      </c>
      <c r="B132" s="3">
        <f>abs!O133</f>
        <v>33</v>
      </c>
      <c r="C132" s="15">
        <f>IF(OR(abs!L133="", abs!$N133=""), "", abs!L133/abs!$N133)</f>
        <v>0.78379568472038752</v>
      </c>
      <c r="D132" s="15">
        <f>IF(OR(abs!M133="", abs!$N133=""), "", abs!M133/abs!$N133)</f>
        <v>7.7939233817701459E-2</v>
      </c>
      <c r="E132" s="15">
        <f>IF(abs!$N133="", "", 1 - C132 - D132)</f>
        <v>0.13826508146191102</v>
      </c>
      <c r="G132" s="3"/>
      <c r="H132" s="3"/>
      <c r="I132" s="3"/>
      <c r="J132" s="3"/>
      <c r="K132" s="3"/>
    </row>
    <row r="133" spans="1:11" x14ac:dyDescent="0.2">
      <c r="A133">
        <v>142</v>
      </c>
      <c r="B133" s="3">
        <f>abs!O134</f>
        <v>45</v>
      </c>
      <c r="C133" s="15">
        <f>IF(OR(abs!L134="", abs!$N134=""), "", abs!L134/abs!$N134)</f>
        <v>0.7209221096751659</v>
      </c>
      <c r="D133" s="15">
        <f>IF(OR(abs!M134="", abs!$N134=""), "", abs!M134/abs!$N134)</f>
        <v>0.15193852602165561</v>
      </c>
      <c r="E133" s="15">
        <f>IF(abs!$N134="", "", 1 - C133 - D133)</f>
        <v>0.12713936430317849</v>
      </c>
      <c r="G133" s="3"/>
      <c r="H133" s="3"/>
      <c r="I133" s="3"/>
      <c r="J133" s="3"/>
      <c r="K133" s="3"/>
    </row>
    <row r="134" spans="1:11" x14ac:dyDescent="0.2">
      <c r="A134">
        <v>143</v>
      </c>
      <c r="B134" s="3">
        <f>abs!O135</f>
        <v>4</v>
      </c>
      <c r="C134" s="15">
        <f>IF(OR(abs!L135="", abs!$N135=""), "", abs!L135/abs!$N135)</f>
        <v>0.81580041580041585</v>
      </c>
      <c r="D134" s="15">
        <f>IF(OR(abs!M135="", abs!$N135=""), "", abs!M135/abs!$N135)</f>
        <v>4.0332640332640335E-2</v>
      </c>
      <c r="E134" s="15">
        <f>IF(abs!$N135="", "", 1 - C134 - D134)</f>
        <v>0.14386694386694382</v>
      </c>
      <c r="G134" s="3"/>
      <c r="H134" s="3"/>
      <c r="I134" s="3"/>
      <c r="J134" s="3"/>
      <c r="K134" s="3"/>
    </row>
    <row r="135" spans="1:11" x14ac:dyDescent="0.2">
      <c r="A135">
        <v>144</v>
      </c>
      <c r="B135" s="3">
        <f>abs!O136</f>
        <v>10</v>
      </c>
      <c r="C135" s="15">
        <f>IF(OR(abs!L136="", abs!$N136=""), "", abs!L136/abs!$N136)</f>
        <v>0.32666666666666666</v>
      </c>
      <c r="D135" s="15">
        <f>IF(OR(abs!M136="", abs!$N136=""), "", abs!M136/abs!$N136)</f>
        <v>0.44636363636363635</v>
      </c>
      <c r="E135" s="15">
        <f>IF(abs!$N136="", "", 1 - C135 - D135)</f>
        <v>0.22696969696969699</v>
      </c>
      <c r="G135" s="3"/>
      <c r="H135" s="3"/>
      <c r="I135" s="3"/>
      <c r="J135" s="3"/>
      <c r="K135" s="3"/>
    </row>
    <row r="136" spans="1:11" x14ac:dyDescent="0.2">
      <c r="A136">
        <v>145</v>
      </c>
      <c r="B136" s="3">
        <f>abs!O137</f>
        <v>39</v>
      </c>
      <c r="C136" s="15">
        <f>IF(OR(abs!L137="", abs!$N137=""), "", abs!L137/abs!$N137)</f>
        <v>0.34395460497599301</v>
      </c>
      <c r="D136" s="15">
        <f>IF(OR(abs!M137="", abs!$N137=""), "", abs!M137/abs!$N137)</f>
        <v>0.48712352684417287</v>
      </c>
      <c r="E136" s="15">
        <f>IF(abs!$N137="", "", 1 - C136 - D136)</f>
        <v>0.16892186817983418</v>
      </c>
      <c r="G136" s="3"/>
      <c r="H136" s="3"/>
      <c r="I136" s="3"/>
      <c r="J136" s="3"/>
      <c r="K136" s="3"/>
    </row>
    <row r="137" spans="1:11" x14ac:dyDescent="0.2">
      <c r="A137">
        <v>146</v>
      </c>
      <c r="B137" s="3">
        <f>abs!O138</f>
        <v>21</v>
      </c>
      <c r="C137" s="15">
        <f>IF(OR(abs!L138="", abs!$N138=""), "", abs!L138/abs!$N138)</f>
        <v>0.64646053702196904</v>
      </c>
      <c r="D137" s="15">
        <f>IF(OR(abs!M138="", abs!$N138=""), "", abs!M138/abs!$N138)</f>
        <v>0.23962571196094384</v>
      </c>
      <c r="E137" s="15">
        <f>IF(abs!$N138="", "", 1 - C137 - D137)</f>
        <v>0.11391375101708712</v>
      </c>
      <c r="G137" s="3"/>
      <c r="H137" s="3"/>
      <c r="I137" s="3"/>
      <c r="J137" s="3"/>
      <c r="K137" s="3"/>
    </row>
    <row r="138" spans="1:11" x14ac:dyDescent="0.2">
      <c r="A138">
        <v>147</v>
      </c>
      <c r="B138" s="3">
        <f>abs!O139</f>
        <v>44</v>
      </c>
      <c r="C138" s="15">
        <f>IF(OR(abs!L139="", abs!$N139=""), "", abs!L139/abs!$N139)</f>
        <v>0.66268041237113406</v>
      </c>
      <c r="D138" s="15">
        <f>IF(OR(abs!M139="", abs!$N139=""), "", abs!M139/abs!$N139)</f>
        <v>2.597938144329897E-2</v>
      </c>
      <c r="E138" s="15">
        <f>IF(abs!$N139="", "", 1 - C138 - D138)</f>
        <v>0.31134020618556696</v>
      </c>
      <c r="G138" s="3"/>
      <c r="H138" s="3"/>
      <c r="I138" s="3"/>
      <c r="J138" s="3"/>
      <c r="K138" s="3"/>
    </row>
    <row r="139" spans="1:11" x14ac:dyDescent="0.2">
      <c r="A139">
        <v>148</v>
      </c>
      <c r="B139" s="3">
        <f>abs!O140</f>
        <v>35</v>
      </c>
      <c r="C139" s="15">
        <f>IF(OR(abs!L140="", abs!$N140=""), "", abs!L140/abs!$N140)</f>
        <v>0.30629139072847683</v>
      </c>
      <c r="D139" s="15">
        <f>IF(OR(abs!M140="", abs!$N140=""), "", abs!M140/abs!$N140)</f>
        <v>0.56912251655629142</v>
      </c>
      <c r="E139" s="15">
        <f>IF(abs!$N140="", "", 1 - C139 - D139)</f>
        <v>0.1245860927152318</v>
      </c>
      <c r="G139" s="3"/>
      <c r="H139" s="3"/>
      <c r="I139" s="3"/>
      <c r="J139" s="3"/>
      <c r="K139" s="3"/>
    </row>
    <row r="140" spans="1:11" x14ac:dyDescent="0.2">
      <c r="A140">
        <v>149</v>
      </c>
      <c r="B140" s="3">
        <f>abs!O141</f>
        <v>19</v>
      </c>
      <c r="C140" s="15">
        <f>IF(OR(abs!L141="", abs!$N141=""), "", abs!L141/abs!$N141)</f>
        <v>0.57012658227848101</v>
      </c>
      <c r="D140" s="15">
        <f>IF(OR(abs!M141="", abs!$N141=""), "", abs!M141/abs!$N141)</f>
        <v>0</v>
      </c>
      <c r="E140" s="15">
        <f>IF(abs!$N141="", "", 1 - C140 - D140)</f>
        <v>0.42987341772151899</v>
      </c>
      <c r="G140" s="3"/>
      <c r="H140" s="3"/>
      <c r="I140" s="3"/>
      <c r="J140" s="3"/>
      <c r="K140" s="3"/>
    </row>
    <row r="141" spans="1:11" x14ac:dyDescent="0.2">
      <c r="A141">
        <v>151</v>
      </c>
      <c r="B141" s="3">
        <f>abs!O142</f>
        <v>49</v>
      </c>
      <c r="C141" s="15">
        <f>IF(OR(abs!L142="", abs!$N142=""), "", abs!L142/abs!$N142)</f>
        <v>0.33289817232375979</v>
      </c>
      <c r="D141" s="15">
        <f>IF(OR(abs!M142="", abs!$N142=""), "", abs!M142/abs!$N142)</f>
        <v>0.40557006092254133</v>
      </c>
      <c r="E141" s="15">
        <f>IF(abs!$N142="", "", 1 - C141 - D141)</f>
        <v>0.26153176675369882</v>
      </c>
      <c r="G141" s="3"/>
      <c r="H141" s="3"/>
      <c r="I141" s="3"/>
      <c r="J141" s="3"/>
      <c r="K141" s="3"/>
    </row>
    <row r="142" spans="1:11" x14ac:dyDescent="0.2">
      <c r="A142">
        <v>152</v>
      </c>
      <c r="B142" s="3">
        <f>abs!O143</f>
        <v>22</v>
      </c>
      <c r="C142" s="15">
        <f>IF(OR(abs!L143="", abs!$N143=""), "", abs!L143/abs!$N143)</f>
        <v>0.57869142351900971</v>
      </c>
      <c r="D142" s="15">
        <f>IF(OR(abs!M143="", abs!$N143=""), "", abs!M143/abs!$N143)</f>
        <v>0.28558797524314766</v>
      </c>
      <c r="E142" s="15">
        <f>IF(abs!$N143="", "", 1 - C142 - D142)</f>
        <v>0.13572060123784263</v>
      </c>
      <c r="G142" s="3"/>
      <c r="H142" s="3"/>
      <c r="I142" s="3"/>
      <c r="J142" s="3"/>
      <c r="K142" s="3"/>
    </row>
    <row r="143" spans="1:11" x14ac:dyDescent="0.2">
      <c r="A143">
        <v>153</v>
      </c>
      <c r="B143" s="3">
        <f>abs!O144</f>
        <v>50</v>
      </c>
      <c r="C143" s="15">
        <f>IF(OR(abs!L144="", abs!$N144=""), "", abs!L144/abs!$N144)</f>
        <v>0.55368693402328595</v>
      </c>
      <c r="D143" s="15">
        <f>IF(OR(abs!M144="", abs!$N144=""), "", abs!M144/abs!$N144)</f>
        <v>0.20957309184993531</v>
      </c>
      <c r="E143" s="15">
        <f>IF(abs!$N144="", "", 1 - C143 - D143)</f>
        <v>0.23673997412677875</v>
      </c>
      <c r="G143" s="3"/>
      <c r="H143" s="3"/>
      <c r="I143" s="3"/>
      <c r="J143" s="3"/>
      <c r="K143" s="3"/>
    </row>
    <row r="144" spans="1:11" x14ac:dyDescent="0.2">
      <c r="A144">
        <v>155</v>
      </c>
      <c r="B144" s="3">
        <f>abs!O145</f>
        <v>36</v>
      </c>
      <c r="C144" s="15">
        <f>IF(OR(abs!L145="", abs!$N145=""), "", abs!L145/abs!$N145)</f>
        <v>0.46297137664697863</v>
      </c>
      <c r="D144" s="15">
        <f>IF(OR(abs!M145="", abs!$N145=""), "", abs!M145/abs!$N145)</f>
        <v>0.46796910495229443</v>
      </c>
      <c r="E144" s="15">
        <f>IF(abs!$N145="", "", 1 - C144 - D144)</f>
        <v>6.9059518400726938E-2</v>
      </c>
      <c r="G144" s="3"/>
      <c r="H144" s="3"/>
      <c r="I144" s="3"/>
      <c r="J144" s="3"/>
      <c r="K144" s="3"/>
    </row>
    <row r="145" spans="1:11" x14ac:dyDescent="0.2">
      <c r="A145">
        <v>157</v>
      </c>
      <c r="B145" s="3">
        <f>abs!O146</f>
        <v>49</v>
      </c>
      <c r="C145" s="15">
        <f>IF(OR(abs!L146="", abs!$N146=""), "", abs!L146/abs!$N146)</f>
        <v>0.48996789727126805</v>
      </c>
      <c r="D145" s="15">
        <f>IF(OR(abs!M146="", abs!$N146=""), "", abs!M146/abs!$N146)</f>
        <v>5.7784911717495988E-2</v>
      </c>
      <c r="E145" s="15">
        <f>IF(abs!$N146="", "", 1 - C145 - D145)</f>
        <v>0.452247191011236</v>
      </c>
      <c r="G145" s="3"/>
      <c r="H145" s="3"/>
      <c r="I145" s="3"/>
      <c r="J145" s="3"/>
      <c r="K145" s="3"/>
    </row>
    <row r="146" spans="1:11" x14ac:dyDescent="0.2">
      <c r="A146">
        <v>160</v>
      </c>
      <c r="B146" s="3">
        <f>abs!O147</f>
        <v>9</v>
      </c>
      <c r="C146" s="15">
        <f>IF(OR(abs!L147="", abs!$N147=""), "", abs!L147/abs!$N147)</f>
        <v>0.28552631578947368</v>
      </c>
      <c r="D146" s="15">
        <f>IF(OR(abs!M147="", abs!$N147=""), "", abs!M147/abs!$N147)</f>
        <v>0.53991228070175434</v>
      </c>
      <c r="E146" s="15">
        <f>IF(abs!$N147="", "", 1 - C146 - D146)</f>
        <v>0.17456140350877203</v>
      </c>
      <c r="G146" s="3"/>
      <c r="H146" s="3"/>
      <c r="I146" s="3"/>
      <c r="J146" s="3"/>
      <c r="K146" s="3"/>
    </row>
    <row r="147" spans="1:11" x14ac:dyDescent="0.2">
      <c r="A147">
        <v>161</v>
      </c>
      <c r="B147" s="3">
        <f>abs!O148</f>
        <v>6</v>
      </c>
      <c r="C147" s="15" t="str">
        <f>IF(OR(abs!L148="", abs!$N148=""), "", abs!L148/abs!$N148)</f>
        <v/>
      </c>
      <c r="D147" s="15" t="str">
        <f>IF(OR(abs!M148="", abs!$N148=""), "", abs!M148/abs!$N148)</f>
        <v/>
      </c>
      <c r="E147" s="15" t="str">
        <f>IF(abs!$N148="", "", 1 - C147 - D147)</f>
        <v/>
      </c>
      <c r="G147" s="3"/>
      <c r="H147" s="3"/>
      <c r="I147" s="3"/>
      <c r="J147" s="3"/>
      <c r="K147" s="3"/>
    </row>
    <row r="148" spans="1:11" x14ac:dyDescent="0.2">
      <c r="A148">
        <v>162</v>
      </c>
      <c r="B148" s="3">
        <f>abs!O149</f>
        <v>8</v>
      </c>
      <c r="C148" s="15">
        <f>IF(OR(abs!L149="", abs!$N149=""), "", abs!L149/abs!$N149)</f>
        <v>0.60055671537926236</v>
      </c>
      <c r="D148" s="15">
        <f>IF(OR(abs!M149="", abs!$N149=""), "", abs!M149/abs!$N149)</f>
        <v>0.10368823938761308</v>
      </c>
      <c r="E148" s="15">
        <f>IF(abs!$N149="", "", 1 - C148 - D148)</f>
        <v>0.29575504523312457</v>
      </c>
      <c r="G148" s="3"/>
      <c r="H148" s="3"/>
      <c r="I148" s="3"/>
      <c r="J148" s="3"/>
      <c r="K148" s="3"/>
    </row>
    <row r="149" spans="1:11" x14ac:dyDescent="0.2">
      <c r="A149">
        <v>163</v>
      </c>
      <c r="B149" s="3">
        <f>abs!O150</f>
        <v>14</v>
      </c>
      <c r="C149" s="15">
        <f>IF(OR(abs!L150="", abs!$N150=""), "", abs!L150/abs!$N150)</f>
        <v>0.75350520126639531</v>
      </c>
      <c r="D149" s="15">
        <f>IF(OR(abs!M150="", abs!$N150=""), "", abs!M150/abs!$N150)</f>
        <v>0.12392582541836274</v>
      </c>
      <c r="E149" s="15">
        <f>IF(abs!$N150="", "", 1 - C149 - D149)</f>
        <v>0.12256897331524196</v>
      </c>
      <c r="G149" s="3"/>
      <c r="H149" s="3"/>
      <c r="I149" s="3"/>
      <c r="J149" s="3"/>
      <c r="K149" s="3"/>
    </row>
    <row r="150" spans="1:11" x14ac:dyDescent="0.2">
      <c r="A150">
        <v>164</v>
      </c>
      <c r="B150" s="3">
        <f>abs!O151</f>
        <v>20</v>
      </c>
      <c r="C150" s="15">
        <f>IF(OR(abs!L151="", abs!$N151=""), "", abs!L151/abs!$N151)</f>
        <v>0.47780779621767655</v>
      </c>
      <c r="D150" s="15">
        <f>IF(OR(abs!M151="", abs!$N151=""), "", abs!M151/abs!$N151)</f>
        <v>0.27634118101119259</v>
      </c>
      <c r="E150" s="15">
        <f>IF(abs!$N151="", "", 1 - C150 - D150)</f>
        <v>0.24585102277113086</v>
      </c>
      <c r="G150" s="3"/>
      <c r="H150" s="3"/>
      <c r="I150" s="3"/>
      <c r="J150" s="3"/>
      <c r="K150" s="3"/>
    </row>
    <row r="151" spans="1:11" x14ac:dyDescent="0.2">
      <c r="A151">
        <v>165</v>
      </c>
      <c r="B151" s="3">
        <f>abs!O152</f>
        <v>46</v>
      </c>
      <c r="C151" s="15">
        <f>IF(OR(abs!L152="", abs!$N152=""), "", abs!L152/abs!$N152)</f>
        <v>0.32286282306163022</v>
      </c>
      <c r="D151" s="15">
        <f>IF(OR(abs!M152="", abs!$N152=""), "", abs!M152/abs!$N152)</f>
        <v>0.53876739562624254</v>
      </c>
      <c r="E151" s="15">
        <f>IF(abs!$N152="", "", 1 - C151 - D151)</f>
        <v>0.13836978131212729</v>
      </c>
      <c r="G151" s="3"/>
      <c r="H151" s="3"/>
      <c r="I151" s="3"/>
      <c r="J151" s="3"/>
      <c r="K151" s="3"/>
    </row>
    <row r="152" spans="1:11" x14ac:dyDescent="0.2">
      <c r="A152">
        <v>166</v>
      </c>
      <c r="B152" s="3">
        <f>abs!O153</f>
        <v>11</v>
      </c>
      <c r="C152" s="15">
        <f>IF(OR(abs!L153="", abs!$N153=""), "", abs!L153/abs!$N153)</f>
        <v>0.87571115973741798</v>
      </c>
      <c r="D152" s="15">
        <f>IF(OR(abs!M153="", abs!$N153=""), "", abs!M153/abs!$N153)</f>
        <v>1.6192560175054705E-2</v>
      </c>
      <c r="E152" s="15">
        <f>IF(abs!$N153="", "", 1 - C152 - D152)</f>
        <v>0.10809628008752732</v>
      </c>
      <c r="G152" s="3"/>
      <c r="H152" s="3"/>
      <c r="I152" s="3"/>
      <c r="J152" s="3"/>
      <c r="K152" s="3"/>
    </row>
    <row r="153" spans="1:11" x14ac:dyDescent="0.2">
      <c r="A153">
        <v>167</v>
      </c>
      <c r="B153" s="3">
        <f>abs!O154</f>
        <v>10</v>
      </c>
      <c r="C153" s="15">
        <f>IF(OR(abs!L154="", abs!$N154=""), "", abs!L154/abs!$N154)</f>
        <v>0.63007585899152163</v>
      </c>
      <c r="D153" s="15">
        <f>IF(OR(abs!M154="", abs!$N154=""), "", abs!M154/abs!$N154)</f>
        <v>0.29228023203926817</v>
      </c>
      <c r="E153" s="15">
        <f>IF(abs!$N154="", "", 1 - C153 - D153)</f>
        <v>7.7643908969210196E-2</v>
      </c>
      <c r="G153" s="3"/>
      <c r="H153" s="3"/>
      <c r="I153" s="3"/>
      <c r="J153" s="3"/>
      <c r="K153" s="3"/>
    </row>
    <row r="154" spans="1:11" x14ac:dyDescent="0.2">
      <c r="A154">
        <v>168</v>
      </c>
      <c r="B154" s="3">
        <f>abs!O155</f>
        <v>50</v>
      </c>
      <c r="C154" s="15">
        <f>IF(OR(abs!L155="", abs!$N155=""), "", abs!L155/abs!$N155)</f>
        <v>0.65831134564643801</v>
      </c>
      <c r="D154" s="15">
        <f>IF(OR(abs!M155="", abs!$N155=""), "", abs!M155/abs!$N155)</f>
        <v>3.0782761653474055E-3</v>
      </c>
      <c r="E154" s="15">
        <f>IF(abs!$N155="", "", 1 - C154 - D154)</f>
        <v>0.3386103781882146</v>
      </c>
      <c r="G154" s="3"/>
      <c r="H154" s="3"/>
      <c r="I154" s="3"/>
      <c r="J154" s="3"/>
      <c r="K154" s="3"/>
    </row>
    <row r="155" spans="1:11" x14ac:dyDescent="0.2">
      <c r="A155">
        <v>169</v>
      </c>
      <c r="B155" s="3">
        <f>abs!O156</f>
        <v>10</v>
      </c>
      <c r="C155" s="15">
        <f>IF(OR(abs!L156="", abs!$N156=""), "", abs!L156/abs!$N156)</f>
        <v>0.68633540372670809</v>
      </c>
      <c r="D155" s="15">
        <f>IF(OR(abs!M156="", abs!$N156=""), "", abs!M156/abs!$N156)</f>
        <v>3.3717834960070983E-2</v>
      </c>
      <c r="E155" s="15">
        <f>IF(abs!$N156="", "", 1 - C155 - D155)</f>
        <v>0.27994676131322094</v>
      </c>
      <c r="G155" s="3"/>
      <c r="H155" s="3"/>
      <c r="I155" s="3"/>
      <c r="J155" s="3"/>
      <c r="K155" s="3"/>
    </row>
    <row r="156" spans="1:11" x14ac:dyDescent="0.2">
      <c r="A156">
        <v>170</v>
      </c>
      <c r="B156" s="3">
        <f>abs!O157</f>
        <v>20</v>
      </c>
      <c r="C156" s="15">
        <f>IF(OR(abs!L157="", abs!$N157=""), "", abs!L157/abs!$N157)</f>
        <v>0.45769706974824598</v>
      </c>
      <c r="D156" s="15">
        <f>IF(OR(abs!M157="", abs!$N157=""), "", abs!M157/abs!$N157)</f>
        <v>0.36483697895171274</v>
      </c>
      <c r="E156" s="15">
        <f>IF(abs!$N157="", "", 1 - C156 - D156)</f>
        <v>0.17746595130004128</v>
      </c>
      <c r="G156" s="3"/>
      <c r="H156" s="3"/>
      <c r="I156" s="3"/>
      <c r="J156" s="3"/>
      <c r="K156" s="3"/>
    </row>
    <row r="157" spans="1:11" x14ac:dyDescent="0.2">
      <c r="A157">
        <v>171</v>
      </c>
      <c r="B157" s="3">
        <f>abs!O158</f>
        <v>47</v>
      </c>
      <c r="C157" s="15">
        <f>IF(OR(abs!L158="", abs!$N158=""), "", abs!L158/abs!$N158)</f>
        <v>0.55177743431221016</v>
      </c>
      <c r="D157" s="15">
        <f>IF(OR(abs!M158="", abs!$N158=""), "", abs!M158/abs!$N158)</f>
        <v>4.8686244204018549E-2</v>
      </c>
      <c r="E157" s="15">
        <f>IF(abs!$N158="", "", 1 - C157 - D157)</f>
        <v>0.39953632148377127</v>
      </c>
      <c r="G157" s="3"/>
      <c r="H157" s="3"/>
      <c r="I157" s="3"/>
      <c r="J157" s="3"/>
      <c r="K157" s="3"/>
    </row>
    <row r="158" spans="1:11" x14ac:dyDescent="0.2">
      <c r="A158">
        <v>172</v>
      </c>
      <c r="B158" s="3">
        <f>abs!O159</f>
        <v>48</v>
      </c>
      <c r="C158" s="15">
        <f>IF(OR(abs!L159="", abs!$N159=""), "", abs!L159/abs!$N159)</f>
        <v>0.40590248075278018</v>
      </c>
      <c r="D158" s="15">
        <f>IF(OR(abs!M159="", abs!$N159=""), "", abs!M159/abs!$N159)</f>
        <v>0.37596236099230113</v>
      </c>
      <c r="E158" s="15">
        <f>IF(abs!$N159="", "", 1 - C158 - D158)</f>
        <v>0.21813515825491864</v>
      </c>
      <c r="G158" s="3"/>
      <c r="H158" s="3"/>
      <c r="I158" s="3"/>
      <c r="J158" s="3"/>
      <c r="K158" s="3"/>
    </row>
    <row r="159" spans="1:11" x14ac:dyDescent="0.2">
      <c r="A159">
        <v>173</v>
      </c>
      <c r="B159" s="3">
        <f>abs!O160</f>
        <v>24</v>
      </c>
      <c r="C159" s="15">
        <f>IF(OR(abs!L160="", abs!$N160=""), "", abs!L160/abs!$N160)</f>
        <v>0.82895223991114397</v>
      </c>
      <c r="D159" s="15">
        <f>IF(OR(abs!M160="", abs!$N160=""), "", abs!M160/abs!$N160)</f>
        <v>2.4805627545353572E-2</v>
      </c>
      <c r="E159" s="15">
        <f>IF(abs!$N160="", "", 1 - C159 - D159)</f>
        <v>0.14624213254350246</v>
      </c>
      <c r="G159" s="3"/>
      <c r="H159" s="3"/>
      <c r="I159" s="3"/>
      <c r="J159" s="3"/>
      <c r="K159" s="3"/>
    </row>
    <row r="160" spans="1:11" x14ac:dyDescent="0.2">
      <c r="A160">
        <v>174</v>
      </c>
      <c r="B160" s="3">
        <f>abs!O161</f>
        <v>10</v>
      </c>
      <c r="C160" s="15">
        <f>IF(OR(abs!L161="", abs!$N161=""), "", abs!L161/abs!$N161)</f>
        <v>0.5909706546275395</v>
      </c>
      <c r="D160" s="15">
        <f>IF(OR(abs!M161="", abs!$N161=""), "", abs!M161/abs!$N161)</f>
        <v>3.160270880361174E-2</v>
      </c>
      <c r="E160" s="15">
        <f>IF(abs!$N161="", "", 1 - C160 - D160)</f>
        <v>0.37742663656884878</v>
      </c>
      <c r="G160" s="3"/>
      <c r="H160" s="3"/>
      <c r="I160" s="3"/>
      <c r="J160" s="3"/>
      <c r="K160" s="3"/>
    </row>
    <row r="161" spans="1:11" x14ac:dyDescent="0.2">
      <c r="A161">
        <v>175</v>
      </c>
      <c r="B161" s="3">
        <f>abs!O162</f>
        <v>21</v>
      </c>
      <c r="C161" s="15">
        <f>IF(OR(abs!L162="", abs!$N162=""), "", abs!L162/abs!$N162)</f>
        <v>0.56004803843074458</v>
      </c>
      <c r="D161" s="15">
        <f>IF(OR(abs!M162="", abs!$N162=""), "", abs!M162/abs!$N162)</f>
        <v>0.15172137710168135</v>
      </c>
      <c r="E161" s="15">
        <f>IF(abs!$N162="", "", 1 - C161 - D161)</f>
        <v>0.2882305844675741</v>
      </c>
      <c r="G161" s="3"/>
      <c r="H161" s="3"/>
      <c r="I161" s="3"/>
      <c r="J161" s="3"/>
      <c r="K161" s="3"/>
    </row>
    <row r="162" spans="1:11" x14ac:dyDescent="0.2">
      <c r="A162">
        <v>176</v>
      </c>
      <c r="B162" s="3">
        <f>abs!O163</f>
        <v>22</v>
      </c>
      <c r="C162" s="15">
        <f>IF(OR(abs!L163="", abs!$N163=""), "", abs!L163/abs!$N163)</f>
        <v>0.81207028265851799</v>
      </c>
      <c r="D162" s="15">
        <f>IF(OR(abs!M163="", abs!$N163=""), "", abs!M163/abs!$N163)</f>
        <v>9.7784568372803665E-2</v>
      </c>
      <c r="E162" s="15">
        <f>IF(abs!$N163="", "", 1 - C162 - D162)</f>
        <v>9.014514896867834E-2</v>
      </c>
      <c r="G162" s="3"/>
      <c r="H162" s="3"/>
      <c r="I162" s="3"/>
      <c r="J162" s="3"/>
      <c r="K162" s="3"/>
    </row>
    <row r="163" spans="1:11" x14ac:dyDescent="0.2">
      <c r="A163">
        <v>177</v>
      </c>
      <c r="B163" s="3">
        <f>abs!O164</f>
        <v>25</v>
      </c>
      <c r="C163" s="15">
        <f>IF(OR(abs!L164="", abs!$N164=""), "", abs!L164/abs!$N164)</f>
        <v>0.53029702970297032</v>
      </c>
      <c r="D163" s="15">
        <f>IF(OR(abs!M164="", abs!$N164=""), "", abs!M164/abs!$N164)</f>
        <v>0</v>
      </c>
      <c r="E163" s="15">
        <f>IF(abs!$N164="", "", 1 - C163 - D163)</f>
        <v>0.46970297029702968</v>
      </c>
      <c r="G163" s="3"/>
      <c r="H163" s="3"/>
      <c r="I163" s="3"/>
      <c r="J163" s="3"/>
      <c r="K163" s="3"/>
    </row>
    <row r="164" spans="1:11" x14ac:dyDescent="0.2">
      <c r="A164">
        <v>181</v>
      </c>
      <c r="B164" s="3">
        <f>abs!O165</f>
        <v>20</v>
      </c>
      <c r="C164" s="15">
        <f>IF(OR(abs!L165="", abs!$N165=""), "", abs!L165/abs!$N165)</f>
        <v>0.5420326223337516</v>
      </c>
      <c r="D164" s="15">
        <f>IF(OR(abs!M165="", abs!$N165=""), "", abs!M165/abs!$N165)</f>
        <v>1.4638226683396068E-2</v>
      </c>
      <c r="E164" s="15">
        <f>IF(abs!$N165="", "", 1 - C164 - D164)</f>
        <v>0.4433291509828523</v>
      </c>
      <c r="G164" s="3"/>
      <c r="H164" s="3"/>
      <c r="I164" s="3"/>
      <c r="J164" s="3"/>
      <c r="K164" s="3"/>
    </row>
    <row r="165" spans="1:11" x14ac:dyDescent="0.2">
      <c r="A165">
        <v>186</v>
      </c>
      <c r="B165" s="3">
        <f>abs!O166</f>
        <v>47</v>
      </c>
      <c r="C165" s="15">
        <f>IF(OR(abs!L166="", abs!$N166=""), "", abs!L166/abs!$N166)</f>
        <v>0.76573572321800754</v>
      </c>
      <c r="D165" s="15">
        <f>IF(OR(abs!M166="", abs!$N166=""), "", abs!M166/abs!$N166)</f>
        <v>0.13964151729887453</v>
      </c>
      <c r="E165" s="15">
        <f>IF(abs!$N166="", "", 1 - C165 - D165)</f>
        <v>9.4622759483117935E-2</v>
      </c>
      <c r="G165" s="3"/>
      <c r="H165" s="3"/>
      <c r="I165" s="3"/>
      <c r="J165" s="3"/>
      <c r="K165" s="3"/>
    </row>
    <row r="166" spans="1:11" x14ac:dyDescent="0.2">
      <c r="A166">
        <v>187</v>
      </c>
      <c r="B166" s="3">
        <f>abs!O167</f>
        <v>21</v>
      </c>
      <c r="C166" s="15">
        <f>IF(OR(abs!L167="", abs!$N167=""), "", abs!L167/abs!$N167)</f>
        <v>0.55500000000000005</v>
      </c>
      <c r="D166" s="15">
        <f>IF(OR(abs!M167="", abs!$N167=""), "", abs!M167/abs!$N167)</f>
        <v>0.24</v>
      </c>
      <c r="E166" s="15">
        <f>IF(abs!$N167="", "", 1 - C166 - D166)</f>
        <v>0.20499999999999996</v>
      </c>
      <c r="G166" s="3"/>
      <c r="H166" s="3"/>
      <c r="I166" s="3"/>
      <c r="J166" s="3"/>
      <c r="K166" s="3"/>
    </row>
    <row r="167" spans="1:11" x14ac:dyDescent="0.2">
      <c r="A167">
        <v>188</v>
      </c>
      <c r="B167" s="3">
        <f>abs!O168</f>
        <v>26</v>
      </c>
      <c r="C167" s="15">
        <f>IF(OR(abs!L168="", abs!$N168=""), "", abs!L168/abs!$N168)</f>
        <v>0.50200267022696932</v>
      </c>
      <c r="D167" s="15">
        <f>IF(OR(abs!M168="", abs!$N168=""), "", abs!M168/abs!$N168)</f>
        <v>1.6466399643969738E-2</v>
      </c>
      <c r="E167" s="15">
        <f>IF(abs!$N168="", "", 1 - C167 - D167)</f>
        <v>0.48153093012906095</v>
      </c>
      <c r="G167" s="3"/>
      <c r="H167" s="3"/>
      <c r="I167" s="3"/>
      <c r="J167" s="3"/>
      <c r="K167" s="3"/>
    </row>
    <row r="168" spans="1:11" x14ac:dyDescent="0.2">
      <c r="A168">
        <v>189</v>
      </c>
      <c r="B168" s="3">
        <f>abs!O169</f>
        <v>43</v>
      </c>
      <c r="C168" s="15">
        <f>IF(OR(abs!L169="", abs!$N169=""), "", abs!L169/abs!$N169)</f>
        <v>0.36322532027128862</v>
      </c>
      <c r="D168" s="15">
        <f>IF(OR(abs!M169="", abs!$N169=""), "", abs!M169/abs!$N169)</f>
        <v>0.28786737000753582</v>
      </c>
      <c r="E168" s="15">
        <f>IF(abs!$N169="", "", 1 - C168 - D168)</f>
        <v>0.34890730972117556</v>
      </c>
      <c r="G168" s="3"/>
      <c r="H168" s="3"/>
      <c r="I168" s="3"/>
      <c r="J168" s="3"/>
      <c r="K168" s="3"/>
    </row>
    <row r="169" spans="1:11" x14ac:dyDescent="0.2">
      <c r="A169">
        <v>192</v>
      </c>
      <c r="B169" s="3">
        <f>abs!O170</f>
        <v>6</v>
      </c>
      <c r="C169" s="15">
        <f>IF(OR(abs!L170="", abs!$N170=""), "", abs!L170/abs!$N170)</f>
        <v>0.80813953488372092</v>
      </c>
      <c r="D169" s="15">
        <f>IF(OR(abs!M170="", abs!$N170=""), "", abs!M170/abs!$N170)</f>
        <v>7.1109123434704824E-2</v>
      </c>
      <c r="E169" s="15">
        <f>IF(abs!$N170="", "", 1 - C169 - D169)</f>
        <v>0.12075134168157425</v>
      </c>
      <c r="G169" s="3"/>
      <c r="H169" s="3"/>
      <c r="I169" s="3"/>
      <c r="J169" s="3"/>
      <c r="K169" s="3"/>
    </row>
    <row r="170" spans="1:11" x14ac:dyDescent="0.2">
      <c r="A170">
        <v>193</v>
      </c>
      <c r="B170" s="3">
        <f>abs!O171</f>
        <v>29</v>
      </c>
      <c r="C170" s="15">
        <f>IF(OR(abs!L171="", abs!$N171=""), "", abs!L171/abs!$N171)</f>
        <v>0.67633059281696239</v>
      </c>
      <c r="D170" s="15">
        <f>IF(OR(abs!M171="", abs!$N171=""), "", abs!M171/abs!$N171)</f>
        <v>2.0337516226741671E-2</v>
      </c>
      <c r="E170" s="15">
        <f>IF(abs!$N171="", "", 1 - C170 - D170)</f>
        <v>0.30333189095629592</v>
      </c>
      <c r="G170" s="3"/>
      <c r="H170" s="3"/>
      <c r="I170" s="3"/>
      <c r="J170" s="3"/>
      <c r="K170" s="3"/>
    </row>
    <row r="171" spans="1:11" x14ac:dyDescent="0.2">
      <c r="A171">
        <v>194</v>
      </c>
      <c r="B171" s="3">
        <f>abs!O172</f>
        <v>14</v>
      </c>
      <c r="C171" s="15">
        <f>IF(OR(abs!L172="", abs!$N172=""), "", abs!L172/abs!$N172)</f>
        <v>0.22130074203404626</v>
      </c>
      <c r="D171" s="15">
        <f>IF(OR(abs!M172="", abs!$N172=""), "", abs!M172/abs!$N172)</f>
        <v>0.68398079441292015</v>
      </c>
      <c r="E171" s="15">
        <f>IF(abs!$N172="", "", 1 - C171 - D171)</f>
        <v>9.4718463553033594E-2</v>
      </c>
      <c r="G171" s="3"/>
      <c r="H171" s="3"/>
      <c r="I171" s="3"/>
      <c r="J171" s="3"/>
      <c r="K171" s="3"/>
    </row>
    <row r="172" spans="1:11" x14ac:dyDescent="0.2">
      <c r="A172">
        <v>195</v>
      </c>
      <c r="B172" s="3">
        <f>abs!O173</f>
        <v>49</v>
      </c>
      <c r="C172" s="15">
        <f>IF(OR(abs!L173="", abs!$N173=""), "", abs!L173/abs!$N173)</f>
        <v>0.54983249581239535</v>
      </c>
      <c r="D172" s="15">
        <f>IF(OR(abs!M173="", abs!$N173=""), "", abs!M173/abs!$N173)</f>
        <v>0.17964824120603015</v>
      </c>
      <c r="E172" s="15">
        <f>IF(abs!$N173="", "", 1 - C172 - D172)</f>
        <v>0.27051926298157447</v>
      </c>
      <c r="G172" s="3"/>
      <c r="H172" s="3"/>
      <c r="I172" s="3"/>
      <c r="J172" s="3"/>
      <c r="K172" s="3"/>
    </row>
    <row r="173" spans="1:11" x14ac:dyDescent="0.2">
      <c r="A173">
        <v>196</v>
      </c>
      <c r="B173" s="3">
        <f>abs!O174</f>
        <v>38</v>
      </c>
      <c r="C173" s="15">
        <f>IF(OR(abs!L174="", abs!$N174=""), "", abs!L174/abs!$N174)</f>
        <v>0.41803278688524592</v>
      </c>
      <c r="D173" s="15">
        <f>IF(OR(abs!M174="", abs!$N174=""), "", abs!M174/abs!$N174)</f>
        <v>0.30365126676602089</v>
      </c>
      <c r="E173" s="15">
        <f>IF(abs!$N174="", "", 1 - C173 - D173)</f>
        <v>0.27831594634873319</v>
      </c>
      <c r="G173" s="3"/>
      <c r="H173" s="3"/>
      <c r="I173" s="3"/>
      <c r="J173" s="3"/>
      <c r="K173" s="3"/>
    </row>
    <row r="174" spans="1:11" x14ac:dyDescent="0.2">
      <c r="A174">
        <v>197</v>
      </c>
      <c r="B174" s="3">
        <f>abs!O175</f>
        <v>21</v>
      </c>
      <c r="C174" s="15" t="str">
        <f>IF(OR(abs!L175="", abs!$N175=""), "", abs!L175/abs!$N175)</f>
        <v/>
      </c>
      <c r="D174" s="15" t="str">
        <f>IF(OR(abs!M175="", abs!$N175=""), "", abs!M175/abs!$N175)</f>
        <v/>
      </c>
      <c r="E174" s="15" t="str">
        <f>IF(abs!$N175="", "", 1 - C174 - D174)</f>
        <v/>
      </c>
      <c r="G174" s="3"/>
      <c r="H174" s="3"/>
      <c r="I174" s="3"/>
      <c r="J174" s="3"/>
      <c r="K174" s="3"/>
    </row>
    <row r="175" spans="1:11" x14ac:dyDescent="0.2">
      <c r="A175">
        <v>198</v>
      </c>
      <c r="B175" s="3">
        <f>abs!O176</f>
        <v>29</v>
      </c>
      <c r="C175" s="15">
        <f>IF(OR(abs!L176="", abs!$N176=""), "", abs!L176/abs!$N176)</f>
        <v>0.26992103374012921</v>
      </c>
      <c r="D175" s="15">
        <f>IF(OR(abs!M176="", abs!$N176=""), "", abs!M176/abs!$N176)</f>
        <v>0.52692031586503951</v>
      </c>
      <c r="E175" s="15">
        <f>IF(abs!$N176="", "", 1 - C175 - D175)</f>
        <v>0.20315865039483127</v>
      </c>
      <c r="G175" s="3"/>
      <c r="H175" s="3"/>
      <c r="I175" s="3"/>
      <c r="J175" s="3"/>
      <c r="K175" s="3"/>
    </row>
    <row r="176" spans="1:11" x14ac:dyDescent="0.2">
      <c r="A176">
        <v>200</v>
      </c>
      <c r="B176" s="3">
        <f>abs!O177</f>
        <v>14</v>
      </c>
      <c r="C176" s="15">
        <f>IF(OR(abs!L177="", abs!$N177=""), "", abs!L177/abs!$N177)</f>
        <v>0.71422202407489965</v>
      </c>
      <c r="D176" s="15">
        <f>IF(OR(abs!M177="", abs!$N177=""), "", abs!M177/abs!$N177)</f>
        <v>8.4707980383415066E-2</v>
      </c>
      <c r="E176" s="15">
        <f>IF(abs!$N177="", "", 1 - C176 - D176)</f>
        <v>0.20106999554168528</v>
      </c>
      <c r="G176" s="3"/>
      <c r="H176" s="3"/>
      <c r="I176" s="3"/>
      <c r="J176" s="3"/>
      <c r="K176" s="3"/>
    </row>
    <row r="177" spans="1:11" x14ac:dyDescent="0.2">
      <c r="A177">
        <v>201</v>
      </c>
      <c r="B177" s="3">
        <f>abs!O178</f>
        <v>23</v>
      </c>
      <c r="C177" s="15">
        <f>IF(OR(abs!L178="", abs!$N178=""), "", abs!L178/abs!$N178)</f>
        <v>0.52073170731707319</v>
      </c>
      <c r="D177" s="15">
        <f>IF(OR(abs!M178="", abs!$N178=""), "", abs!M178/abs!$N178)</f>
        <v>1.7886178861788619E-2</v>
      </c>
      <c r="E177" s="15">
        <f>IF(abs!$N178="", "", 1 - C177 - D177)</f>
        <v>0.4613821138211382</v>
      </c>
      <c r="G177" s="3"/>
      <c r="H177" s="3"/>
      <c r="I177" s="3"/>
      <c r="J177" s="3"/>
      <c r="K177" s="3"/>
    </row>
    <row r="178" spans="1:11" x14ac:dyDescent="0.2">
      <c r="A178">
        <v>203</v>
      </c>
      <c r="B178" s="3">
        <f>abs!O179</f>
        <v>14</v>
      </c>
      <c r="C178" s="15">
        <f>IF(OR(abs!L179="", abs!$N179=""), "", abs!L179/abs!$N179)</f>
        <v>0.48368200836820086</v>
      </c>
      <c r="D178" s="15">
        <f>IF(OR(abs!M179="", abs!$N179=""), "", abs!M179/abs!$N179)</f>
        <v>0.24476987447698745</v>
      </c>
      <c r="E178" s="15">
        <f>IF(abs!$N179="", "", 1 - C178 - D178)</f>
        <v>0.2715481171548117</v>
      </c>
      <c r="G178" s="3"/>
      <c r="H178" s="3"/>
      <c r="I178" s="3"/>
      <c r="J178" s="3"/>
      <c r="K178" s="3"/>
    </row>
    <row r="179" spans="1:11" x14ac:dyDescent="0.2">
      <c r="A179">
        <v>204</v>
      </c>
      <c r="B179" s="3">
        <f>abs!O180</f>
        <v>2</v>
      </c>
      <c r="C179" s="15">
        <f>IF(OR(abs!L180="", abs!$N180=""), "", abs!L180/abs!$N180)</f>
        <v>0.61726315789473685</v>
      </c>
      <c r="D179" s="15">
        <f>IF(OR(abs!M180="", abs!$N180=""), "", abs!M180/abs!$N180)</f>
        <v>0.1879298245614035</v>
      </c>
      <c r="E179" s="15">
        <f>IF(abs!$N180="", "", 1 - C179 - D179)</f>
        <v>0.19480701754385965</v>
      </c>
      <c r="G179" s="3"/>
      <c r="H179" s="3"/>
      <c r="I179" s="3"/>
      <c r="J179" s="3"/>
      <c r="K179" s="3"/>
    </row>
    <row r="180" spans="1:11" x14ac:dyDescent="0.2">
      <c r="A180">
        <v>205</v>
      </c>
      <c r="B180" s="3">
        <f>abs!O181</f>
        <v>43</v>
      </c>
      <c r="C180" s="15">
        <f>IF(OR(abs!L181="", abs!$N181=""), "", abs!L181/abs!$N181)</f>
        <v>0.55026672137874433</v>
      </c>
      <c r="D180" s="15">
        <f>IF(OR(abs!M181="", abs!$N181=""), "", abs!M181/abs!$N181)</f>
        <v>0</v>
      </c>
      <c r="E180" s="15">
        <f>IF(abs!$N181="", "", 1 - C180 - D180)</f>
        <v>0.44973327862125567</v>
      </c>
      <c r="G180" s="3"/>
      <c r="H180" s="3"/>
      <c r="I180" s="3"/>
      <c r="J180" s="3"/>
      <c r="K180" s="3"/>
    </row>
    <row r="181" spans="1:11" x14ac:dyDescent="0.2">
      <c r="A181">
        <v>207</v>
      </c>
      <c r="B181" s="3">
        <f>abs!O182</f>
        <v>50</v>
      </c>
      <c r="C181" s="15">
        <f>IF(OR(abs!L182="", abs!$N182=""), "", abs!L182/abs!$N182)</f>
        <v>0.22487644151565075</v>
      </c>
      <c r="D181" s="15">
        <f>IF(OR(abs!M182="", abs!$N182=""), "", abs!M182/abs!$N182)</f>
        <v>0.67462932454695224</v>
      </c>
      <c r="E181" s="15">
        <f>IF(abs!$N182="", "", 1 - C181 - D181)</f>
        <v>0.10049423393739698</v>
      </c>
      <c r="G181" s="3"/>
      <c r="H181" s="3"/>
      <c r="I181" s="3"/>
      <c r="J181" s="3"/>
      <c r="K181" s="3"/>
    </row>
    <row r="182" spans="1:11" x14ac:dyDescent="0.2">
      <c r="A182">
        <v>208</v>
      </c>
      <c r="B182" s="3">
        <f>abs!O183</f>
        <v>30</v>
      </c>
      <c r="C182" s="15">
        <f>IF(OR(abs!L183="", abs!$N183=""), "", abs!L183/abs!$N183)</f>
        <v>0.5852713178294574</v>
      </c>
      <c r="D182" s="15">
        <f>IF(OR(abs!M183="", abs!$N183=""), "", abs!M183/abs!$N183)</f>
        <v>8.6132644272179162E-3</v>
      </c>
      <c r="E182" s="15">
        <f>IF(abs!$N183="", "", 1 - C182 - D182)</f>
        <v>0.40611541774332466</v>
      </c>
      <c r="G182" s="3"/>
      <c r="H182" s="3"/>
      <c r="I182" s="3"/>
      <c r="J182" s="3"/>
      <c r="K182" s="3"/>
    </row>
    <row r="183" spans="1:11" x14ac:dyDescent="0.2">
      <c r="A183">
        <v>209</v>
      </c>
      <c r="B183" s="3">
        <f>abs!O184</f>
        <v>29</v>
      </c>
      <c r="C183" s="15">
        <f>IF(OR(abs!L184="", abs!$N184=""), "", abs!L184/abs!$N184)</f>
        <v>0.69521559362079155</v>
      </c>
      <c r="D183" s="15">
        <f>IF(OR(abs!M184="", abs!$N184=""), "", abs!M184/abs!$N184)</f>
        <v>2.0968694624926166E-2</v>
      </c>
      <c r="E183" s="15">
        <f>IF(abs!$N184="", "", 1 - C183 - D183)</f>
        <v>0.28381571175428227</v>
      </c>
      <c r="G183" s="3"/>
      <c r="H183" s="3"/>
      <c r="I183" s="3"/>
      <c r="J183" s="3"/>
      <c r="K183" s="3"/>
    </row>
    <row r="184" spans="1:11" x14ac:dyDescent="0.2">
      <c r="A184">
        <v>210</v>
      </c>
      <c r="B184" s="3">
        <f>abs!O185</f>
        <v>5</v>
      </c>
      <c r="C184" s="15">
        <f>IF(OR(abs!L185="", abs!$N185=""), "", abs!L185/abs!$N185)</f>
        <v>0.59611231101511875</v>
      </c>
      <c r="D184" s="15">
        <f>IF(OR(abs!M185="", abs!$N185=""), "", abs!M185/abs!$N185)</f>
        <v>5.3995680345572353E-2</v>
      </c>
      <c r="E184" s="15">
        <f>IF(abs!$N185="", "", 1 - C184 - D184)</f>
        <v>0.34989200863930892</v>
      </c>
      <c r="G184" s="3"/>
      <c r="H184" s="3"/>
      <c r="I184" s="3"/>
      <c r="J184" s="3"/>
      <c r="K184" s="3"/>
    </row>
    <row r="185" spans="1:11" x14ac:dyDescent="0.2">
      <c r="A185">
        <v>211</v>
      </c>
      <c r="B185" s="3">
        <f>abs!O186</f>
        <v>4</v>
      </c>
      <c r="C185" s="15">
        <f>IF(OR(abs!L186="", abs!$N186=""), "", abs!L186/abs!$N186)</f>
        <v>0.76334776334776333</v>
      </c>
      <c r="D185" s="15">
        <f>IF(OR(abs!M186="", abs!$N186=""), "", abs!M186/abs!$N186)</f>
        <v>8.9466089466089475E-3</v>
      </c>
      <c r="E185" s="15">
        <f>IF(abs!$N186="", "", 1 - C185 - D185)</f>
        <v>0.22770562770562772</v>
      </c>
      <c r="G185" s="3"/>
      <c r="H185" s="3"/>
      <c r="I185" s="3"/>
      <c r="J185" s="3"/>
      <c r="K185" s="3"/>
    </row>
    <row r="186" spans="1:11" x14ac:dyDescent="0.2">
      <c r="A186">
        <v>212</v>
      </c>
      <c r="B186" s="3">
        <f>abs!O187</f>
        <v>5</v>
      </c>
      <c r="C186" s="15">
        <f>IF(OR(abs!L187="", abs!$N187=""), "", abs!L187/abs!$N187)</f>
        <v>0.5023622047244094</v>
      </c>
      <c r="D186" s="15">
        <f>IF(OR(abs!M187="", abs!$N187=""), "", abs!M187/abs!$N187)</f>
        <v>3.4645669291338582E-2</v>
      </c>
      <c r="E186" s="15">
        <f>IF(abs!$N187="", "", 1 - C186 - D186)</f>
        <v>0.46299212598425199</v>
      </c>
      <c r="G186" s="3"/>
      <c r="H186" s="3"/>
      <c r="I186" s="3"/>
      <c r="J186" s="3"/>
      <c r="K186" s="3"/>
    </row>
    <row r="187" spans="1:11" x14ac:dyDescent="0.2">
      <c r="A187">
        <v>213</v>
      </c>
      <c r="B187" s="3">
        <f>abs!O188</f>
        <v>24</v>
      </c>
      <c r="C187" s="15">
        <f>IF(OR(abs!L188="", abs!$N188=""), "", abs!L188/abs!$N188)</f>
        <v>0.73778867770284084</v>
      </c>
      <c r="D187" s="15">
        <f>IF(OR(abs!M188="", abs!$N188=""), "", abs!M188/abs!$N188)</f>
        <v>4.1896586960964641E-2</v>
      </c>
      <c r="E187" s="15">
        <f>IF(abs!$N188="", "", 1 - C187 - D187)</f>
        <v>0.2203147353361945</v>
      </c>
      <c r="G187" s="3"/>
      <c r="H187" s="3"/>
      <c r="I187" s="3"/>
      <c r="J187" s="3"/>
      <c r="K187" s="3"/>
    </row>
    <row r="188" spans="1:11" x14ac:dyDescent="0.2">
      <c r="A188">
        <v>214</v>
      </c>
      <c r="B188" s="3">
        <f>abs!O189</f>
        <v>15</v>
      </c>
      <c r="C188" s="15">
        <f>IF(OR(abs!L189="", abs!$N189=""), "", abs!L189/abs!$N189)</f>
        <v>0.61017982963508255</v>
      </c>
      <c r="D188" s="15">
        <f>IF(OR(abs!M189="", abs!$N189=""), "", abs!M189/abs!$N189)</f>
        <v>3.1485960668840046E-2</v>
      </c>
      <c r="E188" s="15">
        <f>IF(abs!$N189="", "", 1 - C188 - D188)</f>
        <v>0.35833420969607743</v>
      </c>
      <c r="G188" s="3"/>
      <c r="H188" s="3"/>
      <c r="I188" s="3"/>
      <c r="J188" s="3"/>
      <c r="K188" s="3"/>
    </row>
    <row r="189" spans="1:11" x14ac:dyDescent="0.2">
      <c r="A189">
        <v>215</v>
      </c>
      <c r="B189" s="3">
        <f>abs!O190</f>
        <v>15</v>
      </c>
      <c r="C189" s="15" t="str">
        <f>IF(OR(abs!L190="", abs!$N190=""), "", abs!L190/abs!$N190)</f>
        <v/>
      </c>
      <c r="D189" s="15" t="str">
        <f>IF(OR(abs!M190="", abs!$N190=""), "", abs!M190/abs!$N190)</f>
        <v/>
      </c>
      <c r="E189" s="15" t="str">
        <f>IF(abs!$N190="", "", 1 - C189 - D189)</f>
        <v/>
      </c>
      <c r="G189" s="3"/>
      <c r="H189" s="3"/>
      <c r="I189" s="3"/>
      <c r="J189" s="3"/>
      <c r="K189" s="3"/>
    </row>
    <row r="190" spans="1:11" x14ac:dyDescent="0.2">
      <c r="A190">
        <v>216</v>
      </c>
      <c r="B190" s="3">
        <f>abs!O191</f>
        <v>23</v>
      </c>
      <c r="C190" s="15">
        <f>IF(OR(abs!L191="", abs!$N191=""), "", abs!L191/abs!$N191)</f>
        <v>0.48332592263228102</v>
      </c>
      <c r="D190" s="15">
        <f>IF(OR(abs!M191="", abs!$N191=""), "", abs!M191/abs!$N191)</f>
        <v>5.2467763450422408E-2</v>
      </c>
      <c r="E190" s="15">
        <f>IF(abs!$N191="", "", 1 - C190 - D190)</f>
        <v>0.46420631391729655</v>
      </c>
      <c r="G190" s="3"/>
      <c r="H190" s="3"/>
      <c r="I190" s="3"/>
      <c r="J190" s="3"/>
      <c r="K190" s="3"/>
    </row>
    <row r="191" spans="1:11" x14ac:dyDescent="0.2">
      <c r="A191">
        <v>218</v>
      </c>
      <c r="B191" s="3">
        <f>abs!O192</f>
        <v>50</v>
      </c>
      <c r="C191" s="15" t="str">
        <f>IF(OR(abs!L192="", abs!$N192=""), "", abs!L192/abs!$N192)</f>
        <v/>
      </c>
      <c r="D191" s="15" t="str">
        <f>IF(OR(abs!M192="", abs!$N192=""), "", abs!M192/abs!$N192)</f>
        <v/>
      </c>
      <c r="E191" s="15" t="str">
        <f>IF(abs!$N192="", "", 1 - C191 - D191)</f>
        <v/>
      </c>
      <c r="G191" s="3"/>
      <c r="H191" s="3"/>
      <c r="I191" s="3"/>
      <c r="J191" s="3"/>
      <c r="K191" s="3"/>
    </row>
    <row r="192" spans="1:11" x14ac:dyDescent="0.2">
      <c r="A192">
        <v>219</v>
      </c>
      <c r="B192" s="3">
        <f>abs!O193</f>
        <v>42</v>
      </c>
      <c r="C192" s="15">
        <f>IF(OR(abs!L193="", abs!$N193=""), "", abs!L193/abs!$N193)</f>
        <v>0.56972111553784865</v>
      </c>
      <c r="D192" s="15">
        <f>IF(OR(abs!M193="", abs!$N193=""), "", abs!M193/abs!$N193)</f>
        <v>5.090748118636565E-2</v>
      </c>
      <c r="E192" s="15">
        <f>IF(abs!$N193="", "", 1 - C192 - D192)</f>
        <v>0.37937140327578567</v>
      </c>
      <c r="G192" s="3"/>
      <c r="H192" s="3"/>
      <c r="I192" s="3"/>
      <c r="J192" s="3"/>
      <c r="K192" s="3"/>
    </row>
    <row r="193" spans="1:11" x14ac:dyDescent="0.2">
      <c r="A193">
        <v>220</v>
      </c>
      <c r="B193" s="3">
        <f>abs!O194</f>
        <v>23</v>
      </c>
      <c r="C193" s="15">
        <f>IF(OR(abs!L194="", abs!$N194=""), "", abs!L194/abs!$N194)</f>
        <v>0.61717129821650762</v>
      </c>
      <c r="D193" s="15">
        <f>IF(OR(abs!M194="", abs!$N194=""), "", abs!M194/abs!$N194)</f>
        <v>3.5877229365408547E-2</v>
      </c>
      <c r="E193" s="15">
        <f>IF(abs!$N194="", "", 1 - C193 - D193)</f>
        <v>0.34695147241808383</v>
      </c>
      <c r="G193" s="3"/>
      <c r="H193" s="3"/>
      <c r="I193" s="3"/>
      <c r="J193" s="3"/>
      <c r="K193" s="3"/>
    </row>
    <row r="194" spans="1:11" x14ac:dyDescent="0.2">
      <c r="A194">
        <v>221</v>
      </c>
      <c r="B194" s="3">
        <f>abs!O195</f>
        <v>25</v>
      </c>
      <c r="C194" s="15">
        <f>IF(OR(abs!L195="", abs!$N195=""), "", abs!L195/abs!$N195)</f>
        <v>0.78592750533049038</v>
      </c>
      <c r="D194" s="15">
        <f>IF(OR(abs!M195="", abs!$N195=""), "", abs!M195/abs!$N195)</f>
        <v>2.9850746268656716E-2</v>
      </c>
      <c r="E194" s="15">
        <f>IF(abs!$N195="", "", 1 - C194 - D194)</f>
        <v>0.1842217484008529</v>
      </c>
      <c r="G194" s="3"/>
      <c r="H194" s="3"/>
      <c r="I194" s="3"/>
      <c r="J194" s="3"/>
      <c r="K194" s="3"/>
    </row>
    <row r="195" spans="1:11" x14ac:dyDescent="0.2">
      <c r="A195">
        <v>224</v>
      </c>
      <c r="B195" s="3">
        <f>abs!O196</f>
        <v>7</v>
      </c>
      <c r="C195" s="15">
        <f>IF(OR(abs!L196="", abs!$N196=""), "", abs!L196/abs!$N196)</f>
        <v>0.73921417565485359</v>
      </c>
      <c r="D195" s="15">
        <f>IF(OR(abs!M196="", abs!$N196=""), "", abs!M196/abs!$N196)</f>
        <v>5.2388289676425268E-2</v>
      </c>
      <c r="E195" s="15">
        <f>IF(abs!$N196="", "", 1 - C195 - D195)</f>
        <v>0.20839753466872113</v>
      </c>
      <c r="G195" s="3"/>
      <c r="H195" s="3"/>
      <c r="I195" s="3"/>
      <c r="J195" s="3"/>
      <c r="K195" s="3"/>
    </row>
    <row r="196" spans="1:11" x14ac:dyDescent="0.2">
      <c r="A196">
        <v>225</v>
      </c>
      <c r="B196" s="3">
        <f>abs!O197</f>
        <v>19</v>
      </c>
      <c r="C196" s="15">
        <f>IF(OR(abs!L197="", abs!$N197=""), "", abs!L197/abs!$N197)</f>
        <v>0.88360402165506569</v>
      </c>
      <c r="D196" s="15">
        <f>IF(OR(abs!M197="", abs!$N197=""), "", abs!M197/abs!$N197)</f>
        <v>7.3472544470224287E-3</v>
      </c>
      <c r="E196" s="15">
        <f>IF(abs!$N197="", "", 1 - C196 - D196)</f>
        <v>0.10904872389791188</v>
      </c>
      <c r="G196" s="3"/>
      <c r="H196" s="3"/>
      <c r="I196" s="3"/>
      <c r="J196" s="3"/>
      <c r="K196" s="3"/>
    </row>
    <row r="197" spans="1:11" x14ac:dyDescent="0.2">
      <c r="A197">
        <v>226</v>
      </c>
      <c r="B197" s="3">
        <f>abs!O198</f>
        <v>12</v>
      </c>
      <c r="C197" s="15">
        <f>IF(OR(abs!L198="", abs!$N198=""), "", abs!L198/abs!$N198)</f>
        <v>0.52123552123552119</v>
      </c>
      <c r="D197" s="15">
        <f>IF(OR(abs!M198="", abs!$N198=""), "", abs!M198/abs!$N198)</f>
        <v>5.2338052338052339E-2</v>
      </c>
      <c r="E197" s="15">
        <f>IF(abs!$N198="", "", 1 - C197 - D197)</f>
        <v>0.42642642642642647</v>
      </c>
      <c r="G197" s="3"/>
      <c r="H197" s="3"/>
      <c r="I197" s="3"/>
      <c r="J197" s="3"/>
      <c r="K197" s="3"/>
    </row>
    <row r="198" spans="1:11" x14ac:dyDescent="0.2">
      <c r="A198">
        <v>227</v>
      </c>
      <c r="B198" s="3">
        <f>abs!O199</f>
        <v>17</v>
      </c>
      <c r="C198" s="15">
        <f>IF(OR(abs!L199="", abs!$N199=""), "", abs!L199/abs!$N199)</f>
        <v>0.84012681159420288</v>
      </c>
      <c r="D198" s="15">
        <f>IF(OR(abs!M199="", abs!$N199=""), "", abs!M199/abs!$N199)</f>
        <v>2.355072463768116E-2</v>
      </c>
      <c r="E198" s="15">
        <f>IF(abs!$N199="", "", 1 - C198 - D198)</f>
        <v>0.13632246376811596</v>
      </c>
      <c r="G198" s="3"/>
      <c r="H198" s="3"/>
      <c r="I198" s="3"/>
      <c r="J198" s="3"/>
      <c r="K198" s="3"/>
    </row>
    <row r="199" spans="1:11" x14ac:dyDescent="0.2">
      <c r="A199">
        <v>228</v>
      </c>
      <c r="B199" s="3">
        <f>abs!O200</f>
        <v>14</v>
      </c>
      <c r="C199" s="15">
        <f>IF(OR(abs!L200="", abs!$N200=""), "", abs!L200/abs!$N200)</f>
        <v>0.66937206322084575</v>
      </c>
      <c r="D199" s="15">
        <f>IF(OR(abs!M200="", abs!$N200=""), "", abs!M200/abs!$N200)</f>
        <v>4.3998291328492097E-2</v>
      </c>
      <c r="E199" s="15">
        <f>IF(abs!$N200="", "", 1 - C199 - D199)</f>
        <v>0.28662964545066216</v>
      </c>
      <c r="G199" s="3"/>
      <c r="H199" s="3"/>
      <c r="I199" s="3"/>
      <c r="J199" s="3"/>
      <c r="K199" s="3"/>
    </row>
    <row r="200" spans="1:11" x14ac:dyDescent="0.2">
      <c r="A200">
        <v>229</v>
      </c>
      <c r="B200" s="3">
        <f>abs!O201</f>
        <v>16</v>
      </c>
      <c r="C200" s="15">
        <f>IF(OR(abs!L201="", abs!$N201=""), "", abs!L201/abs!$N201)</f>
        <v>0.61120471777590568</v>
      </c>
      <c r="D200" s="15">
        <f>IF(OR(abs!M201="", abs!$N201=""), "", abs!M201/abs!$N201)</f>
        <v>1.4743049705139006E-2</v>
      </c>
      <c r="E200" s="15">
        <f>IF(abs!$N201="", "", 1 - C200 - D200)</f>
        <v>0.37405223251895531</v>
      </c>
      <c r="G200" s="3"/>
      <c r="H200" s="3"/>
      <c r="I200" s="3"/>
      <c r="J200" s="3"/>
      <c r="K200" s="3"/>
    </row>
    <row r="201" spans="1:11" x14ac:dyDescent="0.2">
      <c r="A201">
        <v>230</v>
      </c>
      <c r="B201" s="3">
        <f>abs!O202</f>
        <v>37</v>
      </c>
      <c r="C201" s="15">
        <f>IF(OR(abs!L202="", abs!$N202=""), "", abs!L202/abs!$N202)</f>
        <v>0.57390510948905105</v>
      </c>
      <c r="D201" s="15">
        <f>IF(OR(abs!M202="", abs!$N202=""), "", abs!M202/abs!$N202)</f>
        <v>2.7828467153284672E-2</v>
      </c>
      <c r="E201" s="15">
        <f>IF(abs!$N202="", "", 1 - C201 - D201)</f>
        <v>0.39826642335766427</v>
      </c>
      <c r="G201" s="3"/>
      <c r="H201" s="3"/>
      <c r="I201" s="3"/>
      <c r="J201" s="3"/>
      <c r="K201" s="3"/>
    </row>
    <row r="202" spans="1:11" x14ac:dyDescent="0.2">
      <c r="A202">
        <v>231</v>
      </c>
      <c r="B202" s="3">
        <f>abs!O203</f>
        <v>16</v>
      </c>
      <c r="C202" s="15">
        <f>IF(OR(abs!L203="", abs!$N203=""), "", abs!L203/abs!$N203)</f>
        <v>0.71710526315789469</v>
      </c>
      <c r="D202" s="15">
        <f>IF(OR(abs!M203="", abs!$N203=""), "", abs!M203/abs!$N203)</f>
        <v>4.3859649122807015E-3</v>
      </c>
      <c r="E202" s="15">
        <f>IF(abs!$N203="", "", 1 - C202 - D202)</f>
        <v>0.27850877192982459</v>
      </c>
      <c r="G202" s="3"/>
      <c r="H202" s="3"/>
      <c r="I202" s="3"/>
      <c r="J202" s="3"/>
      <c r="K202" s="3"/>
    </row>
    <row r="203" spans="1:11" x14ac:dyDescent="0.2">
      <c r="A203">
        <v>233</v>
      </c>
      <c r="B203" s="3">
        <f>abs!O204</f>
        <v>46</v>
      </c>
      <c r="C203" s="15">
        <f>IF(OR(abs!L204="", abs!$N204=""), "", abs!L204/abs!$N204)</f>
        <v>0.62897234832851834</v>
      </c>
      <c r="D203" s="15">
        <f>IF(OR(abs!M204="", abs!$N204=""), "", abs!M204/abs!$N204)</f>
        <v>1.7746595130004126E-2</v>
      </c>
      <c r="E203" s="15">
        <f>IF(abs!$N204="", "", 1 - C203 - D203)</f>
        <v>0.35328105654147751</v>
      </c>
      <c r="G203" s="3"/>
      <c r="H203" s="3"/>
      <c r="I203" s="3"/>
      <c r="J203" s="3"/>
      <c r="K203" s="3"/>
    </row>
    <row r="204" spans="1:11" x14ac:dyDescent="0.2">
      <c r="A204">
        <v>234</v>
      </c>
      <c r="B204" s="3">
        <f>abs!O205</f>
        <v>29</v>
      </c>
      <c r="C204" s="15">
        <f>IF(OR(abs!L205="", abs!$N205=""), "", abs!L205/abs!$N205)</f>
        <v>0.73379730317529357</v>
      </c>
      <c r="D204" s="15">
        <f>IF(OR(abs!M205="", abs!$N205=""), "", abs!M205/abs!$N205)</f>
        <v>8.6994345367551115E-3</v>
      </c>
      <c r="E204" s="15">
        <f>IF(abs!$N205="", "", 1 - C204 - D204)</f>
        <v>0.25750326228795134</v>
      </c>
      <c r="G204" s="3"/>
      <c r="H204" s="3"/>
      <c r="I204" s="3"/>
      <c r="J204" s="3"/>
      <c r="K204" s="3"/>
    </row>
    <row r="205" spans="1:11" x14ac:dyDescent="0.2">
      <c r="A205">
        <v>235</v>
      </c>
      <c r="B205" s="3">
        <f>abs!O206</f>
        <v>49</v>
      </c>
      <c r="C205" s="15">
        <f>IF(OR(abs!L206="", abs!$N206=""), "", abs!L206/abs!$N206)</f>
        <v>0.77951807228915659</v>
      </c>
      <c r="D205" s="15">
        <f>IF(OR(abs!M206="", abs!$N206=""), "", abs!M206/abs!$N206)</f>
        <v>1.3654618473895583E-2</v>
      </c>
      <c r="E205" s="15">
        <f>IF(abs!$N206="", "", 1 - C205 - D205)</f>
        <v>0.20682730923694781</v>
      </c>
      <c r="G205" s="3"/>
      <c r="H205" s="3"/>
      <c r="I205" s="3"/>
      <c r="J205" s="3"/>
      <c r="K205" s="3"/>
    </row>
    <row r="206" spans="1:11" x14ac:dyDescent="0.2">
      <c r="A206">
        <v>236</v>
      </c>
      <c r="B206" s="3">
        <f>abs!O207</f>
        <v>12</v>
      </c>
      <c r="C206" s="15">
        <f>IF(OR(abs!L207="", abs!$N207=""), "", abs!L207/abs!$N207)</f>
        <v>0.62112614578786551</v>
      </c>
      <c r="D206" s="15">
        <f>IF(OR(abs!M207="", abs!$N207=""), "", abs!M207/abs!$N207)</f>
        <v>4.495853339153208E-2</v>
      </c>
      <c r="E206" s="15">
        <f>IF(abs!$N207="", "", 1 - C206 - D206)</f>
        <v>0.33391532082060238</v>
      </c>
      <c r="G206" s="3"/>
      <c r="H206" s="3"/>
      <c r="I206" s="3"/>
      <c r="J206" s="3"/>
      <c r="K206" s="3"/>
    </row>
    <row r="207" spans="1:11" x14ac:dyDescent="0.2">
      <c r="A207">
        <v>237</v>
      </c>
      <c r="B207" s="3">
        <f>abs!O208</f>
        <v>33</v>
      </c>
      <c r="C207" s="15">
        <f>IF(OR(abs!L208="", abs!$N208=""), "", abs!L208/abs!$N208)</f>
        <v>0.56761565836298933</v>
      </c>
      <c r="D207" s="15">
        <f>IF(OR(abs!M208="", abs!$N208=""), "", abs!M208/abs!$N208)</f>
        <v>4.4483985765124559E-3</v>
      </c>
      <c r="E207" s="15">
        <f>IF(abs!$N208="", "", 1 - C207 - D207)</f>
        <v>0.4279359430604982</v>
      </c>
      <c r="G207" s="3"/>
      <c r="H207" s="3"/>
      <c r="I207" s="3"/>
      <c r="J207" s="3"/>
      <c r="K207" s="3"/>
    </row>
    <row r="208" spans="1:11" x14ac:dyDescent="0.2">
      <c r="A208">
        <v>238</v>
      </c>
      <c r="B208" s="3">
        <f>abs!O209</f>
        <v>3</v>
      </c>
      <c r="C208" s="15">
        <f>IF(OR(abs!L209="", abs!$N209=""), "", abs!L209/abs!$N209)</f>
        <v>0.77862044059227153</v>
      </c>
      <c r="D208" s="15">
        <f>IF(OR(abs!M209="", abs!$N209=""), "", abs!M209/abs!$N209)</f>
        <v>1.4806789454676778E-2</v>
      </c>
      <c r="E208" s="15">
        <f>IF(abs!$N209="", "", 1 - C208 - D208)</f>
        <v>0.20657276995305168</v>
      </c>
      <c r="G208" s="3"/>
      <c r="H208" s="3"/>
      <c r="I208" s="3"/>
      <c r="J208" s="3"/>
      <c r="K208" s="3"/>
    </row>
    <row r="209" spans="1:11" x14ac:dyDescent="0.2">
      <c r="A209">
        <v>239</v>
      </c>
      <c r="B209" s="3">
        <f>abs!O210</f>
        <v>6</v>
      </c>
      <c r="C209" s="15">
        <f>IF(OR(abs!L210="", abs!$N210=""), "", abs!L210/abs!$N210)</f>
        <v>0.74877589453860638</v>
      </c>
      <c r="D209" s="15">
        <f>IF(OR(abs!M210="", abs!$N210=""), "", abs!M210/abs!$N210)</f>
        <v>2.7871939736346517E-2</v>
      </c>
      <c r="E209" s="15">
        <f>IF(abs!$N210="", "", 1 - C209 - D209)</f>
        <v>0.2233521657250471</v>
      </c>
      <c r="G209" s="3"/>
      <c r="H209" s="3"/>
      <c r="I209" s="3"/>
      <c r="J209" s="3"/>
      <c r="K209" s="3"/>
    </row>
    <row r="210" spans="1:11" x14ac:dyDescent="0.2">
      <c r="A210">
        <v>240</v>
      </c>
      <c r="B210" s="3">
        <f>abs!O211</f>
        <v>9</v>
      </c>
      <c r="C210" s="15">
        <f>IF(OR(abs!L211="", abs!$N211=""), "", abs!L211/abs!$N211)</f>
        <v>0.68146853146853148</v>
      </c>
      <c r="D210" s="15">
        <f>IF(OR(abs!M211="", abs!$N211=""), "", abs!M211/abs!$N211)</f>
        <v>4.0209790209790208E-2</v>
      </c>
      <c r="E210" s="15">
        <f>IF(abs!$N211="", "", 1 - C210 - D210)</f>
        <v>0.27832167832167831</v>
      </c>
      <c r="G210" s="3"/>
      <c r="H210" s="3"/>
      <c r="I210" s="3"/>
      <c r="J210" s="3"/>
      <c r="K210" s="3"/>
    </row>
    <row r="211" spans="1:11" x14ac:dyDescent="0.2">
      <c r="A211">
        <v>241</v>
      </c>
      <c r="B211" s="3">
        <f>abs!O212</f>
        <v>41</v>
      </c>
      <c r="C211" s="15">
        <f>IF(OR(abs!L212="", abs!$N212=""), "", abs!L212/abs!$N212)</f>
        <v>0.66855345911949682</v>
      </c>
      <c r="D211" s="15">
        <f>IF(OR(abs!M212="", abs!$N212=""), "", abs!M212/abs!$N212)</f>
        <v>4.4968553459119494E-2</v>
      </c>
      <c r="E211" s="15">
        <f>IF(abs!$N212="", "", 1 - C211 - D211)</f>
        <v>0.2864779874213837</v>
      </c>
      <c r="G211" s="3"/>
      <c r="H211" s="3"/>
      <c r="I211" s="3"/>
      <c r="J211" s="3"/>
      <c r="K211" s="3"/>
    </row>
    <row r="212" spans="1:11" x14ac:dyDescent="0.2">
      <c r="A212">
        <v>242</v>
      </c>
      <c r="B212" s="3">
        <f>abs!O213</f>
        <v>32</v>
      </c>
      <c r="C212" s="15">
        <f>IF(OR(abs!L213="", abs!$N213=""), "", abs!L213/abs!$N213)</f>
        <v>0.88677419354838705</v>
      </c>
      <c r="D212" s="15">
        <f>IF(OR(abs!M213="", abs!$N213=""), "", abs!M213/abs!$N213)</f>
        <v>1.4838709677419355E-2</v>
      </c>
      <c r="E212" s="15">
        <f>IF(abs!$N213="", "", 1 - C212 - D212)</f>
        <v>9.8387096774193605E-2</v>
      </c>
      <c r="G212" s="3"/>
      <c r="H212" s="3"/>
      <c r="I212" s="3"/>
      <c r="J212" s="3"/>
      <c r="K212" s="3"/>
    </row>
    <row r="213" spans="1:11" x14ac:dyDescent="0.2">
      <c r="A213">
        <v>243</v>
      </c>
      <c r="B213" s="3">
        <f>abs!O214</f>
        <v>29</v>
      </c>
      <c r="C213" s="15">
        <f>IF(OR(abs!L214="", abs!$N214=""), "", abs!L214/abs!$N214)</f>
        <v>0.5218157778757162</v>
      </c>
      <c r="D213" s="15">
        <f>IF(OR(abs!M214="", abs!$N214=""), "", abs!M214/abs!$N214)</f>
        <v>1.5866020273248127E-2</v>
      </c>
      <c r="E213" s="15">
        <f>IF(abs!$N214="", "", 1 - C213 - D213)</f>
        <v>0.46231820185103567</v>
      </c>
      <c r="G213" s="3"/>
      <c r="H213" s="3"/>
      <c r="I213" s="3"/>
      <c r="J213" s="3"/>
      <c r="K213" s="3"/>
    </row>
    <row r="214" spans="1:11" x14ac:dyDescent="0.2">
      <c r="A214">
        <v>246</v>
      </c>
      <c r="B214" s="3">
        <f>abs!O215</f>
        <v>42</v>
      </c>
      <c r="C214" s="15">
        <f>IF(OR(abs!L215="", abs!$N215=""), "", abs!L215/abs!$N215)</f>
        <v>0.68848167539267013</v>
      </c>
      <c r="D214" s="15">
        <f>IF(OR(abs!M215="", abs!$N215=""), "", abs!M215/abs!$N215)</f>
        <v>4.3979057591623037E-2</v>
      </c>
      <c r="E214" s="15">
        <f>IF(abs!$N215="", "", 1 - C214 - D214)</f>
        <v>0.26753926701570685</v>
      </c>
      <c r="G214" s="3"/>
      <c r="H214" s="3"/>
      <c r="I214" s="3"/>
      <c r="J214" s="3"/>
      <c r="K214" s="3"/>
    </row>
    <row r="215" spans="1:11" x14ac:dyDescent="0.2">
      <c r="A215">
        <v>247</v>
      </c>
      <c r="B215" s="3">
        <f>abs!O216</f>
        <v>35</v>
      </c>
      <c r="C215" s="15">
        <f>IF(OR(abs!L216="", abs!$N216=""), "", abs!L216/abs!$N216)</f>
        <v>0.86370056497175141</v>
      </c>
      <c r="D215" s="15">
        <f>IF(OR(abs!M216="", abs!$N216=""), "", abs!M216/abs!$N216)</f>
        <v>4.0430790960451976E-2</v>
      </c>
      <c r="E215" s="15">
        <f>IF(abs!$N216="", "", 1 - C215 - D215)</f>
        <v>9.5868644067796618E-2</v>
      </c>
      <c r="G215" s="3"/>
      <c r="H215" s="3"/>
      <c r="I215" s="3"/>
      <c r="J215" s="3"/>
      <c r="K215" s="3"/>
    </row>
    <row r="216" spans="1:11" x14ac:dyDescent="0.2">
      <c r="A216">
        <v>248</v>
      </c>
      <c r="B216" s="3">
        <f>abs!O217</f>
        <v>29</v>
      </c>
      <c r="C216" s="15">
        <f>IF(OR(abs!L217="", abs!$N217=""), "", abs!L217/abs!$N217)</f>
        <v>0.67257383966244721</v>
      </c>
      <c r="D216" s="15">
        <f>IF(OR(abs!M217="", abs!$N217=""), "", abs!M217/abs!$N217)</f>
        <v>2.5738396624472575E-2</v>
      </c>
      <c r="E216" s="15">
        <f>IF(abs!$N217="", "", 1 - C216 - D216)</f>
        <v>0.3016877637130802</v>
      </c>
      <c r="G216" s="3"/>
      <c r="H216" s="3"/>
      <c r="I216" s="3"/>
      <c r="J216" s="3"/>
      <c r="K216" s="3"/>
    </row>
    <row r="217" spans="1:11" x14ac:dyDescent="0.2">
      <c r="A217">
        <v>249</v>
      </c>
      <c r="B217" s="3">
        <f>abs!O218</f>
        <v>11</v>
      </c>
      <c r="C217" s="15">
        <f>IF(OR(abs!L218="", abs!$N218=""), "", abs!L218/abs!$N218)</f>
        <v>0.68126888217522663</v>
      </c>
      <c r="D217" s="15">
        <f>IF(OR(abs!M218="", abs!$N218=""), "", abs!M218/abs!$N218)</f>
        <v>7.9682779456193356E-2</v>
      </c>
      <c r="E217" s="15">
        <f>IF(abs!$N218="", "", 1 - C217 - D217)</f>
        <v>0.23904833836858003</v>
      </c>
      <c r="G217" s="3"/>
      <c r="H217" s="3"/>
      <c r="I217" s="3"/>
      <c r="J217" s="3"/>
      <c r="K217" s="3"/>
    </row>
    <row r="218" spans="1:11" x14ac:dyDescent="0.2">
      <c r="A218">
        <v>250</v>
      </c>
      <c r="B218" s="3">
        <f>abs!O219</f>
        <v>46</v>
      </c>
      <c r="C218" s="15">
        <f>IF(OR(abs!L219="", abs!$N219=""), "", abs!L219/abs!$N219)</f>
        <v>0.68340611353711789</v>
      </c>
      <c r="D218" s="15">
        <f>IF(OR(abs!M219="", abs!$N219=""), "", abs!M219/abs!$N219)</f>
        <v>9.6069868995633193E-3</v>
      </c>
      <c r="E218" s="15">
        <f>IF(abs!$N219="", "", 1 - C218 - D218)</f>
        <v>0.30698689956331882</v>
      </c>
      <c r="G218" s="3"/>
      <c r="H218" s="3"/>
      <c r="I218" s="3"/>
      <c r="J218" s="3"/>
      <c r="K218" s="3"/>
    </row>
    <row r="219" spans="1:11" x14ac:dyDescent="0.2">
      <c r="A219">
        <v>251</v>
      </c>
      <c r="B219" s="3">
        <f>abs!O220</f>
        <v>3</v>
      </c>
      <c r="C219" s="15">
        <f>IF(OR(abs!L220="", abs!$N220=""), "", abs!L220/abs!$N220)</f>
        <v>0.85133303208314504</v>
      </c>
      <c r="D219" s="15">
        <f>IF(OR(abs!M220="", abs!$N220=""), "", abs!M220/abs!$N220)</f>
        <v>1.0393131495707185E-2</v>
      </c>
      <c r="E219" s="15">
        <f>IF(abs!$N220="", "", 1 - C219 - D219)</f>
        <v>0.13827383642114777</v>
      </c>
      <c r="G219" s="3"/>
      <c r="H219" s="3"/>
      <c r="I219" s="3"/>
      <c r="J219" s="3"/>
      <c r="K219" s="3"/>
    </row>
    <row r="220" spans="1:11" x14ac:dyDescent="0.2">
      <c r="A220">
        <v>252</v>
      </c>
      <c r="B220" s="3">
        <f>abs!O221</f>
        <v>11</v>
      </c>
      <c r="C220" s="15">
        <f>IF(OR(abs!L221="", abs!$N221=""), "", abs!L221/abs!$N221)</f>
        <v>0.78451327433628315</v>
      </c>
      <c r="D220" s="15">
        <f>IF(OR(abs!M221="", abs!$N221=""), "", abs!M221/abs!$N221)</f>
        <v>6.637168141592921E-2</v>
      </c>
      <c r="E220" s="15">
        <f>IF(abs!$N221="", "", 1 - C220 - D220)</f>
        <v>0.14911504424778765</v>
      </c>
      <c r="G220" s="3"/>
      <c r="H220" s="3"/>
      <c r="I220" s="3"/>
      <c r="J220" s="3"/>
      <c r="K220" s="3"/>
    </row>
    <row r="221" spans="1:11" x14ac:dyDescent="0.2">
      <c r="A221">
        <v>253</v>
      </c>
      <c r="B221" s="3">
        <f>abs!O222</f>
        <v>28</v>
      </c>
      <c r="C221" s="15">
        <f>IF(OR(abs!L222="", abs!$N222=""), "", abs!L222/abs!$N222)</f>
        <v>0.67573497147871875</v>
      </c>
      <c r="D221" s="15">
        <f>IF(OR(abs!M222="", abs!$N222=""), "", abs!M222/abs!$N222)</f>
        <v>7.4594120228170246E-2</v>
      </c>
      <c r="E221" s="15">
        <f>IF(abs!$N222="", "", 1 - C221 - D221)</f>
        <v>0.249670908293111</v>
      </c>
      <c r="G221" s="3"/>
      <c r="H221" s="3"/>
      <c r="I221" s="3"/>
      <c r="J221" s="3"/>
      <c r="K221" s="3"/>
    </row>
    <row r="222" spans="1:11" x14ac:dyDescent="0.2">
      <c r="A222">
        <v>254</v>
      </c>
      <c r="B222" s="3">
        <f>abs!O223</f>
        <v>34</v>
      </c>
      <c r="C222" s="15">
        <f>IF(OR(abs!L223="", abs!$N223=""), "", abs!L223/abs!$N223)</f>
        <v>0.751896474788041</v>
      </c>
      <c r="D222" s="15">
        <f>IF(OR(abs!M223="", abs!$N223=""), "", abs!M223/abs!$N223)</f>
        <v>2.3650156180276664E-2</v>
      </c>
      <c r="E222" s="15">
        <f>IF(abs!$N223="", "", 1 - C222 - D222)</f>
        <v>0.22445336903168234</v>
      </c>
      <c r="G222" s="3"/>
      <c r="H222" s="3"/>
      <c r="I222" s="3"/>
      <c r="J222" s="3"/>
      <c r="K222" s="3"/>
    </row>
    <row r="223" spans="1:11" x14ac:dyDescent="0.2">
      <c r="A223">
        <v>256</v>
      </c>
      <c r="B223" s="3">
        <f>abs!O224</f>
        <v>31</v>
      </c>
      <c r="C223" s="15">
        <f>IF(OR(abs!L224="", abs!$N224=""), "", abs!L224/abs!$N224)</f>
        <v>0.83393339333933392</v>
      </c>
      <c r="D223" s="15">
        <f>IF(OR(abs!M224="", abs!$N224=""), "", abs!M224/abs!$N224)</f>
        <v>4.1854185418541856E-2</v>
      </c>
      <c r="E223" s="15">
        <f>IF(abs!$N224="", "", 1 - C223 - D223)</f>
        <v>0.12421242124212423</v>
      </c>
      <c r="G223" s="3"/>
      <c r="H223" s="3"/>
      <c r="I223" s="3"/>
      <c r="J223" s="3"/>
      <c r="K223" s="3"/>
    </row>
    <row r="224" spans="1:11" x14ac:dyDescent="0.2">
      <c r="A224">
        <v>257</v>
      </c>
      <c r="B224" s="3">
        <f>abs!O225</f>
        <v>15</v>
      </c>
      <c r="C224" s="15">
        <f>IF(OR(abs!L225="", abs!$N225=""), "", abs!L225/abs!$N225)</f>
        <v>0.48730734360834088</v>
      </c>
      <c r="D224" s="15">
        <f>IF(OR(abs!M225="", abs!$N225=""), "", abs!M225/abs!$N225)</f>
        <v>4.487760652765186E-2</v>
      </c>
      <c r="E224" s="15">
        <f>IF(abs!$N225="", "", 1 - C224 - D224)</f>
        <v>0.46781504986400729</v>
      </c>
      <c r="G224" s="3"/>
      <c r="H224" s="3"/>
      <c r="I224" s="3"/>
      <c r="J224" s="3"/>
      <c r="K224" s="3"/>
    </row>
    <row r="225" spans="1:11" x14ac:dyDescent="0.2">
      <c r="A225">
        <v>258</v>
      </c>
      <c r="B225" s="3">
        <f>abs!O226</f>
        <v>3</v>
      </c>
      <c r="C225" s="15">
        <f>IF(OR(abs!L226="", abs!$N226=""), "", abs!L226/abs!$N226)</f>
        <v>0.86687069625095636</v>
      </c>
      <c r="D225" s="15">
        <f>IF(OR(abs!M226="", abs!$N226=""), "", abs!M226/abs!$N226)</f>
        <v>1.4919663351185922E-2</v>
      </c>
      <c r="E225" s="15">
        <f>IF(abs!$N226="", "", 1 - C225 - D225)</f>
        <v>0.11820964039785771</v>
      </c>
      <c r="G225" s="3"/>
      <c r="H225" s="3"/>
      <c r="I225" s="3"/>
      <c r="J225" s="3"/>
      <c r="K225" s="3"/>
    </row>
    <row r="226" spans="1:11" x14ac:dyDescent="0.2">
      <c r="A226">
        <v>259</v>
      </c>
      <c r="B226" s="3">
        <f>abs!O227</f>
        <v>19</v>
      </c>
      <c r="C226" s="15">
        <f>IF(OR(abs!L227="", abs!$N227=""), "", abs!L227/abs!$N227)</f>
        <v>0.51322525597269619</v>
      </c>
      <c r="D226" s="15">
        <f>IF(OR(abs!M227="", abs!$N227=""), "", abs!M227/abs!$N227)</f>
        <v>6.7406143344709901E-2</v>
      </c>
      <c r="E226" s="15">
        <f>IF(abs!$N227="", "", 1 - C226 - D226)</f>
        <v>0.41936860068259391</v>
      </c>
      <c r="G226" s="3"/>
      <c r="H226" s="3"/>
      <c r="I226" s="3"/>
      <c r="J226" s="3"/>
      <c r="K226" s="3"/>
    </row>
    <row r="227" spans="1:11" x14ac:dyDescent="0.2">
      <c r="A227">
        <v>260</v>
      </c>
      <c r="B227" s="3">
        <f>abs!O228</f>
        <v>34</v>
      </c>
      <c r="C227" s="15">
        <f>IF(OR(abs!L228="", abs!$N228=""), "", abs!L228/abs!$N228)</f>
        <v>0.55231788079470201</v>
      </c>
      <c r="D227" s="15">
        <f>IF(OR(abs!M228="", abs!$N228=""), "", abs!M228/abs!$N228)</f>
        <v>7.9911699779249445E-2</v>
      </c>
      <c r="E227" s="15">
        <f>IF(abs!$N228="", "", 1 - C227 - D227)</f>
        <v>0.36777041942604854</v>
      </c>
      <c r="G227" s="3"/>
      <c r="H227" s="3"/>
      <c r="I227" s="3"/>
      <c r="J227" s="3"/>
      <c r="K227" s="3"/>
    </row>
    <row r="228" spans="1:11" x14ac:dyDescent="0.2">
      <c r="A228">
        <v>261</v>
      </c>
      <c r="B228" s="3">
        <f>abs!O229</f>
        <v>48</v>
      </c>
      <c r="C228" s="15">
        <f>IF(OR(abs!L229="", abs!$N229=""), "", abs!L229/abs!$N229)</f>
        <v>0.76970227670753066</v>
      </c>
      <c r="D228" s="15">
        <f>IF(OR(abs!M229="", abs!$N229=""), "", abs!M229/abs!$N229)</f>
        <v>4.3782837127845885E-4</v>
      </c>
      <c r="E228" s="15">
        <f>IF(abs!$N229="", "", 1 - C228 - D228)</f>
        <v>0.22985989492119088</v>
      </c>
      <c r="G228" s="3"/>
      <c r="H228" s="3"/>
      <c r="I228" s="3"/>
      <c r="J228" s="3"/>
      <c r="K228" s="3"/>
    </row>
    <row r="229" spans="1:11" x14ac:dyDescent="0.2">
      <c r="A229">
        <v>262</v>
      </c>
      <c r="B229" s="3">
        <f>abs!O230</f>
        <v>43</v>
      </c>
      <c r="C229" s="15">
        <f>IF(OR(abs!L230="", abs!$N230=""), "", abs!L230/abs!$N230)</f>
        <v>0.59977620290936218</v>
      </c>
      <c r="D229" s="15">
        <f>IF(OR(abs!M230="", abs!$N230=""), "", abs!M230/abs!$N230)</f>
        <v>1.7157776948899663E-2</v>
      </c>
      <c r="E229" s="15">
        <f>IF(abs!$N230="", "", 1 - C229 - D229)</f>
        <v>0.38306602014173818</v>
      </c>
      <c r="G229" s="3"/>
      <c r="H229" s="3"/>
      <c r="I229" s="3"/>
      <c r="J229" s="3"/>
      <c r="K229" s="3"/>
    </row>
    <row r="230" spans="1:11" x14ac:dyDescent="0.2">
      <c r="A230">
        <v>264</v>
      </c>
      <c r="B230" s="3">
        <f>abs!O231</f>
        <v>18</v>
      </c>
      <c r="C230" s="15">
        <f>IF(OR(abs!L231="", abs!$N231=""), "", abs!L231/abs!$N231)</f>
        <v>0.5796546546546546</v>
      </c>
      <c r="D230" s="15">
        <f>IF(OR(abs!M231="", abs!$N231=""), "", abs!M231/abs!$N231)</f>
        <v>3.3933933933933937E-2</v>
      </c>
      <c r="E230" s="15">
        <f>IF(abs!$N231="", "", 1 - C230 - D230)</f>
        <v>0.38641141141141144</v>
      </c>
      <c r="G230" s="3"/>
      <c r="H230" s="3"/>
      <c r="I230" s="3"/>
      <c r="J230" s="3"/>
      <c r="K230" s="3"/>
    </row>
    <row r="231" spans="1:11" x14ac:dyDescent="0.2">
      <c r="A231">
        <v>265</v>
      </c>
      <c r="B231" s="3">
        <f>abs!O232</f>
        <v>39</v>
      </c>
      <c r="C231" s="15">
        <f>IF(OR(abs!L232="", abs!$N232=""), "", abs!L232/abs!$N232)</f>
        <v>0.71703898379325448</v>
      </c>
      <c r="D231" s="15">
        <f>IF(OR(abs!M232="", abs!$N232=""), "", abs!M232/abs!$N232)</f>
        <v>3.1099430573806396E-2</v>
      </c>
      <c r="E231" s="15">
        <f>IF(abs!$N232="", "", 1 - C231 - D231)</f>
        <v>0.25186158563293914</v>
      </c>
      <c r="G231" s="3"/>
      <c r="H231" s="3"/>
      <c r="I231" s="3"/>
      <c r="J231" s="3"/>
      <c r="K231" s="3"/>
    </row>
    <row r="232" spans="1:11" x14ac:dyDescent="0.2">
      <c r="A232">
        <v>266</v>
      </c>
      <c r="B232" s="3">
        <f>abs!O233</f>
        <v>37</v>
      </c>
      <c r="C232" s="15">
        <f>IF(OR(abs!L233="", abs!$N233=""), "", abs!L233/abs!$N233)</f>
        <v>0.68915977361776226</v>
      </c>
      <c r="D232" s="15">
        <f>IF(OR(abs!M233="", abs!$N233=""), "", abs!M233/abs!$N233)</f>
        <v>1.567261645624728E-2</v>
      </c>
      <c r="E232" s="15">
        <f>IF(abs!$N233="", "", 1 - C232 - D232)</f>
        <v>0.29516760992599045</v>
      </c>
      <c r="G232" s="3"/>
      <c r="H232" s="3"/>
      <c r="I232" s="3"/>
      <c r="J232" s="3"/>
      <c r="K232" s="3"/>
    </row>
    <row r="233" spans="1:11" x14ac:dyDescent="0.2">
      <c r="A233">
        <v>267</v>
      </c>
      <c r="B233" s="3">
        <f>abs!O234</f>
        <v>11</v>
      </c>
      <c r="C233" s="15">
        <f>IF(OR(abs!L234="", abs!$N234=""), "", abs!L234/abs!$N234)</f>
        <v>0.68274212833798331</v>
      </c>
      <c r="D233" s="15">
        <f>IF(OR(abs!M234="", abs!$N234=""), "", abs!M234/abs!$N234)</f>
        <v>6.496612196094062E-2</v>
      </c>
      <c r="E233" s="15">
        <f>IF(abs!$N234="", "", 1 - C233 - D233)</f>
        <v>0.25229174970107604</v>
      </c>
      <c r="G233" s="3"/>
      <c r="H233" s="3"/>
      <c r="I233" s="3"/>
      <c r="J233" s="3"/>
      <c r="K233" s="3"/>
    </row>
    <row r="234" spans="1:11" x14ac:dyDescent="0.2">
      <c r="A234">
        <v>268</v>
      </c>
      <c r="B234" s="3">
        <f>abs!O235</f>
        <v>15</v>
      </c>
      <c r="C234" s="15">
        <f>IF(OR(abs!L235="", abs!$N235=""), "", abs!L235/abs!$N235)</f>
        <v>0.61412575366063737</v>
      </c>
      <c r="D234" s="15">
        <f>IF(OR(abs!M235="", abs!$N235=""), "", abs!M235/abs!$N235)</f>
        <v>9.905254091300603E-3</v>
      </c>
      <c r="E234" s="15">
        <f>IF(abs!$N235="", "", 1 - C234 - D234)</f>
        <v>0.37596899224806202</v>
      </c>
      <c r="G234" s="3"/>
      <c r="H234" s="3"/>
      <c r="I234" s="3"/>
      <c r="J234" s="3"/>
      <c r="K234" s="3"/>
    </row>
    <row r="235" spans="1:11" x14ac:dyDescent="0.2">
      <c r="A235">
        <v>269</v>
      </c>
      <c r="B235" s="3">
        <f>abs!O236</f>
        <v>20</v>
      </c>
      <c r="C235" s="15">
        <f>IF(OR(abs!L236="", abs!$N236=""), "", abs!L236/abs!$N236)</f>
        <v>0.54314498466929484</v>
      </c>
      <c r="D235" s="15">
        <f>IF(OR(abs!M236="", abs!$N236=""), "", abs!M236/abs!$N236)</f>
        <v>1.3140604467805518E-2</v>
      </c>
      <c r="E235" s="15">
        <f>IF(abs!$N236="", "", 1 - C235 - D235)</f>
        <v>0.44371441086289964</v>
      </c>
      <c r="G235" s="3"/>
      <c r="H235" s="3"/>
      <c r="I235" s="3"/>
      <c r="J235" s="3"/>
      <c r="K235" s="3"/>
    </row>
    <row r="236" spans="1:11" x14ac:dyDescent="0.2">
      <c r="A236">
        <v>270</v>
      </c>
      <c r="B236" s="3">
        <f>abs!O237</f>
        <v>26</v>
      </c>
      <c r="C236" s="15">
        <f>IF(OR(abs!L237="", abs!$N237=""), "", abs!L237/abs!$N237)</f>
        <v>0.50781691467319645</v>
      </c>
      <c r="D236" s="15">
        <f>IF(OR(abs!M237="", abs!$N237=""), "", abs!M237/abs!$N237)</f>
        <v>5.9898285929553589E-2</v>
      </c>
      <c r="E236" s="15">
        <f>IF(abs!$N237="", "", 1 - C236 - D236)</f>
        <v>0.43228479939724995</v>
      </c>
      <c r="G236" s="3"/>
      <c r="H236" s="3"/>
      <c r="I236" s="3"/>
      <c r="J236" s="3"/>
      <c r="K236" s="3"/>
    </row>
    <row r="237" spans="1:11" x14ac:dyDescent="0.2">
      <c r="A237">
        <v>271</v>
      </c>
      <c r="B237" s="3">
        <f>abs!O238</f>
        <v>1</v>
      </c>
      <c r="C237" s="15">
        <f>IF(OR(abs!L238="", abs!$N238=""), "", abs!L238/abs!$N238)</f>
        <v>0.77912730544309494</v>
      </c>
      <c r="D237" s="15">
        <f>IF(OR(abs!M238="", abs!$N238=""), "", abs!M238/abs!$N238)</f>
        <v>4.9932523616734142E-2</v>
      </c>
      <c r="E237" s="15">
        <f>IF(abs!$N238="", "", 1 - C237 - D237)</f>
        <v>0.17094017094017092</v>
      </c>
      <c r="G237" s="3"/>
      <c r="H237" s="3"/>
      <c r="I237" s="3"/>
      <c r="J237" s="3"/>
      <c r="K237" s="3"/>
    </row>
    <row r="238" spans="1:11" x14ac:dyDescent="0.2">
      <c r="A238">
        <v>272</v>
      </c>
      <c r="B238" s="3">
        <f>abs!O239</f>
        <v>42</v>
      </c>
      <c r="C238" s="15">
        <f>IF(OR(abs!L239="", abs!$N239=""), "", abs!L239/abs!$N239)</f>
        <v>0.48155808341951051</v>
      </c>
      <c r="D238" s="15">
        <f>IF(OR(abs!M239="", abs!$N239=""), "", abs!M239/abs!$N239)</f>
        <v>5.5842812823164424E-2</v>
      </c>
      <c r="E238" s="15">
        <f>IF(abs!$N239="", "", 1 - C238 - D238)</f>
        <v>0.46259910375732499</v>
      </c>
      <c r="G238" s="3"/>
      <c r="H238" s="3"/>
      <c r="I238" s="3"/>
      <c r="J238" s="3"/>
      <c r="K238" s="3"/>
    </row>
    <row r="239" spans="1:11" x14ac:dyDescent="0.2">
      <c r="A239">
        <v>273</v>
      </c>
      <c r="B239" s="3">
        <f>abs!O240</f>
        <v>19</v>
      </c>
      <c r="C239" s="15">
        <f>IF(OR(abs!L240="", abs!$N240=""), "", abs!L240/abs!$N240)</f>
        <v>0.59182795698924728</v>
      </c>
      <c r="D239" s="15">
        <f>IF(OR(abs!M240="", abs!$N240=""), "", abs!M240/abs!$N240)</f>
        <v>8.9892473118279567E-2</v>
      </c>
      <c r="E239" s="15">
        <f>IF(abs!$N240="", "", 1 - C239 - D239)</f>
        <v>0.31827956989247314</v>
      </c>
      <c r="G239" s="3"/>
      <c r="H239" s="3"/>
      <c r="I239" s="3"/>
      <c r="J239" s="3"/>
      <c r="K239" s="3"/>
    </row>
    <row r="240" spans="1:11" x14ac:dyDescent="0.2">
      <c r="A240">
        <v>274</v>
      </c>
      <c r="B240" s="3">
        <f>abs!O241</f>
        <v>22</v>
      </c>
      <c r="C240" s="15">
        <f>IF(OR(abs!L241="", abs!$N241=""), "", abs!L241/abs!$N241)</f>
        <v>0.59545061906133023</v>
      </c>
      <c r="D240" s="15">
        <f>IF(OR(abs!M241="", abs!$N241=""), "", abs!M241/abs!$N241)</f>
        <v>7.7742585660811976E-3</v>
      </c>
      <c r="E240" s="15">
        <f>IF(abs!$N241="", "", 1 - C240 - D240)</f>
        <v>0.39677512237258855</v>
      </c>
      <c r="G240" s="3"/>
      <c r="H240" s="3"/>
      <c r="I240" s="3"/>
      <c r="J240" s="3"/>
      <c r="K240" s="3"/>
    </row>
    <row r="241" spans="1:11" x14ac:dyDescent="0.2">
      <c r="A241">
        <v>275</v>
      </c>
      <c r="B241" s="3">
        <f>abs!O242</f>
        <v>48</v>
      </c>
      <c r="C241" s="15">
        <f>IF(OR(abs!L242="", abs!$N242=""), "", abs!L242/abs!$N242)</f>
        <v>0.76184640522875813</v>
      </c>
      <c r="D241" s="15">
        <f>IF(OR(abs!M242="", abs!$N242=""), "", abs!M242/abs!$N242)</f>
        <v>2.3692810457516339E-2</v>
      </c>
      <c r="E241" s="15">
        <f>IF(abs!$N242="", "", 1 - C241 - D241)</f>
        <v>0.21446078431372553</v>
      </c>
      <c r="G241" s="3"/>
      <c r="H241" s="3"/>
      <c r="I241" s="3"/>
      <c r="J241" s="3"/>
      <c r="K241" s="3"/>
    </row>
    <row r="242" spans="1:11" x14ac:dyDescent="0.2">
      <c r="A242">
        <v>276</v>
      </c>
      <c r="B242" s="3">
        <f>abs!O243</f>
        <v>46</v>
      </c>
      <c r="C242" s="15">
        <f>IF(OR(abs!L243="", abs!$N243=""), "", abs!L243/abs!$N243)</f>
        <v>0.66695205479452058</v>
      </c>
      <c r="D242" s="15">
        <f>IF(OR(abs!M243="", abs!$N243=""), "", abs!M243/abs!$N243)</f>
        <v>4.7089041095890408E-3</v>
      </c>
      <c r="E242" s="15">
        <f>IF(abs!$N243="", "", 1 - C242 - D242)</f>
        <v>0.3283390410958904</v>
      </c>
      <c r="G242" s="3"/>
      <c r="H242" s="3"/>
      <c r="I242" s="3"/>
      <c r="J242" s="3"/>
      <c r="K242" s="3"/>
    </row>
    <row r="243" spans="1:11" x14ac:dyDescent="0.2">
      <c r="A243">
        <v>277</v>
      </c>
      <c r="B243" s="3">
        <f>abs!O244</f>
        <v>19</v>
      </c>
      <c r="C243" s="15">
        <f>IF(OR(abs!L244="", abs!$N244=""), "", abs!L244/abs!$N244)</f>
        <v>0.81985940246045697</v>
      </c>
      <c r="D243" s="15">
        <f>IF(OR(abs!M244="", abs!$N244=""), "", abs!M244/abs!$N244)</f>
        <v>3.5588752196836555E-2</v>
      </c>
      <c r="E243" s="15">
        <f>IF(abs!$N244="", "", 1 - C243 - D243)</f>
        <v>0.14455184534270649</v>
      </c>
      <c r="G243" s="3"/>
      <c r="H243" s="3"/>
      <c r="I243" s="3"/>
      <c r="J243" s="3"/>
      <c r="K243" s="3"/>
    </row>
    <row r="244" spans="1:11" x14ac:dyDescent="0.2">
      <c r="A244">
        <v>278</v>
      </c>
      <c r="B244" s="3">
        <f>abs!O245</f>
        <v>48</v>
      </c>
      <c r="C244" s="15">
        <f>IF(OR(abs!L245="", abs!$N245=""), "", abs!L245/abs!$N245)</f>
        <v>0.75010864841373315</v>
      </c>
      <c r="D244" s="15">
        <f>IF(OR(abs!M245="", abs!$N245=""), "", abs!M245/abs!$N245)</f>
        <v>0</v>
      </c>
      <c r="E244" s="15">
        <f>IF(abs!$N245="", "", 1 - C244 - D244)</f>
        <v>0.24989135158626685</v>
      </c>
      <c r="G244" s="3"/>
      <c r="H244" s="3"/>
      <c r="I244" s="3"/>
      <c r="J244" s="3"/>
      <c r="K244" s="3"/>
    </row>
    <row r="245" spans="1:11" x14ac:dyDescent="0.2">
      <c r="A245">
        <v>279</v>
      </c>
      <c r="B245" s="3">
        <f>abs!O246</f>
        <v>13</v>
      </c>
      <c r="C245" s="15">
        <f>IF(OR(abs!L246="", abs!$N246=""), "", abs!L246/abs!$N246)</f>
        <v>0.76049270072992703</v>
      </c>
      <c r="D245" s="15">
        <f>IF(OR(abs!M246="", abs!$N246=""), "", abs!M246/abs!$N246)</f>
        <v>3.7408759124087594E-2</v>
      </c>
      <c r="E245" s="15">
        <f>IF(abs!$N246="", "", 1 - C245 - D245)</f>
        <v>0.20209854014598538</v>
      </c>
      <c r="G245" s="3"/>
      <c r="H245" s="3"/>
      <c r="I245" s="3"/>
      <c r="J245" s="3"/>
      <c r="K245" s="3"/>
    </row>
    <row r="246" spans="1:11" x14ac:dyDescent="0.2">
      <c r="A246">
        <v>280</v>
      </c>
      <c r="B246" s="3">
        <f>abs!O247</f>
        <v>39</v>
      </c>
      <c r="C246" s="15">
        <f>IF(OR(abs!L247="", abs!$N247=""), "", abs!L247/abs!$N247)</f>
        <v>0.50790067720090293</v>
      </c>
      <c r="D246" s="15">
        <f>IF(OR(abs!M247="", abs!$N247=""), "", abs!M247/abs!$N247)</f>
        <v>2.3927765237020317E-2</v>
      </c>
      <c r="E246" s="15">
        <f>IF(abs!$N247="", "", 1 - C246 - D246)</f>
        <v>0.46817155756207673</v>
      </c>
      <c r="G246" s="3"/>
      <c r="H246" s="3"/>
      <c r="I246" s="3"/>
      <c r="J246" s="3"/>
      <c r="K246" s="3"/>
    </row>
    <row r="247" spans="1:11" x14ac:dyDescent="0.2">
      <c r="A247">
        <v>281</v>
      </c>
      <c r="B247" s="3">
        <f>abs!O248</f>
        <v>43</v>
      </c>
      <c r="C247" s="15">
        <f>IF(OR(abs!L248="", abs!$N248=""), "", abs!L248/abs!$N248)</f>
        <v>0.81473502800517017</v>
      </c>
      <c r="D247" s="15">
        <f>IF(OR(abs!M248="", abs!$N248=""), "", abs!M248/abs!$N248)</f>
        <v>6.893580353295993E-3</v>
      </c>
      <c r="E247" s="15">
        <f>IF(abs!$N248="", "", 1 - C247 - D247)</f>
        <v>0.17837139164153384</v>
      </c>
      <c r="G247" s="3"/>
      <c r="H247" s="3"/>
      <c r="I247" s="3"/>
      <c r="J247" s="3"/>
      <c r="K247" s="3"/>
    </row>
    <row r="248" spans="1:11" x14ac:dyDescent="0.2">
      <c r="A248">
        <v>282</v>
      </c>
      <c r="B248" s="3">
        <f>abs!O249</f>
        <v>37</v>
      </c>
      <c r="C248" s="15">
        <f>IF(OR(abs!L249="", abs!$N249=""), "", abs!L249/abs!$N249)</f>
        <v>0.75652943780433823</v>
      </c>
      <c r="D248" s="15">
        <f>IF(OR(abs!M249="", abs!$N249=""), "", abs!M249/abs!$N249)</f>
        <v>4.8694112439132357E-3</v>
      </c>
      <c r="E248" s="15">
        <f>IF(abs!$N249="", "", 1 - C248 - D248)</f>
        <v>0.23860115095174853</v>
      </c>
      <c r="G248" s="3"/>
      <c r="H248" s="3"/>
      <c r="I248" s="3"/>
      <c r="J248" s="3"/>
      <c r="K248" s="3"/>
    </row>
    <row r="249" spans="1:11" x14ac:dyDescent="0.2">
      <c r="A249">
        <v>283</v>
      </c>
      <c r="B249" s="3">
        <f>abs!O250</f>
        <v>34</v>
      </c>
      <c r="C249" s="15">
        <f>IF(OR(abs!L250="", abs!$N250=""), "", abs!L250/abs!$N250)</f>
        <v>0.65838807883352024</v>
      </c>
      <c r="D249" s="15">
        <f>IF(OR(abs!M250="", abs!$N250=""), "", abs!M250/abs!$N250)</f>
        <v>1.746514981573466E-2</v>
      </c>
      <c r="E249" s="15">
        <f>IF(abs!$N250="", "", 1 - C249 - D249)</f>
        <v>0.3241467713507451</v>
      </c>
      <c r="G249" s="3"/>
      <c r="H249" s="3"/>
      <c r="I249" s="3"/>
      <c r="J249" s="3"/>
      <c r="K249" s="3"/>
    </row>
    <row r="250" spans="1:11" x14ac:dyDescent="0.2">
      <c r="A250">
        <v>284</v>
      </c>
      <c r="B250" s="3">
        <f>abs!O251</f>
        <v>49</v>
      </c>
      <c r="C250" s="15">
        <f>IF(OR(abs!L251="", abs!$N251=""), "", abs!L251/abs!$N251)</f>
        <v>0.51589347079037806</v>
      </c>
      <c r="D250" s="15">
        <f>IF(OR(abs!M251="", abs!$N251=""), "", abs!M251/abs!$N251)</f>
        <v>2.6632302405498281E-2</v>
      </c>
      <c r="E250" s="15">
        <f>IF(abs!$N251="", "", 1 - C250 - D250)</f>
        <v>0.45747422680412364</v>
      </c>
      <c r="G250" s="3"/>
      <c r="H250" s="3"/>
      <c r="I250" s="3"/>
      <c r="J250" s="3"/>
      <c r="K250" s="3"/>
    </row>
    <row r="251" spans="1:11" x14ac:dyDescent="0.2">
      <c r="A251">
        <v>285</v>
      </c>
      <c r="B251" s="3">
        <f>abs!O252</f>
        <v>47</v>
      </c>
      <c r="C251" s="15">
        <f>IF(OR(abs!L252="", abs!$N252=""), "", abs!L252/abs!$N252)</f>
        <v>0.848814671239004</v>
      </c>
      <c r="D251" s="15">
        <f>IF(OR(abs!M252="", abs!$N252=""), "", abs!M252/abs!$N252)</f>
        <v>1.490979573579842E-3</v>
      </c>
      <c r="E251" s="15">
        <f>IF(abs!$N252="", "", 1 - C251 - D251)</f>
        <v>0.14969434918741614</v>
      </c>
      <c r="G251" s="3"/>
      <c r="H251" s="3"/>
      <c r="I251" s="3"/>
      <c r="J251" s="3"/>
      <c r="K251" s="3"/>
    </row>
    <row r="252" spans="1:11" x14ac:dyDescent="0.2">
      <c r="A252">
        <v>286</v>
      </c>
      <c r="B252" s="3">
        <f>abs!O253</f>
        <v>37</v>
      </c>
      <c r="C252" s="15">
        <f>IF(OR(abs!L253="", abs!$N253=""), "", abs!L253/abs!$N253)</f>
        <v>0.84933275936289276</v>
      </c>
      <c r="D252" s="15">
        <f>IF(OR(abs!M253="", abs!$N253=""), "", abs!M253/abs!$N253)</f>
        <v>1.248385708136031E-2</v>
      </c>
      <c r="E252" s="15">
        <f>IF(abs!$N253="", "", 1 - C252 - D252)</f>
        <v>0.13818338355574691</v>
      </c>
      <c r="G252" s="3"/>
      <c r="H252" s="3"/>
      <c r="I252" s="3"/>
      <c r="J252" s="3"/>
      <c r="K252" s="3"/>
    </row>
    <row r="253" spans="1:11" x14ac:dyDescent="0.2">
      <c r="A253">
        <v>287</v>
      </c>
      <c r="B253" s="3">
        <f>abs!O254</f>
        <v>18</v>
      </c>
      <c r="C253" s="15">
        <f>IF(OR(abs!L254="", abs!$N254=""), "", abs!L254/abs!$N254)</f>
        <v>0.51619778346121059</v>
      </c>
      <c r="D253" s="15">
        <f>IF(OR(abs!M254="", abs!$N254=""), "", abs!M254/abs!$N254)</f>
        <v>7.6726342710997444E-3</v>
      </c>
      <c r="E253" s="15">
        <f>IF(abs!$N254="", "", 1 - C253 - D253)</f>
        <v>0.47612958226768964</v>
      </c>
      <c r="G253" s="3"/>
      <c r="H253" s="3"/>
      <c r="I253" s="3"/>
      <c r="J253" s="3"/>
      <c r="K253" s="3"/>
    </row>
    <row r="254" spans="1:11" x14ac:dyDescent="0.2">
      <c r="A254">
        <v>289</v>
      </c>
      <c r="B254" s="3">
        <f>abs!O255</f>
        <v>23</v>
      </c>
      <c r="C254" s="15">
        <f>IF(OR(abs!L255="", abs!$N255=""), "", abs!L255/abs!$N255)</f>
        <v>0.56847871892119684</v>
      </c>
      <c r="D254" s="15">
        <f>IF(OR(abs!M255="", abs!$N255=""), "", abs!M255/abs!$N255)</f>
        <v>3.3712600084281502E-3</v>
      </c>
      <c r="E254" s="15">
        <f>IF(abs!$N255="", "", 1 - C254 - D254)</f>
        <v>0.42815002107037503</v>
      </c>
      <c r="G254" s="3"/>
      <c r="H254" s="3"/>
      <c r="I254" s="3"/>
      <c r="J254" s="3"/>
      <c r="K254" s="3"/>
    </row>
    <row r="255" spans="1:11" x14ac:dyDescent="0.2">
      <c r="A255">
        <v>290</v>
      </c>
      <c r="B255" s="3">
        <f>abs!O256</f>
        <v>27</v>
      </c>
      <c r="C255" s="15">
        <f>IF(OR(abs!L256="", abs!$N256=""), "", abs!L256/abs!$N256)</f>
        <v>0.73032528856243439</v>
      </c>
      <c r="D255" s="15">
        <f>IF(OR(abs!M256="", abs!$N256=""), "", abs!M256/abs!$N256)</f>
        <v>1.329136061559986E-2</v>
      </c>
      <c r="E255" s="15">
        <f>IF(abs!$N256="", "", 1 - C255 - D255)</f>
        <v>0.25638335082196573</v>
      </c>
      <c r="G255" s="3"/>
      <c r="H255" s="3"/>
      <c r="I255" s="3"/>
      <c r="J255" s="3"/>
      <c r="K255" s="3"/>
    </row>
    <row r="256" spans="1:11" x14ac:dyDescent="0.2">
      <c r="A256">
        <v>291</v>
      </c>
      <c r="B256" s="3">
        <f>abs!O257</f>
        <v>14</v>
      </c>
      <c r="C256" s="15">
        <f>IF(OR(abs!L257="", abs!$N257=""), "", abs!L257/abs!$N257)</f>
        <v>0.85789243550502847</v>
      </c>
      <c r="D256" s="15">
        <f>IF(OR(abs!M257="", abs!$N257=""), "", abs!M257/abs!$N257)</f>
        <v>1.3992129427197202E-2</v>
      </c>
      <c r="E256" s="15">
        <f>IF(abs!$N257="", "", 1 - C256 - D256)</f>
        <v>0.12811543506777431</v>
      </c>
      <c r="G256" s="3"/>
      <c r="H256" s="3"/>
      <c r="I256" s="3"/>
      <c r="J256" s="3"/>
      <c r="K256" s="3"/>
    </row>
    <row r="257" spans="1:11" x14ac:dyDescent="0.2">
      <c r="A257">
        <v>292</v>
      </c>
      <c r="B257" s="3">
        <f>abs!O258</f>
        <v>30</v>
      </c>
      <c r="C257" s="15">
        <f>IF(OR(abs!L258="", abs!$N258=""), "", abs!L258/abs!$N258)</f>
        <v>0.71070518266779947</v>
      </c>
      <c r="D257" s="15">
        <f>IF(OR(abs!M258="", abs!$N258=""), "", abs!M258/abs!$N258)</f>
        <v>2.6762956669498725E-2</v>
      </c>
      <c r="E257" s="15">
        <f>IF(abs!$N258="", "", 1 - C257 - D257)</f>
        <v>0.26253186066270179</v>
      </c>
      <c r="G257" s="3"/>
      <c r="H257" s="3"/>
      <c r="I257" s="3"/>
      <c r="J257" s="3"/>
      <c r="K257" s="3"/>
    </row>
    <row r="258" spans="1:11" x14ac:dyDescent="0.2">
      <c r="A258">
        <v>293</v>
      </c>
      <c r="B258" s="3">
        <f>abs!O259</f>
        <v>42</v>
      </c>
      <c r="C258" s="15">
        <f>IF(OR(abs!L259="", abs!$N259=""), "", abs!L259/abs!$N259)</f>
        <v>0.65909090909090906</v>
      </c>
      <c r="D258" s="15">
        <f>IF(OR(abs!M259="", abs!$N259=""), "", abs!M259/abs!$N259)</f>
        <v>1.6608391608391608E-2</v>
      </c>
      <c r="E258" s="15">
        <f>IF(abs!$N259="", "", 1 - C258 - D258)</f>
        <v>0.32430069930069932</v>
      </c>
      <c r="G258" s="3"/>
      <c r="H258" s="3"/>
      <c r="I258" s="3"/>
      <c r="J258" s="3"/>
      <c r="K258" s="3"/>
    </row>
    <row r="259" spans="1:11" x14ac:dyDescent="0.2">
      <c r="A259">
        <v>294</v>
      </c>
      <c r="B259" s="3">
        <f>abs!O260</f>
        <v>25</v>
      </c>
      <c r="C259" s="15">
        <f>IF(OR(abs!L260="", abs!$N260=""), "", abs!L260/abs!$N260)</f>
        <v>0.83863837312113176</v>
      </c>
      <c r="D259" s="15">
        <f>IF(OR(abs!M260="", abs!$N260=""), "", abs!M260/abs!$N260)</f>
        <v>1.3704686118479222E-2</v>
      </c>
      <c r="E259" s="15">
        <f>IF(abs!$N260="", "", 1 - C259 - D259)</f>
        <v>0.14765694076038902</v>
      </c>
      <c r="G259" s="3"/>
      <c r="H259" s="3"/>
      <c r="I259" s="3"/>
      <c r="J259" s="3"/>
      <c r="K259" s="3"/>
    </row>
    <row r="260" spans="1:11" x14ac:dyDescent="0.2">
      <c r="A260">
        <v>295</v>
      </c>
      <c r="B260" s="3">
        <f>abs!O261</f>
        <v>17</v>
      </c>
      <c r="C260" s="15">
        <f>IF(OR(abs!L261="", abs!$N261=""), "", abs!L261/abs!$N261)</f>
        <v>0.61739130434782608</v>
      </c>
      <c r="D260" s="15">
        <f>IF(OR(abs!M261="", abs!$N261=""), "", abs!M261/abs!$N261)</f>
        <v>3.5652173913043476E-2</v>
      </c>
      <c r="E260" s="15">
        <f>IF(abs!$N261="", "", 1 - C260 - D260)</f>
        <v>0.34695652173913044</v>
      </c>
      <c r="G260" s="3"/>
      <c r="H260" s="3"/>
      <c r="I260" s="3"/>
      <c r="J260" s="3"/>
      <c r="K260" s="3"/>
    </row>
    <row r="261" spans="1:11" x14ac:dyDescent="0.2">
      <c r="A261">
        <v>296</v>
      </c>
      <c r="B261" s="3">
        <f>abs!O262</f>
        <v>24</v>
      </c>
      <c r="C261" s="15">
        <f>IF(OR(abs!L262="", abs!$N262=""), "", abs!L262/abs!$N262)</f>
        <v>0.66666666666666663</v>
      </c>
      <c r="D261" s="15">
        <f>IF(OR(abs!M262="", abs!$N262=""), "", abs!M262/abs!$N262)</f>
        <v>1.9660411081322611E-2</v>
      </c>
      <c r="E261" s="15">
        <f>IF(abs!$N262="", "", 1 - C261 - D261)</f>
        <v>0.31367292225201077</v>
      </c>
      <c r="G261" s="3"/>
      <c r="H261" s="3"/>
      <c r="I261" s="3"/>
      <c r="J261" s="3"/>
      <c r="K261" s="3"/>
    </row>
    <row r="262" spans="1:11" x14ac:dyDescent="0.2">
      <c r="A262">
        <v>297</v>
      </c>
      <c r="B262" s="3">
        <f>abs!O263</f>
        <v>7</v>
      </c>
      <c r="C262" s="15">
        <f>IF(OR(abs!L263="", abs!$N263=""), "", abs!L263/abs!$N263)</f>
        <v>0.76449756529437807</v>
      </c>
      <c r="D262" s="15">
        <f>IF(OR(abs!M263="", abs!$N263=""), "", abs!M263/abs!$N263)</f>
        <v>5.6662239929172201E-2</v>
      </c>
      <c r="E262" s="15">
        <f>IF(abs!$N263="", "", 1 - C262 - D262)</f>
        <v>0.17884019477644975</v>
      </c>
      <c r="G262" s="3"/>
      <c r="H262" s="3"/>
      <c r="I262" s="3"/>
      <c r="J262" s="3"/>
      <c r="K262" s="3"/>
    </row>
    <row r="263" spans="1:11" x14ac:dyDescent="0.2">
      <c r="A263">
        <v>298</v>
      </c>
      <c r="B263" s="3">
        <f>abs!O264</f>
        <v>3</v>
      </c>
      <c r="C263" s="15">
        <f>IF(OR(abs!L264="", abs!$N264=""), "", abs!L264/abs!$N264)</f>
        <v>0.53079555175363557</v>
      </c>
      <c r="D263" s="15">
        <f>IF(OR(abs!M264="", abs!$N264=""), "", abs!M264/abs!$N264)</f>
        <v>8.5115483319076132E-2</v>
      </c>
      <c r="E263" s="15">
        <f>IF(abs!$N264="", "", 1 - C263 - D263)</f>
        <v>0.38408896492728828</v>
      </c>
      <c r="G263" s="3"/>
      <c r="H263" s="3"/>
      <c r="I263" s="3"/>
      <c r="J263" s="3"/>
      <c r="K263" s="3"/>
    </row>
    <row r="264" spans="1:11" x14ac:dyDescent="0.2">
      <c r="A264">
        <v>299</v>
      </c>
      <c r="B264" s="3">
        <f>abs!O265</f>
        <v>23</v>
      </c>
      <c r="C264" s="15">
        <f>IF(OR(abs!L265="", abs!$N265=""), "", abs!L265/abs!$N265)</f>
        <v>0.52823631624674194</v>
      </c>
      <c r="D264" s="15">
        <f>IF(OR(abs!M265="", abs!$N265=""), "", abs!M265/abs!$N265)</f>
        <v>3.4752389226759338E-3</v>
      </c>
      <c r="E264" s="15">
        <f>IF(abs!$N265="", "", 1 - C264 - D264)</f>
        <v>0.46828844483058213</v>
      </c>
      <c r="G264" s="3"/>
      <c r="H264" s="3"/>
      <c r="I264" s="3"/>
      <c r="J264" s="3"/>
      <c r="K264" s="3"/>
    </row>
    <row r="265" spans="1:11" x14ac:dyDescent="0.2">
      <c r="A265">
        <v>300</v>
      </c>
      <c r="B265" s="3">
        <f>abs!O266</f>
        <v>27</v>
      </c>
      <c r="C265" s="15">
        <f>IF(OR(abs!L266="", abs!$N266=""), "", abs!L266/abs!$N266)</f>
        <v>0.87260579064587973</v>
      </c>
      <c r="D265" s="15">
        <f>IF(OR(abs!M266="", abs!$N266=""), "", abs!M266/abs!$N266)</f>
        <v>1.9599109131403118E-2</v>
      </c>
      <c r="E265" s="15">
        <f>IF(abs!$N266="", "", 1 - C265 - D265)</f>
        <v>0.10779510022271716</v>
      </c>
      <c r="G265" s="3"/>
      <c r="H265" s="3"/>
      <c r="I265" s="3"/>
      <c r="J265" s="3"/>
      <c r="K265" s="3"/>
    </row>
    <row r="266" spans="1:11" x14ac:dyDescent="0.2">
      <c r="A266">
        <v>301</v>
      </c>
      <c r="B266" s="3">
        <f>abs!O267</f>
        <v>47</v>
      </c>
      <c r="C266" s="15">
        <f>IF(OR(abs!L267="", abs!$N267=""), "", abs!L267/abs!$N267)</f>
        <v>0.61648106904231625</v>
      </c>
      <c r="D266" s="15">
        <f>IF(OR(abs!M267="", abs!$N267=""), "", abs!M267/abs!$N267)</f>
        <v>5.7906458797327394E-3</v>
      </c>
      <c r="E266" s="15">
        <f>IF(abs!$N267="", "", 1 - C266 - D266)</f>
        <v>0.37772828507795103</v>
      </c>
      <c r="G266" s="3"/>
      <c r="H266" s="3"/>
      <c r="I266" s="3"/>
      <c r="J266" s="3"/>
      <c r="K266" s="3"/>
    </row>
    <row r="267" spans="1:11" x14ac:dyDescent="0.2">
      <c r="A267">
        <v>302</v>
      </c>
      <c r="B267" s="3">
        <f>abs!O268</f>
        <v>4</v>
      </c>
      <c r="C267" s="15">
        <f>IF(OR(abs!L268="", abs!$N268=""), "", abs!L268/abs!$N268)</f>
        <v>0.794044665012407</v>
      </c>
      <c r="D267" s="15">
        <f>IF(OR(abs!M268="", abs!$N268=""), "", abs!M268/abs!$N268)</f>
        <v>7.8577336641852766E-3</v>
      </c>
      <c r="E267" s="15">
        <f>IF(abs!$N268="", "", 1 - C267 - D267)</f>
        <v>0.19809760132340773</v>
      </c>
      <c r="G267" s="3"/>
      <c r="H267" s="3"/>
      <c r="I267" s="3"/>
      <c r="J267" s="3"/>
      <c r="K267" s="3"/>
    </row>
    <row r="268" spans="1:11" x14ac:dyDescent="0.2">
      <c r="A268">
        <v>303</v>
      </c>
      <c r="B268" s="3">
        <f>abs!O269</f>
        <v>13</v>
      </c>
      <c r="C268" s="15" t="str">
        <f>IF(OR(abs!L269="", abs!$N269=""), "", abs!L269/abs!$N269)</f>
        <v/>
      </c>
      <c r="D268" s="15" t="str">
        <f>IF(OR(abs!M269="", abs!$N269=""), "", abs!M269/abs!$N269)</f>
        <v/>
      </c>
      <c r="E268" s="15" t="str">
        <f>IF(abs!$N269="", "", 1 - C268 - D268)</f>
        <v/>
      </c>
      <c r="G268" s="3"/>
      <c r="H268" s="3"/>
      <c r="I268" s="3"/>
      <c r="J268" s="3"/>
      <c r="K268" s="3"/>
    </row>
    <row r="269" spans="1:11" x14ac:dyDescent="0.2">
      <c r="A269">
        <v>304</v>
      </c>
      <c r="B269" s="3">
        <f>abs!O270</f>
        <v>32</v>
      </c>
      <c r="C269" s="15">
        <f>IF(OR(abs!L270="", abs!$N270=""), "", abs!L270/abs!$N270)</f>
        <v>0.6172344689378757</v>
      </c>
      <c r="D269" s="15">
        <f>IF(OR(abs!M270="", abs!$N270=""), "", abs!M270/abs!$N270)</f>
        <v>2.0841683366733466E-2</v>
      </c>
      <c r="E269" s="15">
        <f>IF(abs!$N270="", "", 1 - C269 - D269)</f>
        <v>0.36192384769539082</v>
      </c>
      <c r="G269" s="3"/>
      <c r="H269" s="3"/>
      <c r="I269" s="3"/>
      <c r="J269" s="3"/>
      <c r="K269" s="3"/>
    </row>
    <row r="270" spans="1:11" x14ac:dyDescent="0.2">
      <c r="A270">
        <v>305</v>
      </c>
      <c r="B270" s="3">
        <f>abs!O271</f>
        <v>26</v>
      </c>
      <c r="C270" s="15">
        <f>IF(OR(abs!L271="", abs!$N271=""), "", abs!L271/abs!$N271)</f>
        <v>0.63817330210772838</v>
      </c>
      <c r="D270" s="15">
        <f>IF(OR(abs!M271="", abs!$N271=""), "", abs!M271/abs!$N271)</f>
        <v>3.1225604996096799E-3</v>
      </c>
      <c r="E270" s="15">
        <f>IF(abs!$N271="", "", 1 - C270 - D270)</f>
        <v>0.35870413739266194</v>
      </c>
      <c r="G270" s="3"/>
      <c r="H270" s="3"/>
      <c r="I270" s="3"/>
      <c r="J270" s="3"/>
      <c r="K270" s="3"/>
    </row>
    <row r="271" spans="1:11" x14ac:dyDescent="0.2">
      <c r="G271" s="3"/>
      <c r="H271" s="3"/>
      <c r="I271" s="3"/>
      <c r="J271" s="3"/>
      <c r="K271" s="3"/>
    </row>
    <row r="272" spans="1:11" x14ac:dyDescent="0.2">
      <c r="G272" s="3"/>
      <c r="H272" s="3"/>
      <c r="I272" s="3"/>
      <c r="J272" s="3"/>
      <c r="K272" s="3"/>
    </row>
    <row r="273" spans="7:11" x14ac:dyDescent="0.2">
      <c r="G273" s="3"/>
      <c r="H273" s="3"/>
      <c r="I273" s="3"/>
      <c r="J273" s="3"/>
      <c r="K273" s="3"/>
    </row>
    <row r="274" spans="7:11" x14ac:dyDescent="0.2">
      <c r="G274" s="3"/>
      <c r="H274" s="3"/>
      <c r="I274" s="3"/>
      <c r="J274" s="3"/>
      <c r="K274" s="3"/>
    </row>
    <row r="275" spans="7:11" x14ac:dyDescent="0.2">
      <c r="G275" s="3"/>
      <c r="H275" s="3"/>
      <c r="I275" s="3"/>
      <c r="J275" s="3"/>
      <c r="K275" s="3"/>
    </row>
    <row r="276" spans="7:11" x14ac:dyDescent="0.2">
      <c r="G276" s="3"/>
      <c r="H276" s="3"/>
      <c r="I276" s="3"/>
      <c r="J276" s="3"/>
      <c r="K276" s="3"/>
    </row>
    <row r="277" spans="7:11" x14ac:dyDescent="0.2">
      <c r="G277" s="3"/>
      <c r="H277" s="3"/>
      <c r="I277" s="3"/>
      <c r="J277" s="3"/>
      <c r="K277" s="3"/>
    </row>
    <row r="278" spans="7:11" x14ac:dyDescent="0.2">
      <c r="G278" s="3"/>
      <c r="H278" s="3"/>
      <c r="I278" s="3"/>
      <c r="J278" s="3"/>
      <c r="K278" s="3"/>
    </row>
    <row r="279" spans="7:11" x14ac:dyDescent="0.2">
      <c r="G279" s="3"/>
      <c r="H279" s="3"/>
      <c r="I279" s="3"/>
      <c r="J279" s="3"/>
      <c r="K279" s="3"/>
    </row>
    <row r="280" spans="7:11" x14ac:dyDescent="0.2">
      <c r="G280" s="3"/>
      <c r="H280" s="3"/>
      <c r="I280" s="3"/>
      <c r="J280" s="3"/>
      <c r="K280" s="3"/>
    </row>
    <row r="281" spans="7:11" x14ac:dyDescent="0.2">
      <c r="G281" s="3"/>
      <c r="H281" s="3"/>
      <c r="I281" s="3"/>
      <c r="J281" s="3"/>
      <c r="K281" s="3"/>
    </row>
    <row r="282" spans="7:11" x14ac:dyDescent="0.2">
      <c r="G282" s="3"/>
      <c r="H282" s="3"/>
      <c r="I282" s="3"/>
      <c r="J282" s="3"/>
      <c r="K282" s="3"/>
    </row>
    <row r="283" spans="7:11" x14ac:dyDescent="0.2">
      <c r="G283" s="3"/>
      <c r="H283" s="3"/>
      <c r="I283" s="3"/>
      <c r="J283" s="3"/>
      <c r="K283" s="3"/>
    </row>
    <row r="284" spans="7:11" x14ac:dyDescent="0.2">
      <c r="G284" s="3"/>
      <c r="H284" s="3"/>
      <c r="I284" s="3"/>
      <c r="J284" s="3"/>
      <c r="K284" s="3"/>
    </row>
    <row r="285" spans="7:11" x14ac:dyDescent="0.2">
      <c r="G285" s="3"/>
      <c r="H285" s="3"/>
      <c r="I285" s="3"/>
      <c r="J285" s="3"/>
      <c r="K285" s="3"/>
    </row>
    <row r="286" spans="7:11" x14ac:dyDescent="0.2">
      <c r="G286" s="3"/>
      <c r="H286" s="3"/>
      <c r="I286" s="3"/>
      <c r="J286" s="3"/>
      <c r="K286" s="3"/>
    </row>
    <row r="287" spans="7:11" x14ac:dyDescent="0.2">
      <c r="G287" s="3"/>
      <c r="H287" s="3"/>
      <c r="I287" s="3"/>
      <c r="J287" s="3"/>
      <c r="K287" s="3"/>
    </row>
    <row r="288" spans="7:11" x14ac:dyDescent="0.2">
      <c r="G288" s="3"/>
      <c r="H288" s="3"/>
      <c r="I288" s="3"/>
      <c r="J288" s="3"/>
      <c r="K288" s="3"/>
    </row>
    <row r="289" spans="7:11" x14ac:dyDescent="0.2">
      <c r="G289" s="3"/>
      <c r="H289" s="3"/>
      <c r="I289" s="3"/>
      <c r="J289" s="3"/>
      <c r="K289" s="3"/>
    </row>
    <row r="290" spans="7:11" x14ac:dyDescent="0.2">
      <c r="G290" s="3"/>
      <c r="H290" s="3"/>
      <c r="I290" s="3"/>
      <c r="J290" s="3"/>
      <c r="K290" s="3"/>
    </row>
    <row r="291" spans="7:11" x14ac:dyDescent="0.2">
      <c r="G291" s="3"/>
      <c r="H291" s="3"/>
      <c r="I291" s="3"/>
      <c r="J291" s="3"/>
      <c r="K291" s="3"/>
    </row>
    <row r="292" spans="7:11" x14ac:dyDescent="0.2">
      <c r="G292" s="3"/>
      <c r="H292" s="3"/>
      <c r="I292" s="3"/>
      <c r="J292" s="3"/>
      <c r="K292" s="3"/>
    </row>
    <row r="293" spans="7:11" x14ac:dyDescent="0.2">
      <c r="G293" s="3"/>
      <c r="H293" s="3"/>
      <c r="I293" s="3"/>
      <c r="J293" s="3"/>
      <c r="K293" s="3"/>
    </row>
    <row r="294" spans="7:11" x14ac:dyDescent="0.2">
      <c r="G294" s="3"/>
      <c r="H294" s="3"/>
      <c r="I294" s="3"/>
      <c r="J294" s="3"/>
      <c r="K294" s="3"/>
    </row>
    <row r="295" spans="7:11" x14ac:dyDescent="0.2">
      <c r="G295" s="3"/>
      <c r="H295" s="3"/>
      <c r="I295" s="3"/>
      <c r="J295" s="3"/>
      <c r="K295" s="3"/>
    </row>
    <row r="296" spans="7:11" x14ac:dyDescent="0.2">
      <c r="G296" s="3"/>
      <c r="H296" s="3"/>
      <c r="I296" s="3"/>
      <c r="J296" s="3"/>
      <c r="K296" s="3"/>
    </row>
    <row r="297" spans="7:11" x14ac:dyDescent="0.2">
      <c r="G297" s="3"/>
      <c r="H297" s="3"/>
      <c r="I297" s="3"/>
      <c r="J297" s="3"/>
      <c r="K297" s="3"/>
    </row>
    <row r="298" spans="7:11" x14ac:dyDescent="0.2">
      <c r="G298" s="3"/>
      <c r="H298" s="3"/>
      <c r="I298" s="3"/>
      <c r="J298" s="3"/>
      <c r="K298" s="3"/>
    </row>
    <row r="299" spans="7:11" x14ac:dyDescent="0.2">
      <c r="G299" s="3"/>
      <c r="H299" s="3"/>
      <c r="I299" s="3"/>
      <c r="J299" s="3"/>
      <c r="K299" s="3"/>
    </row>
    <row r="300" spans="7:11" x14ac:dyDescent="0.2">
      <c r="G300" s="3"/>
      <c r="H300" s="3"/>
      <c r="I300" s="3"/>
      <c r="J300" s="3"/>
      <c r="K300" s="3"/>
    </row>
    <row r="301" spans="7:11" x14ac:dyDescent="0.2">
      <c r="G301" s="3"/>
      <c r="H301" s="3"/>
      <c r="I301" s="3"/>
      <c r="J301" s="3"/>
      <c r="K301" s="3"/>
    </row>
    <row r="302" spans="7:11" x14ac:dyDescent="0.2">
      <c r="G302" s="3"/>
      <c r="H302" s="3"/>
      <c r="I302" s="3"/>
      <c r="J302" s="3"/>
      <c r="K302" s="3"/>
    </row>
    <row r="303" spans="7:11" x14ac:dyDescent="0.2">
      <c r="G303" s="3"/>
      <c r="H303" s="3"/>
      <c r="I303" s="3"/>
      <c r="J303" s="3"/>
      <c r="K303" s="3"/>
    </row>
    <row r="304" spans="7:11" x14ac:dyDescent="0.2">
      <c r="G304" s="3"/>
      <c r="H304" s="3"/>
      <c r="I304" s="3"/>
      <c r="J304" s="3"/>
      <c r="K304" s="3"/>
    </row>
    <row r="305" spans="7:11" x14ac:dyDescent="0.2">
      <c r="G305" s="3"/>
      <c r="H305" s="3"/>
      <c r="I305" s="3"/>
      <c r="J305" s="3"/>
      <c r="K305" s="3"/>
    </row>
    <row r="306" spans="7:11" x14ac:dyDescent="0.2">
      <c r="G306" s="3"/>
      <c r="H306" s="3"/>
      <c r="I306" s="3"/>
      <c r="J306" s="3"/>
      <c r="K306" s="3"/>
    </row>
    <row r="307" spans="7:11" x14ac:dyDescent="0.2">
      <c r="G307" s="3"/>
      <c r="H307" s="3"/>
      <c r="I307" s="3"/>
      <c r="J307" s="3"/>
      <c r="K307" s="3"/>
    </row>
  </sheetData>
  <mergeCells count="1">
    <mergeCell ref="G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94C8-8033-FA40-9D58-832BA30C2600}">
  <sheetPr codeName="Sheet8"/>
  <dimension ref="A1:K272"/>
  <sheetViews>
    <sheetView zoomScale="171" workbookViewId="0">
      <selection activeCell="K35" sqref="K35"/>
    </sheetView>
  </sheetViews>
  <sheetFormatPr baseColWidth="10" defaultRowHeight="16" x14ac:dyDescent="0.2"/>
  <cols>
    <col min="1" max="1" width="4.1640625" bestFit="1" customWidth="1"/>
    <col min="2" max="2" width="6.1640625" bestFit="1" customWidth="1"/>
    <col min="3" max="3" width="5.6640625" bestFit="1" customWidth="1"/>
    <col min="4" max="4" width="5" bestFit="1" customWidth="1"/>
    <col min="7" max="7" width="4.6640625" bestFit="1" customWidth="1"/>
  </cols>
  <sheetData>
    <row r="1" spans="1:11" s="2" customFormat="1" x14ac:dyDescent="0.2">
      <c r="A1" s="11"/>
      <c r="B1" s="22" t="s">
        <v>57</v>
      </c>
      <c r="C1" s="22"/>
      <c r="D1" s="22"/>
    </row>
    <row r="2" spans="1:11" s="2" customFormat="1" x14ac:dyDescent="0.2">
      <c r="A2" s="11" t="s">
        <v>13</v>
      </c>
      <c r="B2" s="11" t="s">
        <v>39</v>
      </c>
      <c r="C2" s="11" t="s">
        <v>38</v>
      </c>
      <c r="D2" s="11" t="s">
        <v>22</v>
      </c>
      <c r="F2" s="11" t="s">
        <v>11</v>
      </c>
      <c r="H2" s="8">
        <v>0</v>
      </c>
      <c r="I2" s="8">
        <v>0</v>
      </c>
    </row>
    <row r="3" spans="1:11" x14ac:dyDescent="0.2">
      <c r="A3" s="13">
        <v>1</v>
      </c>
      <c r="B3" s="3">
        <f>IF(abs!G3="",9999,abs!G3)</f>
        <v>70</v>
      </c>
      <c r="C3" s="3">
        <f>IF(abs!P3="",9999,abs!P3)</f>
        <v>65</v>
      </c>
      <c r="D3" s="7">
        <f>IF(OR(B3=9999,C3=9999),"",C3/B3)</f>
        <v>0.9285714285714286</v>
      </c>
      <c r="F3" s="8">
        <f>AVERAGEIF(D3:D271, "&lt;&gt;*")</f>
        <v>0.91379161358851424</v>
      </c>
      <c r="H3" s="8">
        <v>200</v>
      </c>
      <c r="I3" s="8">
        <f>H3*F3</f>
        <v>182.75832271770284</v>
      </c>
      <c r="K3" t="str">
        <f>"y="&amp;TEXT(F3,"0.00")&amp;"x"</f>
        <v>y=0.91x</v>
      </c>
    </row>
    <row r="4" spans="1:11" x14ac:dyDescent="0.2">
      <c r="A4">
        <v>2</v>
      </c>
      <c r="B4" s="3">
        <f>IF(abs!G4="",9999,abs!G4)</f>
        <v>47</v>
      </c>
      <c r="C4" s="3">
        <f>IF(abs!P4="",9999,abs!P4)</f>
        <v>45</v>
      </c>
      <c r="D4" s="7">
        <f t="shared" ref="D4:D67" si="0">IF(OR(B4=9999,C4=9999),"",C4/B4)</f>
        <v>0.95744680851063835</v>
      </c>
      <c r="F4" s="11" t="s">
        <v>19</v>
      </c>
      <c r="H4" s="8">
        <v>0</v>
      </c>
      <c r="I4" s="8">
        <v>0</v>
      </c>
    </row>
    <row r="5" spans="1:11" x14ac:dyDescent="0.2">
      <c r="A5">
        <v>3</v>
      </c>
      <c r="B5" s="3">
        <f>IF(abs!G5="",9999,abs!G5)</f>
        <v>61</v>
      </c>
      <c r="C5" s="3">
        <f>IF(abs!P5="",9999,abs!P5)</f>
        <v>50</v>
      </c>
      <c r="D5" s="7">
        <f t="shared" si="0"/>
        <v>0.81967213114754101</v>
      </c>
      <c r="F5" s="8">
        <f>MIN(D3:D271)</f>
        <v>0.5357142857142857</v>
      </c>
      <c r="H5" s="8">
        <v>200</v>
      </c>
      <c r="I5" s="8">
        <f>H5*F5</f>
        <v>107.14285714285714</v>
      </c>
      <c r="K5" t="str">
        <f>"y="&amp;TEXT(F5,"0.00")&amp;"x"</f>
        <v>y=0.54x</v>
      </c>
    </row>
    <row r="6" spans="1:11" x14ac:dyDescent="0.2">
      <c r="A6">
        <v>4</v>
      </c>
      <c r="B6" s="3">
        <f>IF(abs!G6="",9999,abs!G6)</f>
        <v>59</v>
      </c>
      <c r="C6" s="3">
        <f>IF(abs!P6="",9999,abs!P6)</f>
        <v>59</v>
      </c>
      <c r="D6" s="7">
        <f t="shared" si="0"/>
        <v>1</v>
      </c>
      <c r="F6" s="11" t="s">
        <v>20</v>
      </c>
      <c r="H6" s="8">
        <v>0</v>
      </c>
      <c r="I6" s="8">
        <v>0</v>
      </c>
    </row>
    <row r="7" spans="1:11" x14ac:dyDescent="0.2">
      <c r="A7">
        <v>5</v>
      </c>
      <c r="B7" s="3">
        <f>IF(abs!G7="",9999,abs!G7)</f>
        <v>54</v>
      </c>
      <c r="C7" s="3">
        <f>IF(abs!P7="",9999,abs!P7)</f>
        <v>49</v>
      </c>
      <c r="D7" s="7">
        <f t="shared" si="0"/>
        <v>0.90740740740740744</v>
      </c>
      <c r="F7" s="8">
        <f>MAX(D3:D271)</f>
        <v>1</v>
      </c>
      <c r="H7" s="8">
        <v>200</v>
      </c>
      <c r="I7" s="8">
        <f>H7*F7</f>
        <v>200</v>
      </c>
      <c r="K7" t="str">
        <f>"y="&amp;TEXT(F7,"0.00")&amp;"x"</f>
        <v>y=1.00x</v>
      </c>
    </row>
    <row r="8" spans="1:11" x14ac:dyDescent="0.2">
      <c r="A8">
        <v>6</v>
      </c>
      <c r="B8" s="3">
        <f>IF(abs!G8="",9999,abs!G8)</f>
        <v>56</v>
      </c>
      <c r="C8" s="3">
        <f>IF(abs!P8="",9999,abs!P8)</f>
        <v>30</v>
      </c>
      <c r="D8" s="7">
        <f t="shared" si="0"/>
        <v>0.5357142857142857</v>
      </c>
    </row>
    <row r="9" spans="1:11" x14ac:dyDescent="0.2">
      <c r="A9">
        <v>8</v>
      </c>
      <c r="B9" s="3">
        <f>IF(abs!G9="",9999,abs!G9)</f>
        <v>50</v>
      </c>
      <c r="C9" s="3">
        <f>IF(abs!P9="",9999,abs!P9)</f>
        <v>46</v>
      </c>
      <c r="D9" s="7">
        <f t="shared" si="0"/>
        <v>0.92</v>
      </c>
    </row>
    <row r="10" spans="1:11" x14ac:dyDescent="0.2">
      <c r="A10">
        <v>10</v>
      </c>
      <c r="B10" s="3">
        <f>IF(abs!G10="",9999,abs!G10)</f>
        <v>55</v>
      </c>
      <c r="C10" s="3">
        <f>IF(abs!P10="",9999,abs!P10)</f>
        <v>55</v>
      </c>
      <c r="D10" s="7">
        <f t="shared" si="0"/>
        <v>1</v>
      </c>
    </row>
    <row r="11" spans="1:11" x14ac:dyDescent="0.2">
      <c r="A11">
        <v>11</v>
      </c>
      <c r="B11" s="3">
        <f>IF(abs!G11="",9999,abs!G11)</f>
        <v>74</v>
      </c>
      <c r="C11" s="3">
        <f>IF(abs!P11="",9999,abs!P11)</f>
        <v>69</v>
      </c>
      <c r="D11" s="7">
        <f t="shared" si="0"/>
        <v>0.93243243243243246</v>
      </c>
    </row>
    <row r="12" spans="1:11" x14ac:dyDescent="0.2">
      <c r="A12">
        <v>12</v>
      </c>
      <c r="B12" s="3">
        <f>IF(abs!G12="",9999,abs!G12)</f>
        <v>81</v>
      </c>
      <c r="C12" s="3">
        <f>IF(abs!P12="",9999,abs!P12)</f>
        <v>65</v>
      </c>
      <c r="D12" s="7">
        <f t="shared" si="0"/>
        <v>0.80246913580246915</v>
      </c>
    </row>
    <row r="13" spans="1:11" x14ac:dyDescent="0.2">
      <c r="A13">
        <v>13</v>
      </c>
      <c r="B13" s="3">
        <f>IF(abs!G13="",9999,abs!G13)</f>
        <v>64</v>
      </c>
      <c r="C13" s="3">
        <f>IF(abs!P13="",9999,abs!P13)</f>
        <v>60</v>
      </c>
      <c r="D13" s="7">
        <f t="shared" si="0"/>
        <v>0.9375</v>
      </c>
    </row>
    <row r="14" spans="1:11" x14ac:dyDescent="0.2">
      <c r="A14">
        <v>14</v>
      </c>
      <c r="B14" s="3">
        <f>IF(abs!G14="",9999,abs!G14)</f>
        <v>54</v>
      </c>
      <c r="C14" s="3">
        <f>IF(abs!P14="",9999,abs!P14)</f>
        <v>53</v>
      </c>
      <c r="D14" s="7">
        <f t="shared" si="0"/>
        <v>0.98148148148148151</v>
      </c>
    </row>
    <row r="15" spans="1:11" x14ac:dyDescent="0.2">
      <c r="A15">
        <v>16</v>
      </c>
      <c r="B15" s="3">
        <f>IF(abs!G15="",9999,abs!G15)</f>
        <v>71</v>
      </c>
      <c r="C15" s="3">
        <f>IF(abs!P15="",9999,abs!P15)</f>
        <v>55</v>
      </c>
      <c r="D15" s="7">
        <f t="shared" si="0"/>
        <v>0.77464788732394363</v>
      </c>
    </row>
    <row r="16" spans="1:11" x14ac:dyDescent="0.2">
      <c r="A16">
        <v>17</v>
      </c>
      <c r="B16" s="3">
        <f>IF(abs!G16="",9999,abs!G16)</f>
        <v>68</v>
      </c>
      <c r="C16" s="3">
        <f>IF(abs!P16="",9999,abs!P16)</f>
        <v>64</v>
      </c>
      <c r="D16" s="7">
        <f t="shared" si="0"/>
        <v>0.94117647058823528</v>
      </c>
    </row>
    <row r="17" spans="1:4" x14ac:dyDescent="0.2">
      <c r="A17">
        <v>19</v>
      </c>
      <c r="B17" s="3">
        <f>IF(abs!G17="",9999,abs!G17)</f>
        <v>48</v>
      </c>
      <c r="C17" s="3">
        <f>IF(abs!P17="",9999,abs!P17)</f>
        <v>37</v>
      </c>
      <c r="D17" s="7">
        <f t="shared" si="0"/>
        <v>0.77083333333333337</v>
      </c>
    </row>
    <row r="18" spans="1:4" x14ac:dyDescent="0.2">
      <c r="A18">
        <v>20</v>
      </c>
      <c r="B18" s="3">
        <f>IF(abs!G18="",9999,abs!G18)</f>
        <v>50</v>
      </c>
      <c r="C18" s="3">
        <f>IF(abs!P18="",9999,abs!P18)</f>
        <v>50</v>
      </c>
      <c r="D18" s="7">
        <f t="shared" si="0"/>
        <v>1</v>
      </c>
    </row>
    <row r="19" spans="1:4" x14ac:dyDescent="0.2">
      <c r="A19">
        <v>21</v>
      </c>
      <c r="B19" s="3">
        <f>IF(abs!G19="",9999,abs!G19)</f>
        <v>79</v>
      </c>
      <c r="C19" s="3">
        <f>IF(abs!P19="",9999,abs!P19)</f>
        <v>58</v>
      </c>
      <c r="D19" s="7">
        <f t="shared" si="0"/>
        <v>0.73417721518987344</v>
      </c>
    </row>
    <row r="20" spans="1:4" x14ac:dyDescent="0.2">
      <c r="A20">
        <v>22</v>
      </c>
      <c r="B20" s="3">
        <f>IF(abs!G20="",9999,abs!G20)</f>
        <v>68</v>
      </c>
      <c r="C20" s="3">
        <f>IF(abs!P20="",9999,abs!P20)</f>
        <v>50</v>
      </c>
      <c r="D20" s="7">
        <f t="shared" si="0"/>
        <v>0.73529411764705888</v>
      </c>
    </row>
    <row r="21" spans="1:4" x14ac:dyDescent="0.2">
      <c r="A21">
        <v>23</v>
      </c>
      <c r="B21" s="3">
        <f>IF(abs!G21="",9999,abs!G21)</f>
        <v>76</v>
      </c>
      <c r="C21" s="3">
        <f>IF(abs!P21="",9999,abs!P21)</f>
        <v>58</v>
      </c>
      <c r="D21" s="7">
        <f t="shared" si="0"/>
        <v>0.76315789473684215</v>
      </c>
    </row>
    <row r="22" spans="1:4" x14ac:dyDescent="0.2">
      <c r="A22">
        <v>24</v>
      </c>
      <c r="B22" s="3">
        <f>IF(abs!G22="",9999,abs!G22)</f>
        <v>42</v>
      </c>
      <c r="C22" s="3">
        <f>IF(abs!P22="",9999,abs!P22)</f>
        <v>41</v>
      </c>
      <c r="D22" s="7">
        <f t="shared" si="0"/>
        <v>0.97619047619047616</v>
      </c>
    </row>
    <row r="23" spans="1:4" x14ac:dyDescent="0.2">
      <c r="A23">
        <v>25</v>
      </c>
      <c r="B23" s="3">
        <f>IF(abs!G23="",9999,abs!G23)</f>
        <v>65</v>
      </c>
      <c r="C23" s="3">
        <f>IF(abs!P23="",9999,abs!P23)</f>
        <v>52</v>
      </c>
      <c r="D23" s="7">
        <f t="shared" si="0"/>
        <v>0.8</v>
      </c>
    </row>
    <row r="24" spans="1:4" x14ac:dyDescent="0.2">
      <c r="A24">
        <v>26</v>
      </c>
      <c r="B24" s="3">
        <f>IF(abs!G24="",9999,abs!G24)</f>
        <v>55</v>
      </c>
      <c r="C24" s="3">
        <f>IF(abs!P24="",9999,abs!P24)</f>
        <v>48</v>
      </c>
      <c r="D24" s="7">
        <f t="shared" si="0"/>
        <v>0.87272727272727268</v>
      </c>
    </row>
    <row r="25" spans="1:4" x14ac:dyDescent="0.2">
      <c r="A25">
        <v>27</v>
      </c>
      <c r="B25" s="3">
        <f>IF(abs!G25="",9999,abs!G25)</f>
        <v>62</v>
      </c>
      <c r="C25" s="3">
        <f>IF(abs!P25="",9999,abs!P25)</f>
        <v>61</v>
      </c>
      <c r="D25" s="7">
        <f t="shared" si="0"/>
        <v>0.9838709677419355</v>
      </c>
    </row>
    <row r="26" spans="1:4" x14ac:dyDescent="0.2">
      <c r="A26">
        <v>28</v>
      </c>
      <c r="B26" s="3">
        <f>IF(abs!G26="",9999,abs!G26)</f>
        <v>48</v>
      </c>
      <c r="C26" s="3">
        <f>IF(abs!P26="",9999,abs!P26)</f>
        <v>43</v>
      </c>
      <c r="D26" s="7">
        <f t="shared" si="0"/>
        <v>0.89583333333333337</v>
      </c>
    </row>
    <row r="27" spans="1:4" x14ac:dyDescent="0.2">
      <c r="A27">
        <v>29</v>
      </c>
      <c r="B27" s="3">
        <f>IF(abs!G27="",9999,abs!G27)</f>
        <v>48</v>
      </c>
      <c r="C27" s="3">
        <f>IF(abs!P27="",9999,abs!P27)</f>
        <v>35</v>
      </c>
      <c r="D27" s="7">
        <f t="shared" si="0"/>
        <v>0.72916666666666663</v>
      </c>
    </row>
    <row r="28" spans="1:4" x14ac:dyDescent="0.2">
      <c r="A28">
        <v>30</v>
      </c>
      <c r="B28" s="3">
        <f>IF(abs!G28="",9999,abs!G28)</f>
        <v>77</v>
      </c>
      <c r="C28" s="3">
        <f>IF(abs!P28="",9999,abs!P28)</f>
        <v>72</v>
      </c>
      <c r="D28" s="7">
        <f t="shared" si="0"/>
        <v>0.93506493506493504</v>
      </c>
    </row>
    <row r="29" spans="1:4" x14ac:dyDescent="0.2">
      <c r="A29">
        <v>31</v>
      </c>
      <c r="B29" s="3">
        <f>IF(abs!G29="",9999,abs!G29)</f>
        <v>80</v>
      </c>
      <c r="C29" s="3">
        <f>IF(abs!P29="",9999,abs!P29)</f>
        <v>58</v>
      </c>
      <c r="D29" s="7">
        <f t="shared" si="0"/>
        <v>0.72499999999999998</v>
      </c>
    </row>
    <row r="30" spans="1:4" x14ac:dyDescent="0.2">
      <c r="A30">
        <v>32</v>
      </c>
      <c r="B30" s="3">
        <f>IF(abs!G30="",9999,abs!G30)</f>
        <v>62</v>
      </c>
      <c r="C30" s="3">
        <f>IF(abs!P30="",9999,abs!P30)</f>
        <v>49</v>
      </c>
      <c r="D30" s="7">
        <f t="shared" si="0"/>
        <v>0.79032258064516125</v>
      </c>
    </row>
    <row r="31" spans="1:4" x14ac:dyDescent="0.2">
      <c r="A31">
        <v>33</v>
      </c>
      <c r="B31" s="3">
        <f>IF(abs!G31="",9999,abs!G31)</f>
        <v>72</v>
      </c>
      <c r="C31" s="3">
        <f>IF(abs!P31="",9999,abs!P31)</f>
        <v>55</v>
      </c>
      <c r="D31" s="7">
        <f t="shared" si="0"/>
        <v>0.76388888888888884</v>
      </c>
    </row>
    <row r="32" spans="1:4" x14ac:dyDescent="0.2">
      <c r="A32">
        <v>36</v>
      </c>
      <c r="B32" s="3">
        <f>IF(abs!G32="",9999,abs!G32)</f>
        <v>57</v>
      </c>
      <c r="C32" s="3">
        <f>IF(abs!P32="",9999,abs!P32)</f>
        <v>50</v>
      </c>
      <c r="D32" s="7">
        <f t="shared" si="0"/>
        <v>0.8771929824561403</v>
      </c>
    </row>
    <row r="33" spans="1:4" x14ac:dyDescent="0.2">
      <c r="A33">
        <v>37</v>
      </c>
      <c r="B33" s="3">
        <f>IF(abs!G33="",9999,abs!G33)</f>
        <v>55</v>
      </c>
      <c r="C33" s="3">
        <f>IF(abs!P33="",9999,abs!P33)</f>
        <v>38</v>
      </c>
      <c r="D33" s="7">
        <f t="shared" si="0"/>
        <v>0.69090909090909092</v>
      </c>
    </row>
    <row r="34" spans="1:4" x14ac:dyDescent="0.2">
      <c r="A34">
        <v>38</v>
      </c>
      <c r="B34" s="3">
        <f>IF(abs!G34="",9999,abs!G34)</f>
        <v>51</v>
      </c>
      <c r="C34" s="3">
        <f>IF(abs!P34="",9999,abs!P34)</f>
        <v>42</v>
      </c>
      <c r="D34" s="7">
        <f t="shared" si="0"/>
        <v>0.82352941176470584</v>
      </c>
    </row>
    <row r="35" spans="1:4" x14ac:dyDescent="0.2">
      <c r="A35">
        <v>39</v>
      </c>
      <c r="B35" s="3">
        <f>IF(abs!G35="",9999,abs!G35)</f>
        <v>62</v>
      </c>
      <c r="C35" s="3">
        <f>IF(abs!P35="",9999,abs!P35)</f>
        <v>39</v>
      </c>
      <c r="D35" s="7">
        <f t="shared" si="0"/>
        <v>0.62903225806451613</v>
      </c>
    </row>
    <row r="36" spans="1:4" x14ac:dyDescent="0.2">
      <c r="A36">
        <v>40</v>
      </c>
      <c r="B36" s="3">
        <f>IF(abs!G36="",9999,abs!G36)</f>
        <v>64</v>
      </c>
      <c r="C36" s="3">
        <f>IF(abs!P36="",9999,abs!P36)</f>
        <v>64</v>
      </c>
      <c r="D36" s="7">
        <f t="shared" si="0"/>
        <v>1</v>
      </c>
    </row>
    <row r="37" spans="1:4" x14ac:dyDescent="0.2">
      <c r="A37">
        <v>41</v>
      </c>
      <c r="B37" s="3">
        <f>IF(abs!G37="",9999,abs!G37)</f>
        <v>73</v>
      </c>
      <c r="C37" s="3">
        <f>IF(abs!P37="",9999,abs!P37)</f>
        <v>50</v>
      </c>
      <c r="D37" s="7">
        <f t="shared" si="0"/>
        <v>0.68493150684931503</v>
      </c>
    </row>
    <row r="38" spans="1:4" x14ac:dyDescent="0.2">
      <c r="A38">
        <v>42</v>
      </c>
      <c r="B38" s="3">
        <f>IF(abs!G38="",9999,abs!G38)</f>
        <v>64</v>
      </c>
      <c r="C38" s="3">
        <f>IF(abs!P38="",9999,abs!P38)</f>
        <v>38</v>
      </c>
      <c r="D38" s="7">
        <f t="shared" si="0"/>
        <v>0.59375</v>
      </c>
    </row>
    <row r="39" spans="1:4" x14ac:dyDescent="0.2">
      <c r="A39">
        <v>43</v>
      </c>
      <c r="B39" s="3">
        <f>IF(abs!G39="",9999,abs!G39)</f>
        <v>50</v>
      </c>
      <c r="C39" s="3">
        <f>IF(abs!P39="",9999,abs!P39)</f>
        <v>46</v>
      </c>
      <c r="D39" s="7">
        <f t="shared" si="0"/>
        <v>0.92</v>
      </c>
    </row>
    <row r="40" spans="1:4" x14ac:dyDescent="0.2">
      <c r="A40">
        <v>44</v>
      </c>
      <c r="B40" s="3">
        <f>IF(abs!G40="",9999,abs!G40)</f>
        <v>81</v>
      </c>
      <c r="C40" s="3">
        <f>IF(abs!P40="",9999,abs!P40)</f>
        <v>66</v>
      </c>
      <c r="D40" s="7">
        <f t="shared" si="0"/>
        <v>0.81481481481481477</v>
      </c>
    </row>
    <row r="41" spans="1:4" x14ac:dyDescent="0.2">
      <c r="A41">
        <v>45</v>
      </c>
      <c r="B41" s="3">
        <f>IF(abs!G41="",9999,abs!G41)</f>
        <v>75</v>
      </c>
      <c r="C41" s="3">
        <f>IF(abs!P41="",9999,abs!P41)</f>
        <v>55</v>
      </c>
      <c r="D41" s="7">
        <f t="shared" si="0"/>
        <v>0.73333333333333328</v>
      </c>
    </row>
    <row r="42" spans="1:4" x14ac:dyDescent="0.2">
      <c r="A42">
        <v>46</v>
      </c>
      <c r="B42" s="3">
        <f>IF(abs!G42="",9999,abs!G42)</f>
        <v>54</v>
      </c>
      <c r="C42" s="3">
        <f>IF(abs!P42="",9999,abs!P42)</f>
        <v>53</v>
      </c>
      <c r="D42" s="7">
        <f t="shared" si="0"/>
        <v>0.98148148148148151</v>
      </c>
    </row>
    <row r="43" spans="1:4" x14ac:dyDescent="0.2">
      <c r="A43">
        <v>47</v>
      </c>
      <c r="B43" s="3">
        <f>IF(abs!G43="",9999,abs!G43)</f>
        <v>85</v>
      </c>
      <c r="C43" s="3">
        <f>IF(abs!P43="",9999,abs!P43)</f>
        <v>77</v>
      </c>
      <c r="D43" s="7">
        <f t="shared" si="0"/>
        <v>0.90588235294117647</v>
      </c>
    </row>
    <row r="44" spans="1:4" x14ac:dyDescent="0.2">
      <c r="A44">
        <v>48</v>
      </c>
      <c r="B44" s="3">
        <f>IF(abs!G44="",9999,abs!G44)</f>
        <v>71</v>
      </c>
      <c r="C44" s="3">
        <f>IF(abs!P44="",9999,abs!P44)</f>
        <v>50</v>
      </c>
      <c r="D44" s="7">
        <f t="shared" si="0"/>
        <v>0.70422535211267601</v>
      </c>
    </row>
    <row r="45" spans="1:4" x14ac:dyDescent="0.2">
      <c r="A45">
        <v>49</v>
      </c>
      <c r="B45" s="3">
        <f>IF(abs!G45="",9999,abs!G45)</f>
        <v>61</v>
      </c>
      <c r="C45" s="3">
        <f>IF(abs!P45="",9999,abs!P45)</f>
        <v>58</v>
      </c>
      <c r="D45" s="7">
        <f t="shared" si="0"/>
        <v>0.95081967213114749</v>
      </c>
    </row>
    <row r="46" spans="1:4" x14ac:dyDescent="0.2">
      <c r="A46">
        <v>50</v>
      </c>
      <c r="B46" s="3">
        <f>IF(abs!G46="",9999,abs!G46)</f>
        <v>75</v>
      </c>
      <c r="C46" s="3">
        <f>IF(abs!P46="",9999,abs!P46)</f>
        <v>71</v>
      </c>
      <c r="D46" s="7">
        <f t="shared" si="0"/>
        <v>0.94666666666666666</v>
      </c>
    </row>
    <row r="47" spans="1:4" x14ac:dyDescent="0.2">
      <c r="A47">
        <v>51</v>
      </c>
      <c r="B47" s="3">
        <f>IF(abs!G47="",9999,abs!G47)</f>
        <v>72</v>
      </c>
      <c r="C47" s="3">
        <f>IF(abs!P47="",9999,abs!P47)</f>
        <v>66</v>
      </c>
      <c r="D47" s="7">
        <f t="shared" si="0"/>
        <v>0.91666666666666663</v>
      </c>
    </row>
    <row r="48" spans="1:4" x14ac:dyDescent="0.2">
      <c r="A48">
        <v>52</v>
      </c>
      <c r="B48" s="3">
        <f>IF(abs!G48="",9999,abs!G48)</f>
        <v>61</v>
      </c>
      <c r="C48" s="3">
        <f>IF(abs!P48="",9999,abs!P48)</f>
        <v>55</v>
      </c>
      <c r="D48" s="7">
        <f t="shared" si="0"/>
        <v>0.90163934426229508</v>
      </c>
    </row>
    <row r="49" spans="1:4" x14ac:dyDescent="0.2">
      <c r="A49">
        <v>53</v>
      </c>
      <c r="B49" s="3">
        <f>IF(abs!G49="",9999,abs!G49)</f>
        <v>79</v>
      </c>
      <c r="C49" s="3">
        <f>IF(abs!P49="",9999,abs!P49)</f>
        <v>75</v>
      </c>
      <c r="D49" s="7">
        <f t="shared" si="0"/>
        <v>0.94936708860759489</v>
      </c>
    </row>
    <row r="50" spans="1:4" x14ac:dyDescent="0.2">
      <c r="A50">
        <v>54</v>
      </c>
      <c r="B50" s="3">
        <f>IF(abs!G50="",9999,abs!G50)</f>
        <v>66</v>
      </c>
      <c r="C50" s="3">
        <f>IF(abs!P50="",9999,abs!P50)</f>
        <v>66</v>
      </c>
      <c r="D50" s="7">
        <f t="shared" si="0"/>
        <v>1</v>
      </c>
    </row>
    <row r="51" spans="1:4" x14ac:dyDescent="0.2">
      <c r="A51">
        <v>55</v>
      </c>
      <c r="B51" s="3">
        <f>IF(abs!G51="",9999,abs!G51)</f>
        <v>50</v>
      </c>
      <c r="C51" s="3">
        <f>IF(abs!P51="",9999,abs!P51)</f>
        <v>48</v>
      </c>
      <c r="D51" s="7">
        <f t="shared" si="0"/>
        <v>0.96</v>
      </c>
    </row>
    <row r="52" spans="1:4" x14ac:dyDescent="0.2">
      <c r="A52">
        <v>56</v>
      </c>
      <c r="B52" s="3">
        <f>IF(abs!G52="",9999,abs!G52)</f>
        <v>75</v>
      </c>
      <c r="C52" s="3">
        <f>IF(abs!P52="",9999,abs!P52)</f>
        <v>70</v>
      </c>
      <c r="D52" s="7">
        <f t="shared" si="0"/>
        <v>0.93333333333333335</v>
      </c>
    </row>
    <row r="53" spans="1:4" x14ac:dyDescent="0.2">
      <c r="A53">
        <v>57</v>
      </c>
      <c r="B53" s="3">
        <f>IF(abs!G53="",9999,abs!G53)</f>
        <v>53</v>
      </c>
      <c r="C53" s="3">
        <f>IF(abs!P53="",9999,abs!P53)</f>
        <v>45</v>
      </c>
      <c r="D53" s="7">
        <f t="shared" si="0"/>
        <v>0.84905660377358494</v>
      </c>
    </row>
    <row r="54" spans="1:4" x14ac:dyDescent="0.2">
      <c r="A54">
        <v>58</v>
      </c>
      <c r="B54" s="3">
        <f>IF(abs!G54="",9999,abs!G54)</f>
        <v>61</v>
      </c>
      <c r="C54" s="3">
        <f>IF(abs!P54="",9999,abs!P54)</f>
        <v>56</v>
      </c>
      <c r="D54" s="7">
        <f t="shared" si="0"/>
        <v>0.91803278688524592</v>
      </c>
    </row>
    <row r="55" spans="1:4" x14ac:dyDescent="0.2">
      <c r="A55">
        <v>59</v>
      </c>
      <c r="B55" s="3">
        <f>IF(abs!G55="",9999,abs!G55)</f>
        <v>60</v>
      </c>
      <c r="C55" s="3">
        <f>IF(abs!P55="",9999,abs!P55)</f>
        <v>55</v>
      </c>
      <c r="D55" s="7">
        <f t="shared" si="0"/>
        <v>0.91666666666666663</v>
      </c>
    </row>
    <row r="56" spans="1:4" x14ac:dyDescent="0.2">
      <c r="A56">
        <v>60</v>
      </c>
      <c r="B56" s="3">
        <f>IF(abs!G56="",9999,abs!G56)</f>
        <v>48</v>
      </c>
      <c r="C56" s="3">
        <f>IF(abs!P56="",9999,abs!P56)</f>
        <v>43</v>
      </c>
      <c r="D56" s="7">
        <f t="shared" si="0"/>
        <v>0.89583333333333337</v>
      </c>
    </row>
    <row r="57" spans="1:4" x14ac:dyDescent="0.2">
      <c r="A57">
        <v>61</v>
      </c>
      <c r="B57" s="3">
        <f>IF(abs!G57="",9999,abs!G57)</f>
        <v>73</v>
      </c>
      <c r="C57" s="3">
        <f>IF(abs!P57="",9999,abs!P57)</f>
        <v>68</v>
      </c>
      <c r="D57" s="7">
        <f t="shared" si="0"/>
        <v>0.93150684931506844</v>
      </c>
    </row>
    <row r="58" spans="1:4" x14ac:dyDescent="0.2">
      <c r="A58">
        <v>62</v>
      </c>
      <c r="B58" s="3">
        <f>IF(abs!G58="",9999,abs!G58)</f>
        <v>9999</v>
      </c>
      <c r="C58" s="3">
        <f>IF(abs!P58="",9999,abs!P58)</f>
        <v>56</v>
      </c>
      <c r="D58" s="7" t="str">
        <f t="shared" si="0"/>
        <v/>
      </c>
    </row>
    <row r="59" spans="1:4" x14ac:dyDescent="0.2">
      <c r="A59">
        <v>63</v>
      </c>
      <c r="B59" s="3">
        <f>IF(abs!G59="",9999,abs!G59)</f>
        <v>9999</v>
      </c>
      <c r="C59" s="3">
        <f>IF(abs!P59="",9999,abs!P59)</f>
        <v>65</v>
      </c>
      <c r="D59" s="7" t="str">
        <f t="shared" si="0"/>
        <v/>
      </c>
    </row>
    <row r="60" spans="1:4" x14ac:dyDescent="0.2">
      <c r="A60">
        <v>64</v>
      </c>
      <c r="B60" s="3">
        <f>IF(abs!G60="",9999,abs!G60)</f>
        <v>9999</v>
      </c>
      <c r="C60" s="3">
        <f>IF(abs!P60="",9999,abs!P60)</f>
        <v>71</v>
      </c>
      <c r="D60" s="7" t="str">
        <f t="shared" si="0"/>
        <v/>
      </c>
    </row>
    <row r="61" spans="1:4" x14ac:dyDescent="0.2">
      <c r="A61">
        <v>65</v>
      </c>
      <c r="B61" s="3">
        <f>IF(abs!G61="",9999,abs!G61)</f>
        <v>9999</v>
      </c>
      <c r="C61" s="3">
        <f>IF(abs!P61="",9999,abs!P61)</f>
        <v>58</v>
      </c>
      <c r="D61" s="7" t="str">
        <f t="shared" si="0"/>
        <v/>
      </c>
    </row>
    <row r="62" spans="1:4" x14ac:dyDescent="0.2">
      <c r="A62">
        <v>66</v>
      </c>
      <c r="B62" s="3">
        <f>IF(abs!G62="",9999,abs!G62)</f>
        <v>78</v>
      </c>
      <c r="C62" s="3">
        <f>IF(abs!P62="",9999,abs!P62)</f>
        <v>76</v>
      </c>
      <c r="D62" s="7">
        <f t="shared" si="0"/>
        <v>0.97435897435897434</v>
      </c>
    </row>
    <row r="63" spans="1:4" x14ac:dyDescent="0.2">
      <c r="A63">
        <v>67</v>
      </c>
      <c r="B63" s="3">
        <f>IF(abs!G63="",9999,abs!G63)</f>
        <v>75</v>
      </c>
      <c r="C63" s="3">
        <f>IF(abs!P63="",9999,abs!P63)</f>
        <v>74</v>
      </c>
      <c r="D63" s="7">
        <f t="shared" si="0"/>
        <v>0.98666666666666669</v>
      </c>
    </row>
    <row r="64" spans="1:4" x14ac:dyDescent="0.2">
      <c r="A64">
        <v>68</v>
      </c>
      <c r="B64" s="3">
        <f>IF(abs!G64="",9999,abs!G64)</f>
        <v>59</v>
      </c>
      <c r="C64" s="3">
        <f>IF(abs!P64="",9999,abs!P64)</f>
        <v>57</v>
      </c>
      <c r="D64" s="7">
        <f t="shared" si="0"/>
        <v>0.96610169491525422</v>
      </c>
    </row>
    <row r="65" spans="1:4" x14ac:dyDescent="0.2">
      <c r="A65">
        <v>69</v>
      </c>
      <c r="B65" s="3">
        <f>IF(abs!G65="",9999,abs!G65)</f>
        <v>49</v>
      </c>
      <c r="C65" s="3">
        <f>IF(abs!P65="",9999,abs!P65)</f>
        <v>9999</v>
      </c>
      <c r="D65" s="7" t="str">
        <f t="shared" si="0"/>
        <v/>
      </c>
    </row>
    <row r="66" spans="1:4" x14ac:dyDescent="0.2">
      <c r="A66">
        <v>71</v>
      </c>
      <c r="B66" s="3">
        <f>IF(abs!G66="",9999,abs!G66)</f>
        <v>59</v>
      </c>
      <c r="C66" s="3">
        <f>IF(abs!P66="",9999,abs!P66)</f>
        <v>50</v>
      </c>
      <c r="D66" s="7">
        <f t="shared" si="0"/>
        <v>0.84745762711864403</v>
      </c>
    </row>
    <row r="67" spans="1:4" x14ac:dyDescent="0.2">
      <c r="A67">
        <v>72</v>
      </c>
      <c r="B67" s="3">
        <f>IF(abs!G67="",9999,abs!G67)</f>
        <v>83</v>
      </c>
      <c r="C67" s="3">
        <f>IF(abs!P67="",9999,abs!P67)</f>
        <v>78</v>
      </c>
      <c r="D67" s="7">
        <f t="shared" si="0"/>
        <v>0.93975903614457834</v>
      </c>
    </row>
    <row r="68" spans="1:4" x14ac:dyDescent="0.2">
      <c r="A68">
        <v>73</v>
      </c>
      <c r="B68" s="3">
        <f>IF(abs!G68="",9999,abs!G68)</f>
        <v>72</v>
      </c>
      <c r="C68" s="3">
        <f>IF(abs!P68="",9999,abs!P68)</f>
        <v>66</v>
      </c>
      <c r="D68" s="7">
        <f t="shared" ref="D68:D131" si="1">IF(OR(B68=9999,C68=9999),"",C68/B68)</f>
        <v>0.91666666666666663</v>
      </c>
    </row>
    <row r="69" spans="1:4" x14ac:dyDescent="0.2">
      <c r="A69">
        <v>74</v>
      </c>
      <c r="B69" s="3">
        <f>IF(abs!G69="",9999,abs!G69)</f>
        <v>46</v>
      </c>
      <c r="C69" s="3">
        <f>IF(abs!P69="",9999,abs!P69)</f>
        <v>45</v>
      </c>
      <c r="D69" s="7">
        <f t="shared" si="1"/>
        <v>0.97826086956521741</v>
      </c>
    </row>
    <row r="70" spans="1:4" x14ac:dyDescent="0.2">
      <c r="A70">
        <v>75</v>
      </c>
      <c r="B70" s="3">
        <f>IF(abs!G70="",9999,abs!G70)</f>
        <v>9999</v>
      </c>
      <c r="C70" s="3">
        <f>IF(abs!P70="",9999,abs!P70)</f>
        <v>44</v>
      </c>
      <c r="D70" s="7" t="str">
        <f t="shared" si="1"/>
        <v/>
      </c>
    </row>
    <row r="71" spans="1:4" x14ac:dyDescent="0.2">
      <c r="A71">
        <v>77</v>
      </c>
      <c r="B71" s="3">
        <f>IF(abs!G71="",9999,abs!G71)</f>
        <v>58</v>
      </c>
      <c r="C71" s="3">
        <f>IF(abs!P71="",9999,abs!P71)</f>
        <v>52</v>
      </c>
      <c r="D71" s="7">
        <f t="shared" si="1"/>
        <v>0.89655172413793105</v>
      </c>
    </row>
    <row r="72" spans="1:4" x14ac:dyDescent="0.2">
      <c r="A72">
        <v>79</v>
      </c>
      <c r="B72" s="3">
        <f>IF(abs!G72="",9999,abs!G72)</f>
        <v>54</v>
      </c>
      <c r="C72" s="3">
        <f>IF(abs!P72="",9999,abs!P72)</f>
        <v>52</v>
      </c>
      <c r="D72" s="7">
        <f t="shared" si="1"/>
        <v>0.96296296296296291</v>
      </c>
    </row>
    <row r="73" spans="1:4" x14ac:dyDescent="0.2">
      <c r="A73">
        <v>80</v>
      </c>
      <c r="B73" s="3">
        <f>IF(abs!G73="",9999,abs!G73)</f>
        <v>72</v>
      </c>
      <c r="C73" s="3">
        <f>IF(abs!P73="",9999,abs!P73)</f>
        <v>70</v>
      </c>
      <c r="D73" s="7">
        <f t="shared" si="1"/>
        <v>0.97222222222222221</v>
      </c>
    </row>
    <row r="74" spans="1:4" x14ac:dyDescent="0.2">
      <c r="A74">
        <v>81</v>
      </c>
      <c r="B74" s="3">
        <f>IF(abs!G74="",9999,abs!G74)</f>
        <v>64</v>
      </c>
      <c r="C74" s="3">
        <f>IF(abs!P74="",9999,abs!P74)</f>
        <v>64</v>
      </c>
      <c r="D74" s="7">
        <f t="shared" si="1"/>
        <v>1</v>
      </c>
    </row>
    <row r="75" spans="1:4" x14ac:dyDescent="0.2">
      <c r="A75">
        <v>82</v>
      </c>
      <c r="B75" s="3">
        <f>IF(abs!G75="",9999,abs!G75)</f>
        <v>53</v>
      </c>
      <c r="C75" s="3">
        <f>IF(abs!P75="",9999,abs!P75)</f>
        <v>44</v>
      </c>
      <c r="D75" s="7">
        <f t="shared" si="1"/>
        <v>0.83018867924528306</v>
      </c>
    </row>
    <row r="76" spans="1:4" x14ac:dyDescent="0.2">
      <c r="A76">
        <v>83</v>
      </c>
      <c r="B76" s="3">
        <f>IF(abs!G76="",9999,abs!G76)</f>
        <v>54</v>
      </c>
      <c r="C76" s="3">
        <f>IF(abs!P76="",9999,abs!P76)</f>
        <v>50</v>
      </c>
      <c r="D76" s="7">
        <f t="shared" si="1"/>
        <v>0.92592592592592593</v>
      </c>
    </row>
    <row r="77" spans="1:4" x14ac:dyDescent="0.2">
      <c r="A77">
        <v>85</v>
      </c>
      <c r="B77" s="3">
        <f>IF(abs!G77="",9999,abs!G77)</f>
        <v>50</v>
      </c>
      <c r="C77" s="3">
        <f>IF(abs!P77="",9999,abs!P77)</f>
        <v>49</v>
      </c>
      <c r="D77" s="7">
        <f t="shared" si="1"/>
        <v>0.98</v>
      </c>
    </row>
    <row r="78" spans="1:4" x14ac:dyDescent="0.2">
      <c r="A78">
        <v>86</v>
      </c>
      <c r="B78" s="3">
        <f>IF(abs!G78="",9999,abs!G78)</f>
        <v>69</v>
      </c>
      <c r="C78" s="3">
        <f>IF(abs!P78="",9999,abs!P78)</f>
        <v>67</v>
      </c>
      <c r="D78" s="7">
        <f t="shared" si="1"/>
        <v>0.97101449275362317</v>
      </c>
    </row>
    <row r="79" spans="1:4" x14ac:dyDescent="0.2">
      <c r="A79">
        <v>87</v>
      </c>
      <c r="B79" s="3">
        <f>IF(abs!G79="",9999,abs!G79)</f>
        <v>68</v>
      </c>
      <c r="C79" s="3">
        <f>IF(abs!P79="",9999,abs!P79)</f>
        <v>66</v>
      </c>
      <c r="D79" s="7">
        <f t="shared" si="1"/>
        <v>0.97058823529411764</v>
      </c>
    </row>
    <row r="80" spans="1:4" x14ac:dyDescent="0.2">
      <c r="A80">
        <v>88</v>
      </c>
      <c r="B80" s="3">
        <f>IF(abs!G80="",9999,abs!G80)</f>
        <v>79</v>
      </c>
      <c r="C80" s="3">
        <f>IF(abs!P80="",9999,abs!P80)</f>
        <v>74</v>
      </c>
      <c r="D80" s="7">
        <f t="shared" si="1"/>
        <v>0.93670886075949367</v>
      </c>
    </row>
    <row r="81" spans="1:4" x14ac:dyDescent="0.2">
      <c r="A81">
        <v>89</v>
      </c>
      <c r="B81" s="3">
        <f>IF(abs!G81="",9999,abs!G81)</f>
        <v>51</v>
      </c>
      <c r="C81" s="3">
        <f>IF(abs!P81="",9999,abs!P81)</f>
        <v>42</v>
      </c>
      <c r="D81" s="7">
        <f t="shared" si="1"/>
        <v>0.82352941176470584</v>
      </c>
    </row>
    <row r="82" spans="1:4" x14ac:dyDescent="0.2">
      <c r="A82">
        <v>90</v>
      </c>
      <c r="B82" s="3">
        <f>IF(abs!G82="",9999,abs!G82)</f>
        <v>66</v>
      </c>
      <c r="C82" s="3">
        <f>IF(abs!P82="",9999,abs!P82)</f>
        <v>59</v>
      </c>
      <c r="D82" s="7">
        <f t="shared" si="1"/>
        <v>0.89393939393939392</v>
      </c>
    </row>
    <row r="83" spans="1:4" x14ac:dyDescent="0.2">
      <c r="A83">
        <v>91</v>
      </c>
      <c r="B83" s="3">
        <f>IF(abs!G83="",9999,abs!G83)</f>
        <v>58</v>
      </c>
      <c r="C83" s="3">
        <f>IF(abs!P83="",9999,abs!P83)</f>
        <v>57</v>
      </c>
      <c r="D83" s="7">
        <f t="shared" si="1"/>
        <v>0.98275862068965514</v>
      </c>
    </row>
    <row r="84" spans="1:4" x14ac:dyDescent="0.2">
      <c r="A84">
        <v>92</v>
      </c>
      <c r="B84" s="3">
        <f>IF(abs!G84="",9999,abs!G84)</f>
        <v>76</v>
      </c>
      <c r="C84" s="3">
        <f>IF(abs!P84="",9999,abs!P84)</f>
        <v>76</v>
      </c>
      <c r="D84" s="7">
        <f t="shared" si="1"/>
        <v>1</v>
      </c>
    </row>
    <row r="85" spans="1:4" x14ac:dyDescent="0.2">
      <c r="A85">
        <v>93</v>
      </c>
      <c r="B85" s="3">
        <f>IF(abs!G85="",9999,abs!G85)</f>
        <v>67</v>
      </c>
      <c r="C85" s="3">
        <f>IF(abs!P85="",9999,abs!P85)</f>
        <v>61</v>
      </c>
      <c r="D85" s="7">
        <f t="shared" si="1"/>
        <v>0.91044776119402981</v>
      </c>
    </row>
    <row r="86" spans="1:4" x14ac:dyDescent="0.2">
      <c r="A86">
        <v>94</v>
      </c>
      <c r="B86" s="3">
        <f>IF(abs!G86="",9999,abs!G86)</f>
        <v>72</v>
      </c>
      <c r="C86" s="3">
        <f>IF(abs!P86="",9999,abs!P86)</f>
        <v>66</v>
      </c>
      <c r="D86" s="7">
        <f t="shared" si="1"/>
        <v>0.91666666666666663</v>
      </c>
    </row>
    <row r="87" spans="1:4" x14ac:dyDescent="0.2">
      <c r="A87">
        <v>95</v>
      </c>
      <c r="B87" s="3">
        <f>IF(abs!G87="",9999,abs!G87)</f>
        <v>56</v>
      </c>
      <c r="C87" s="3">
        <f>IF(abs!P87="",9999,abs!P87)</f>
        <v>53</v>
      </c>
      <c r="D87" s="7">
        <f t="shared" si="1"/>
        <v>0.9464285714285714</v>
      </c>
    </row>
    <row r="88" spans="1:4" x14ac:dyDescent="0.2">
      <c r="A88">
        <v>96</v>
      </c>
      <c r="B88" s="3">
        <f>IF(abs!G88="",9999,abs!G88)</f>
        <v>44</v>
      </c>
      <c r="C88" s="3">
        <f>IF(abs!P88="",9999,abs!P88)</f>
        <v>42</v>
      </c>
      <c r="D88" s="7">
        <f t="shared" si="1"/>
        <v>0.95454545454545459</v>
      </c>
    </row>
    <row r="89" spans="1:4" x14ac:dyDescent="0.2">
      <c r="A89">
        <v>97</v>
      </c>
      <c r="B89" s="3">
        <f>IF(abs!G89="",9999,abs!G89)</f>
        <v>54</v>
      </c>
      <c r="C89" s="3">
        <f>IF(abs!P89="",9999,abs!P89)</f>
        <v>48</v>
      </c>
      <c r="D89" s="7">
        <f t="shared" si="1"/>
        <v>0.88888888888888884</v>
      </c>
    </row>
    <row r="90" spans="1:4" x14ac:dyDescent="0.2">
      <c r="A90">
        <v>98</v>
      </c>
      <c r="B90" s="3">
        <f>IF(abs!G90="",9999,abs!G90)</f>
        <v>79</v>
      </c>
      <c r="C90" s="3">
        <f>IF(abs!P90="",9999,abs!P90)</f>
        <v>73</v>
      </c>
      <c r="D90" s="7">
        <f t="shared" si="1"/>
        <v>0.92405063291139244</v>
      </c>
    </row>
    <row r="91" spans="1:4" x14ac:dyDescent="0.2">
      <c r="A91">
        <v>99</v>
      </c>
      <c r="B91" s="3">
        <f>IF(abs!G91="",9999,abs!G91)</f>
        <v>50</v>
      </c>
      <c r="C91" s="3">
        <f>IF(abs!P91="",9999,abs!P91)</f>
        <v>41</v>
      </c>
      <c r="D91" s="7">
        <f t="shared" si="1"/>
        <v>0.82</v>
      </c>
    </row>
    <row r="92" spans="1:4" x14ac:dyDescent="0.2">
      <c r="A92">
        <v>100</v>
      </c>
      <c r="B92" s="3">
        <f>IF(abs!G92="",9999,abs!G92)</f>
        <v>72</v>
      </c>
      <c r="C92" s="3">
        <f>IF(abs!P92="",9999,abs!P92)</f>
        <v>65</v>
      </c>
      <c r="D92" s="7">
        <f t="shared" si="1"/>
        <v>0.90277777777777779</v>
      </c>
    </row>
    <row r="93" spans="1:4" x14ac:dyDescent="0.2">
      <c r="A93">
        <v>101</v>
      </c>
      <c r="B93" s="3">
        <f>IF(abs!G93="",9999,abs!G93)</f>
        <v>56</v>
      </c>
      <c r="C93" s="3">
        <f>IF(abs!P93="",9999,abs!P93)</f>
        <v>47</v>
      </c>
      <c r="D93" s="7">
        <f t="shared" si="1"/>
        <v>0.8392857142857143</v>
      </c>
    </row>
    <row r="94" spans="1:4" x14ac:dyDescent="0.2">
      <c r="A94">
        <v>102</v>
      </c>
      <c r="B94" s="3">
        <f>IF(abs!G94="",9999,abs!G94)</f>
        <v>54</v>
      </c>
      <c r="C94" s="3">
        <f>IF(abs!P94="",9999,abs!P94)</f>
        <v>47</v>
      </c>
      <c r="D94" s="7">
        <f t="shared" si="1"/>
        <v>0.87037037037037035</v>
      </c>
    </row>
    <row r="95" spans="1:4" x14ac:dyDescent="0.2">
      <c r="A95">
        <v>103</v>
      </c>
      <c r="B95" s="3">
        <f>IF(abs!G95="",9999,abs!G95)</f>
        <v>54</v>
      </c>
      <c r="C95" s="3">
        <f>IF(abs!P95="",9999,abs!P95)</f>
        <v>52</v>
      </c>
      <c r="D95" s="7">
        <f t="shared" si="1"/>
        <v>0.96296296296296291</v>
      </c>
    </row>
    <row r="96" spans="1:4" x14ac:dyDescent="0.2">
      <c r="A96">
        <v>104</v>
      </c>
      <c r="B96" s="3">
        <f>IF(abs!G96="",9999,abs!G96)</f>
        <v>79</v>
      </c>
      <c r="C96" s="3">
        <f>IF(abs!P96="",9999,abs!P96)</f>
        <v>76</v>
      </c>
      <c r="D96" s="7">
        <f t="shared" si="1"/>
        <v>0.96202531645569622</v>
      </c>
    </row>
    <row r="97" spans="1:4" x14ac:dyDescent="0.2">
      <c r="A97">
        <v>105</v>
      </c>
      <c r="B97" s="3">
        <f>IF(abs!G97="",9999,abs!G97)</f>
        <v>66</v>
      </c>
      <c r="C97" s="3">
        <f>IF(abs!P97="",9999,abs!P97)</f>
        <v>66</v>
      </c>
      <c r="D97" s="7">
        <f t="shared" si="1"/>
        <v>1</v>
      </c>
    </row>
    <row r="98" spans="1:4" x14ac:dyDescent="0.2">
      <c r="A98">
        <v>106</v>
      </c>
      <c r="B98" s="3">
        <f>IF(abs!G98="",9999,abs!G98)</f>
        <v>81</v>
      </c>
      <c r="C98" s="3">
        <f>IF(abs!P98="",9999,abs!P98)</f>
        <v>75</v>
      </c>
      <c r="D98" s="7">
        <f t="shared" si="1"/>
        <v>0.92592592592592593</v>
      </c>
    </row>
    <row r="99" spans="1:4" x14ac:dyDescent="0.2">
      <c r="A99">
        <v>107</v>
      </c>
      <c r="B99" s="3">
        <f>IF(abs!G99="",9999,abs!G99)</f>
        <v>76</v>
      </c>
      <c r="C99" s="3">
        <f>IF(abs!P99="",9999,abs!P99)</f>
        <v>70</v>
      </c>
      <c r="D99" s="7">
        <f t="shared" si="1"/>
        <v>0.92105263157894735</v>
      </c>
    </row>
    <row r="100" spans="1:4" x14ac:dyDescent="0.2">
      <c r="A100">
        <v>108</v>
      </c>
      <c r="B100" s="3">
        <f>IF(abs!G100="",9999,abs!G100)</f>
        <v>62</v>
      </c>
      <c r="C100" s="3">
        <f>IF(abs!P100="",9999,abs!P100)</f>
        <v>61</v>
      </c>
      <c r="D100" s="7">
        <f t="shared" si="1"/>
        <v>0.9838709677419355</v>
      </c>
    </row>
    <row r="101" spans="1:4" x14ac:dyDescent="0.2">
      <c r="A101">
        <v>109</v>
      </c>
      <c r="B101" s="3">
        <f>IF(abs!G101="",9999,abs!G101)</f>
        <v>52</v>
      </c>
      <c r="C101" s="3">
        <f>IF(abs!P101="",9999,abs!P101)</f>
        <v>52</v>
      </c>
      <c r="D101" s="7">
        <f t="shared" si="1"/>
        <v>1</v>
      </c>
    </row>
    <row r="102" spans="1:4" x14ac:dyDescent="0.2">
      <c r="A102">
        <v>110</v>
      </c>
      <c r="B102" s="3">
        <f>IF(abs!G102="",9999,abs!G102)</f>
        <v>53</v>
      </c>
      <c r="C102" s="3">
        <f>IF(abs!P102="",9999,abs!P102)</f>
        <v>47</v>
      </c>
      <c r="D102" s="7">
        <f t="shared" si="1"/>
        <v>0.8867924528301887</v>
      </c>
    </row>
    <row r="103" spans="1:4" x14ac:dyDescent="0.2">
      <c r="A103">
        <v>111</v>
      </c>
      <c r="B103" s="3">
        <f>IF(abs!G103="",9999,abs!G103)</f>
        <v>58</v>
      </c>
      <c r="C103" s="3">
        <f>IF(abs!P103="",9999,abs!P103)</f>
        <v>56</v>
      </c>
      <c r="D103" s="7">
        <f t="shared" si="1"/>
        <v>0.96551724137931039</v>
      </c>
    </row>
    <row r="104" spans="1:4" x14ac:dyDescent="0.2">
      <c r="A104">
        <v>112</v>
      </c>
      <c r="B104" s="3">
        <f>IF(abs!G104="",9999,abs!G104)</f>
        <v>68</v>
      </c>
      <c r="C104" s="3">
        <f>IF(abs!P104="",9999,abs!P104)</f>
        <v>66</v>
      </c>
      <c r="D104" s="7">
        <f t="shared" si="1"/>
        <v>0.97058823529411764</v>
      </c>
    </row>
    <row r="105" spans="1:4" x14ac:dyDescent="0.2">
      <c r="A105">
        <v>113</v>
      </c>
      <c r="B105" s="3">
        <f>IF(abs!G105="",9999,abs!G105)</f>
        <v>88</v>
      </c>
      <c r="C105" s="3">
        <f>IF(abs!P105="",9999,abs!P105)</f>
        <v>79</v>
      </c>
      <c r="D105" s="7">
        <f t="shared" si="1"/>
        <v>0.89772727272727271</v>
      </c>
    </row>
    <row r="106" spans="1:4" x14ac:dyDescent="0.2">
      <c r="A106">
        <v>114</v>
      </c>
      <c r="B106" s="3">
        <f>IF(abs!G106="",9999,abs!G106)</f>
        <v>82</v>
      </c>
      <c r="C106" s="3">
        <f>IF(abs!P106="",9999,abs!P106)</f>
        <v>73</v>
      </c>
      <c r="D106" s="7">
        <f t="shared" si="1"/>
        <v>0.8902439024390244</v>
      </c>
    </row>
    <row r="107" spans="1:4" x14ac:dyDescent="0.2">
      <c r="A107">
        <v>115</v>
      </c>
      <c r="B107" s="3">
        <f>IF(abs!G107="",9999,abs!G107)</f>
        <v>72</v>
      </c>
      <c r="C107" s="3">
        <f>IF(abs!P107="",9999,abs!P107)</f>
        <v>70</v>
      </c>
      <c r="D107" s="7">
        <f t="shared" si="1"/>
        <v>0.97222222222222221</v>
      </c>
    </row>
    <row r="108" spans="1:4" x14ac:dyDescent="0.2">
      <c r="A108">
        <v>116</v>
      </c>
      <c r="B108" s="3">
        <f>IF(abs!G108="",9999,abs!G108)</f>
        <v>76</v>
      </c>
      <c r="C108" s="3">
        <f>IF(abs!P108="",9999,abs!P108)</f>
        <v>69</v>
      </c>
      <c r="D108" s="7">
        <f t="shared" si="1"/>
        <v>0.90789473684210531</v>
      </c>
    </row>
    <row r="109" spans="1:4" x14ac:dyDescent="0.2">
      <c r="A109">
        <v>117</v>
      </c>
      <c r="B109" s="3">
        <f>IF(abs!G109="",9999,abs!G109)</f>
        <v>65</v>
      </c>
      <c r="C109" s="3">
        <f>IF(abs!P109="",9999,abs!P109)</f>
        <v>62</v>
      </c>
      <c r="D109" s="7">
        <f t="shared" si="1"/>
        <v>0.9538461538461539</v>
      </c>
    </row>
    <row r="110" spans="1:4" x14ac:dyDescent="0.2">
      <c r="A110">
        <v>118</v>
      </c>
      <c r="B110" s="3">
        <f>IF(abs!G110="",9999,abs!G110)</f>
        <v>79</v>
      </c>
      <c r="C110" s="3">
        <f>IF(abs!P110="",9999,abs!P110)</f>
        <v>71</v>
      </c>
      <c r="D110" s="7">
        <f t="shared" si="1"/>
        <v>0.89873417721518989</v>
      </c>
    </row>
    <row r="111" spans="1:4" x14ac:dyDescent="0.2">
      <c r="A111">
        <v>119</v>
      </c>
      <c r="B111" s="3">
        <f>IF(abs!G111="",9999,abs!G111)</f>
        <v>73</v>
      </c>
      <c r="C111" s="3">
        <f>IF(abs!P111="",9999,abs!P111)</f>
        <v>73</v>
      </c>
      <c r="D111" s="7">
        <f t="shared" si="1"/>
        <v>1</v>
      </c>
    </row>
    <row r="112" spans="1:4" x14ac:dyDescent="0.2">
      <c r="A112">
        <v>120</v>
      </c>
      <c r="B112" s="3">
        <f>IF(abs!G112="",9999,abs!G112)</f>
        <v>46</v>
      </c>
      <c r="C112" s="3">
        <f>IF(abs!P112="",9999,abs!P112)</f>
        <v>43</v>
      </c>
      <c r="D112" s="7">
        <f t="shared" si="1"/>
        <v>0.93478260869565222</v>
      </c>
    </row>
    <row r="113" spans="1:4" x14ac:dyDescent="0.2">
      <c r="A113">
        <v>121</v>
      </c>
      <c r="B113" s="3">
        <f>IF(abs!G113="",9999,abs!G113)</f>
        <v>50</v>
      </c>
      <c r="C113" s="3">
        <f>IF(abs!P113="",9999,abs!P113)</f>
        <v>43</v>
      </c>
      <c r="D113" s="7">
        <f t="shared" si="1"/>
        <v>0.86</v>
      </c>
    </row>
    <row r="114" spans="1:4" x14ac:dyDescent="0.2">
      <c r="A114">
        <v>122</v>
      </c>
      <c r="B114" s="3">
        <f>IF(abs!G114="",9999,abs!G114)</f>
        <v>55</v>
      </c>
      <c r="C114" s="3">
        <f>IF(abs!P114="",9999,abs!P114)</f>
        <v>50</v>
      </c>
      <c r="D114" s="7">
        <f t="shared" si="1"/>
        <v>0.90909090909090906</v>
      </c>
    </row>
    <row r="115" spans="1:4" x14ac:dyDescent="0.2">
      <c r="A115">
        <v>123</v>
      </c>
      <c r="B115" s="3">
        <f>IF(abs!G115="",9999,abs!G115)</f>
        <v>66</v>
      </c>
      <c r="C115" s="3">
        <f>IF(abs!P115="",9999,abs!P115)</f>
        <v>65</v>
      </c>
      <c r="D115" s="7">
        <f t="shared" si="1"/>
        <v>0.98484848484848486</v>
      </c>
    </row>
    <row r="116" spans="1:4" x14ac:dyDescent="0.2">
      <c r="A116">
        <v>124</v>
      </c>
      <c r="B116" s="3">
        <f>IF(abs!G116="",9999,abs!G116)</f>
        <v>65</v>
      </c>
      <c r="C116" s="3">
        <f>IF(abs!P116="",9999,abs!P116)</f>
        <v>59</v>
      </c>
      <c r="D116" s="7">
        <f t="shared" si="1"/>
        <v>0.90769230769230769</v>
      </c>
    </row>
    <row r="117" spans="1:4" x14ac:dyDescent="0.2">
      <c r="A117">
        <v>125</v>
      </c>
      <c r="B117" s="3">
        <f>IF(abs!G117="",9999,abs!G117)</f>
        <v>48</v>
      </c>
      <c r="C117" s="3">
        <f>IF(abs!P117="",9999,abs!P117)</f>
        <v>47</v>
      </c>
      <c r="D117" s="7">
        <f t="shared" si="1"/>
        <v>0.97916666666666663</v>
      </c>
    </row>
    <row r="118" spans="1:4" x14ac:dyDescent="0.2">
      <c r="A118">
        <v>126</v>
      </c>
      <c r="B118" s="3">
        <f>IF(abs!G118="",9999,abs!G118)</f>
        <v>52</v>
      </c>
      <c r="C118" s="3">
        <f>IF(abs!P118="",9999,abs!P118)</f>
        <v>52</v>
      </c>
      <c r="D118" s="7">
        <f t="shared" si="1"/>
        <v>1</v>
      </c>
    </row>
    <row r="119" spans="1:4" x14ac:dyDescent="0.2">
      <c r="A119">
        <v>127</v>
      </c>
      <c r="B119" s="3">
        <f>IF(abs!G119="",9999,abs!G119)</f>
        <v>75</v>
      </c>
      <c r="C119" s="3">
        <f>IF(abs!P119="",9999,abs!P119)</f>
        <v>71</v>
      </c>
      <c r="D119" s="7">
        <f t="shared" si="1"/>
        <v>0.94666666666666666</v>
      </c>
    </row>
    <row r="120" spans="1:4" x14ac:dyDescent="0.2">
      <c r="A120">
        <v>128</v>
      </c>
      <c r="B120" s="3">
        <f>IF(abs!G120="",9999,abs!G120)</f>
        <v>68</v>
      </c>
      <c r="C120" s="3">
        <f>IF(abs!P120="",9999,abs!P120)</f>
        <v>64</v>
      </c>
      <c r="D120" s="7">
        <f t="shared" si="1"/>
        <v>0.94117647058823528</v>
      </c>
    </row>
    <row r="121" spans="1:4" x14ac:dyDescent="0.2">
      <c r="A121">
        <v>129</v>
      </c>
      <c r="B121" s="3">
        <f>IF(abs!G121="",9999,abs!G121)</f>
        <v>47</v>
      </c>
      <c r="C121" s="3">
        <f>IF(abs!P121="",9999,abs!P121)</f>
        <v>40</v>
      </c>
      <c r="D121" s="7">
        <f t="shared" si="1"/>
        <v>0.85106382978723405</v>
      </c>
    </row>
    <row r="122" spans="1:4" x14ac:dyDescent="0.2">
      <c r="A122">
        <v>130</v>
      </c>
      <c r="B122" s="3">
        <f>IF(abs!G122="",9999,abs!G122)</f>
        <v>52</v>
      </c>
      <c r="C122" s="3">
        <f>IF(abs!P122="",9999,abs!P122)</f>
        <v>49</v>
      </c>
      <c r="D122" s="7">
        <f t="shared" si="1"/>
        <v>0.94230769230769229</v>
      </c>
    </row>
    <row r="123" spans="1:4" x14ac:dyDescent="0.2">
      <c r="A123">
        <v>131</v>
      </c>
      <c r="B123" s="3">
        <f>IF(abs!G123="",9999,abs!G123)</f>
        <v>75</v>
      </c>
      <c r="C123" s="3">
        <f>IF(abs!P123="",9999,abs!P123)</f>
        <v>67</v>
      </c>
      <c r="D123" s="7">
        <f t="shared" si="1"/>
        <v>0.89333333333333331</v>
      </c>
    </row>
    <row r="124" spans="1:4" x14ac:dyDescent="0.2">
      <c r="A124">
        <v>132</v>
      </c>
      <c r="B124" s="3">
        <f>IF(abs!G124="",9999,abs!G124)</f>
        <v>61</v>
      </c>
      <c r="C124" s="3">
        <f>IF(abs!P124="",9999,abs!P124)</f>
        <v>59</v>
      </c>
      <c r="D124" s="7">
        <f t="shared" si="1"/>
        <v>0.96721311475409832</v>
      </c>
    </row>
    <row r="125" spans="1:4" x14ac:dyDescent="0.2">
      <c r="A125">
        <v>133</v>
      </c>
      <c r="B125" s="3">
        <f>IF(abs!G125="",9999,abs!G125)</f>
        <v>58</v>
      </c>
      <c r="C125" s="3">
        <f>IF(abs!P125="",9999,abs!P125)</f>
        <v>58</v>
      </c>
      <c r="D125" s="7">
        <f t="shared" si="1"/>
        <v>1</v>
      </c>
    </row>
    <row r="126" spans="1:4" x14ac:dyDescent="0.2">
      <c r="A126">
        <v>134</v>
      </c>
      <c r="B126" s="3">
        <f>IF(abs!G126="",9999,abs!G126)</f>
        <v>71</v>
      </c>
      <c r="C126" s="3">
        <f>IF(abs!P126="",9999,abs!P126)</f>
        <v>68</v>
      </c>
      <c r="D126" s="7">
        <f t="shared" si="1"/>
        <v>0.95774647887323938</v>
      </c>
    </row>
    <row r="127" spans="1:4" x14ac:dyDescent="0.2">
      <c r="A127">
        <v>135</v>
      </c>
      <c r="B127" s="3">
        <f>IF(abs!G127="",9999,abs!G127)</f>
        <v>50</v>
      </c>
      <c r="C127" s="3">
        <f>IF(abs!P127="",9999,abs!P127)</f>
        <v>45</v>
      </c>
      <c r="D127" s="7">
        <f t="shared" si="1"/>
        <v>0.9</v>
      </c>
    </row>
    <row r="128" spans="1:4" x14ac:dyDescent="0.2">
      <c r="A128">
        <v>136</v>
      </c>
      <c r="B128" s="3">
        <f>IF(abs!G128="",9999,abs!G128)</f>
        <v>72</v>
      </c>
      <c r="C128" s="3">
        <f>IF(abs!P128="",9999,abs!P128)</f>
        <v>63</v>
      </c>
      <c r="D128" s="7">
        <f t="shared" si="1"/>
        <v>0.875</v>
      </c>
    </row>
    <row r="129" spans="1:4" x14ac:dyDescent="0.2">
      <c r="A129">
        <v>137</v>
      </c>
      <c r="B129" s="3">
        <f>IF(abs!G129="",9999,abs!G129)</f>
        <v>55</v>
      </c>
      <c r="C129" s="3">
        <f>IF(abs!P129="",9999,abs!P129)</f>
        <v>53</v>
      </c>
      <c r="D129" s="7">
        <f t="shared" si="1"/>
        <v>0.96363636363636362</v>
      </c>
    </row>
    <row r="130" spans="1:4" x14ac:dyDescent="0.2">
      <c r="A130">
        <v>138</v>
      </c>
      <c r="B130" s="3">
        <f>IF(abs!G130="",9999,abs!G130)</f>
        <v>53</v>
      </c>
      <c r="C130" s="3">
        <f>IF(abs!P130="",9999,abs!P130)</f>
        <v>52</v>
      </c>
      <c r="D130" s="7">
        <f t="shared" si="1"/>
        <v>0.98113207547169812</v>
      </c>
    </row>
    <row r="131" spans="1:4" x14ac:dyDescent="0.2">
      <c r="A131">
        <v>139</v>
      </c>
      <c r="B131" s="3">
        <f>IF(abs!G131="",9999,abs!G131)</f>
        <v>68</v>
      </c>
      <c r="C131" s="3">
        <f>IF(abs!P131="",9999,abs!P131)</f>
        <v>60</v>
      </c>
      <c r="D131" s="7">
        <f t="shared" si="1"/>
        <v>0.88235294117647056</v>
      </c>
    </row>
    <row r="132" spans="1:4" x14ac:dyDescent="0.2">
      <c r="A132">
        <v>140</v>
      </c>
      <c r="B132" s="3">
        <f>IF(abs!G132="",9999,abs!G132)</f>
        <v>47</v>
      </c>
      <c r="C132" s="3">
        <f>IF(abs!P132="",9999,abs!P132)</f>
        <v>44</v>
      </c>
      <c r="D132" s="7">
        <f t="shared" ref="D132:D195" si="2">IF(OR(B132=9999,C132=9999),"",C132/B132)</f>
        <v>0.93617021276595747</v>
      </c>
    </row>
    <row r="133" spans="1:4" x14ac:dyDescent="0.2">
      <c r="A133">
        <v>141</v>
      </c>
      <c r="B133" s="3">
        <f>IF(abs!G133="",9999,abs!G133)</f>
        <v>50</v>
      </c>
      <c r="C133" s="3">
        <f>IF(abs!P133="",9999,abs!P133)</f>
        <v>50</v>
      </c>
      <c r="D133" s="7">
        <f t="shared" si="2"/>
        <v>1</v>
      </c>
    </row>
    <row r="134" spans="1:4" x14ac:dyDescent="0.2">
      <c r="A134">
        <v>142</v>
      </c>
      <c r="B134" s="3">
        <f>IF(abs!G134="",9999,abs!G134)</f>
        <v>61</v>
      </c>
      <c r="C134" s="3">
        <f>IF(abs!P134="",9999,abs!P134)</f>
        <v>58</v>
      </c>
      <c r="D134" s="7">
        <f t="shared" si="2"/>
        <v>0.95081967213114749</v>
      </c>
    </row>
    <row r="135" spans="1:4" x14ac:dyDescent="0.2">
      <c r="A135">
        <v>143</v>
      </c>
      <c r="B135" s="3">
        <f>IF(abs!G135="",9999,abs!G135)</f>
        <v>82</v>
      </c>
      <c r="C135" s="3">
        <f>IF(abs!P135="",9999,abs!P135)</f>
        <v>74</v>
      </c>
      <c r="D135" s="7">
        <f t="shared" si="2"/>
        <v>0.90243902439024393</v>
      </c>
    </row>
    <row r="136" spans="1:4" x14ac:dyDescent="0.2">
      <c r="A136">
        <v>144</v>
      </c>
      <c r="B136" s="3">
        <f>IF(abs!G136="",9999,abs!G136)</f>
        <v>78</v>
      </c>
      <c r="C136" s="3">
        <f>IF(abs!P136="",9999,abs!P136)</f>
        <v>74</v>
      </c>
      <c r="D136" s="7">
        <f t="shared" si="2"/>
        <v>0.94871794871794868</v>
      </c>
    </row>
    <row r="137" spans="1:4" x14ac:dyDescent="0.2">
      <c r="A137">
        <v>145</v>
      </c>
      <c r="B137" s="3">
        <f>IF(abs!G137="",9999,abs!G137)</f>
        <v>83</v>
      </c>
      <c r="C137" s="3">
        <f>IF(abs!P137="",9999,abs!P137)</f>
        <v>77</v>
      </c>
      <c r="D137" s="7">
        <f t="shared" si="2"/>
        <v>0.92771084337349397</v>
      </c>
    </row>
    <row r="138" spans="1:4" x14ac:dyDescent="0.2">
      <c r="A138">
        <v>146</v>
      </c>
      <c r="B138" s="3">
        <f>IF(abs!G138="",9999,abs!G138)</f>
        <v>61</v>
      </c>
      <c r="C138" s="3">
        <f>IF(abs!P138="",9999,abs!P138)</f>
        <v>52</v>
      </c>
      <c r="D138" s="7">
        <f t="shared" si="2"/>
        <v>0.85245901639344257</v>
      </c>
    </row>
    <row r="139" spans="1:4" x14ac:dyDescent="0.2">
      <c r="A139">
        <v>147</v>
      </c>
      <c r="B139" s="3">
        <f>IF(abs!G139="",9999,abs!G139)</f>
        <v>73</v>
      </c>
      <c r="C139" s="3">
        <f>IF(abs!P139="",9999,abs!P139)</f>
        <v>66</v>
      </c>
      <c r="D139" s="7">
        <f t="shared" si="2"/>
        <v>0.90410958904109584</v>
      </c>
    </row>
    <row r="140" spans="1:4" x14ac:dyDescent="0.2">
      <c r="A140">
        <v>148</v>
      </c>
      <c r="B140" s="3">
        <f>IF(abs!G140="",9999,abs!G140)</f>
        <v>59</v>
      </c>
      <c r="C140" s="3">
        <f>IF(abs!P140="",9999,abs!P140)</f>
        <v>57</v>
      </c>
      <c r="D140" s="7">
        <f t="shared" si="2"/>
        <v>0.96610169491525422</v>
      </c>
    </row>
    <row r="141" spans="1:4" x14ac:dyDescent="0.2">
      <c r="A141">
        <v>149</v>
      </c>
      <c r="B141" s="3">
        <f>IF(abs!G141="",9999,abs!G141)</f>
        <v>71</v>
      </c>
      <c r="C141" s="3">
        <f>IF(abs!P141="",9999,abs!P141)</f>
        <v>66</v>
      </c>
      <c r="D141" s="7">
        <f t="shared" si="2"/>
        <v>0.92957746478873238</v>
      </c>
    </row>
    <row r="142" spans="1:4" x14ac:dyDescent="0.2">
      <c r="A142">
        <v>151</v>
      </c>
      <c r="B142" s="3">
        <f>IF(abs!G142="",9999,abs!G142)</f>
        <v>84</v>
      </c>
      <c r="C142" s="3">
        <f>IF(abs!P142="",9999,abs!P142)</f>
        <v>79</v>
      </c>
      <c r="D142" s="7">
        <f t="shared" si="2"/>
        <v>0.94047619047619047</v>
      </c>
    </row>
    <row r="143" spans="1:4" x14ac:dyDescent="0.2">
      <c r="A143">
        <v>152</v>
      </c>
      <c r="B143" s="3">
        <f>IF(abs!G143="",9999,abs!G143)</f>
        <v>64</v>
      </c>
      <c r="C143" s="3">
        <f>IF(abs!P143="",9999,abs!P143)</f>
        <v>60</v>
      </c>
      <c r="D143" s="7">
        <f t="shared" si="2"/>
        <v>0.9375</v>
      </c>
    </row>
    <row r="144" spans="1:4" x14ac:dyDescent="0.2">
      <c r="A144">
        <v>153</v>
      </c>
      <c r="B144" s="3">
        <f>IF(abs!G144="",9999,abs!G144)</f>
        <v>56</v>
      </c>
      <c r="C144" s="3">
        <f>IF(abs!P144="",9999,abs!P144)</f>
        <v>48</v>
      </c>
      <c r="D144" s="7">
        <f t="shared" si="2"/>
        <v>0.8571428571428571</v>
      </c>
    </row>
    <row r="145" spans="1:4" x14ac:dyDescent="0.2">
      <c r="A145">
        <v>155</v>
      </c>
      <c r="B145" s="3">
        <f>IF(abs!G145="",9999,abs!G145)</f>
        <v>60</v>
      </c>
      <c r="C145" s="3">
        <f>IF(abs!P145="",9999,abs!P145)</f>
        <v>53</v>
      </c>
      <c r="D145" s="7">
        <f t="shared" si="2"/>
        <v>0.8833333333333333</v>
      </c>
    </row>
    <row r="146" spans="1:4" x14ac:dyDescent="0.2">
      <c r="A146">
        <v>157</v>
      </c>
      <c r="B146" s="3">
        <f>IF(abs!G146="",9999,abs!G146)</f>
        <v>61</v>
      </c>
      <c r="C146" s="3">
        <f>IF(abs!P146="",9999,abs!P146)</f>
        <v>60</v>
      </c>
      <c r="D146" s="7">
        <f t="shared" si="2"/>
        <v>0.98360655737704916</v>
      </c>
    </row>
    <row r="147" spans="1:4" x14ac:dyDescent="0.2">
      <c r="A147">
        <v>160</v>
      </c>
      <c r="B147" s="3">
        <f>IF(abs!G147="",9999,abs!G147)</f>
        <v>61</v>
      </c>
      <c r="C147" s="3">
        <f>IF(abs!P147="",9999,abs!P147)</f>
        <v>58</v>
      </c>
      <c r="D147" s="7">
        <f t="shared" si="2"/>
        <v>0.95081967213114749</v>
      </c>
    </row>
    <row r="148" spans="1:4" x14ac:dyDescent="0.2">
      <c r="A148">
        <v>161</v>
      </c>
      <c r="B148" s="3">
        <f>IF(abs!G148="",9999,abs!G148)</f>
        <v>67</v>
      </c>
      <c r="C148" s="3">
        <f>IF(abs!P148="",9999,abs!P148)</f>
        <v>65</v>
      </c>
      <c r="D148" s="7">
        <f t="shared" si="2"/>
        <v>0.97014925373134331</v>
      </c>
    </row>
    <row r="149" spans="1:4" x14ac:dyDescent="0.2">
      <c r="A149">
        <v>162</v>
      </c>
      <c r="B149" s="3">
        <f>IF(abs!G149="",9999,abs!G149)</f>
        <v>79</v>
      </c>
      <c r="C149" s="3">
        <f>IF(abs!P149="",9999,abs!P149)</f>
        <v>72</v>
      </c>
      <c r="D149" s="7">
        <f t="shared" si="2"/>
        <v>0.91139240506329111</v>
      </c>
    </row>
    <row r="150" spans="1:4" x14ac:dyDescent="0.2">
      <c r="A150">
        <v>163</v>
      </c>
      <c r="B150" s="3">
        <f>IF(abs!G150="",9999,abs!G150)</f>
        <v>82</v>
      </c>
      <c r="C150" s="3">
        <f>IF(abs!P150="",9999,abs!P150)</f>
        <v>76</v>
      </c>
      <c r="D150" s="7">
        <f t="shared" si="2"/>
        <v>0.92682926829268297</v>
      </c>
    </row>
    <row r="151" spans="1:4" x14ac:dyDescent="0.2">
      <c r="A151">
        <v>164</v>
      </c>
      <c r="B151" s="3">
        <f>IF(abs!G151="",9999,abs!G151)</f>
        <v>71</v>
      </c>
      <c r="C151" s="3">
        <f>IF(abs!P151="",9999,abs!P151)</f>
        <v>63</v>
      </c>
      <c r="D151" s="7">
        <f t="shared" si="2"/>
        <v>0.88732394366197187</v>
      </c>
    </row>
    <row r="152" spans="1:4" x14ac:dyDescent="0.2">
      <c r="A152">
        <v>165</v>
      </c>
      <c r="B152" s="3">
        <f>IF(abs!G152="",9999,abs!G152)</f>
        <v>72</v>
      </c>
      <c r="C152" s="3">
        <f>IF(abs!P152="",9999,abs!P152)</f>
        <v>65</v>
      </c>
      <c r="D152" s="7">
        <f t="shared" si="2"/>
        <v>0.90277777777777779</v>
      </c>
    </row>
    <row r="153" spans="1:4" x14ac:dyDescent="0.2">
      <c r="A153">
        <v>166</v>
      </c>
      <c r="B153" s="3">
        <f>IF(abs!G153="",9999,abs!G153)</f>
        <v>67</v>
      </c>
      <c r="C153" s="3">
        <f>IF(abs!P153="",9999,abs!P153)</f>
        <v>65</v>
      </c>
      <c r="D153" s="7">
        <f t="shared" si="2"/>
        <v>0.97014925373134331</v>
      </c>
    </row>
    <row r="154" spans="1:4" x14ac:dyDescent="0.2">
      <c r="A154">
        <v>167</v>
      </c>
      <c r="B154" s="3">
        <f>IF(abs!G154="",9999,abs!G154)</f>
        <v>48</v>
      </c>
      <c r="C154" s="3">
        <f>IF(abs!P154="",9999,abs!P154)</f>
        <v>45</v>
      </c>
      <c r="D154" s="7">
        <f t="shared" si="2"/>
        <v>0.9375</v>
      </c>
    </row>
    <row r="155" spans="1:4" x14ac:dyDescent="0.2">
      <c r="A155">
        <v>168</v>
      </c>
      <c r="B155" s="3">
        <f>IF(abs!G155="",9999,abs!G155)</f>
        <v>49</v>
      </c>
      <c r="C155" s="3">
        <f>IF(abs!P155="",9999,abs!P155)</f>
        <v>44</v>
      </c>
      <c r="D155" s="7">
        <f t="shared" si="2"/>
        <v>0.89795918367346939</v>
      </c>
    </row>
    <row r="156" spans="1:4" x14ac:dyDescent="0.2">
      <c r="A156">
        <v>169</v>
      </c>
      <c r="B156" s="3">
        <f>IF(abs!G156="",9999,abs!G156)</f>
        <v>50</v>
      </c>
      <c r="C156" s="3">
        <f>IF(abs!P156="",9999,abs!P156)</f>
        <v>43</v>
      </c>
      <c r="D156" s="7">
        <f t="shared" si="2"/>
        <v>0.86</v>
      </c>
    </row>
    <row r="157" spans="1:4" x14ac:dyDescent="0.2">
      <c r="A157">
        <v>170</v>
      </c>
      <c r="B157" s="3">
        <f>IF(abs!G157="",9999,abs!G157)</f>
        <v>45</v>
      </c>
      <c r="C157" s="3">
        <f>IF(abs!P157="",9999,abs!P157)</f>
        <v>40</v>
      </c>
      <c r="D157" s="7">
        <f t="shared" si="2"/>
        <v>0.88888888888888884</v>
      </c>
    </row>
    <row r="158" spans="1:4" x14ac:dyDescent="0.2">
      <c r="A158">
        <v>171</v>
      </c>
      <c r="B158" s="3">
        <f>IF(abs!G158="",9999,abs!G158)</f>
        <v>56</v>
      </c>
      <c r="C158" s="3">
        <f>IF(abs!P158="",9999,abs!P158)</f>
        <v>56</v>
      </c>
      <c r="D158" s="7">
        <f t="shared" si="2"/>
        <v>1</v>
      </c>
    </row>
    <row r="159" spans="1:4" x14ac:dyDescent="0.2">
      <c r="A159">
        <v>172</v>
      </c>
      <c r="B159" s="3">
        <f>IF(abs!G159="",9999,abs!G159)</f>
        <v>49</v>
      </c>
      <c r="C159" s="3">
        <f>IF(abs!P159="",9999,abs!P159)</f>
        <v>43</v>
      </c>
      <c r="D159" s="7">
        <f t="shared" si="2"/>
        <v>0.87755102040816324</v>
      </c>
    </row>
    <row r="160" spans="1:4" x14ac:dyDescent="0.2">
      <c r="A160">
        <v>173</v>
      </c>
      <c r="B160" s="3">
        <f>IF(abs!G160="",9999,abs!G160)</f>
        <v>78</v>
      </c>
      <c r="C160" s="3">
        <f>IF(abs!P160="",9999,abs!P160)</f>
        <v>74</v>
      </c>
      <c r="D160" s="7">
        <f t="shared" si="2"/>
        <v>0.94871794871794868</v>
      </c>
    </row>
    <row r="161" spans="1:4" x14ac:dyDescent="0.2">
      <c r="A161">
        <v>174</v>
      </c>
      <c r="B161" s="3">
        <f>IF(abs!G161="",9999,abs!G161)</f>
        <v>79</v>
      </c>
      <c r="C161" s="3">
        <f>IF(abs!P161="",9999,abs!P161)</f>
        <v>71</v>
      </c>
      <c r="D161" s="7">
        <f t="shared" si="2"/>
        <v>0.89873417721518989</v>
      </c>
    </row>
    <row r="162" spans="1:4" x14ac:dyDescent="0.2">
      <c r="A162">
        <v>175</v>
      </c>
      <c r="B162" s="3">
        <f>IF(abs!G162="",9999,abs!G162)</f>
        <v>68</v>
      </c>
      <c r="C162" s="3">
        <f>IF(abs!P162="",9999,abs!P162)</f>
        <v>63</v>
      </c>
      <c r="D162" s="7">
        <f t="shared" si="2"/>
        <v>0.92647058823529416</v>
      </c>
    </row>
    <row r="163" spans="1:4" x14ac:dyDescent="0.2">
      <c r="A163">
        <v>176</v>
      </c>
      <c r="B163" s="3">
        <f>IF(abs!G163="",9999,abs!G163)</f>
        <v>48</v>
      </c>
      <c r="C163" s="3">
        <f>IF(abs!P163="",9999,abs!P163)</f>
        <v>46</v>
      </c>
      <c r="D163" s="7">
        <f t="shared" si="2"/>
        <v>0.95833333333333337</v>
      </c>
    </row>
    <row r="164" spans="1:4" x14ac:dyDescent="0.2">
      <c r="A164">
        <v>177</v>
      </c>
      <c r="B164" s="3">
        <f>IF(abs!G164="",9999,abs!G164)</f>
        <v>47</v>
      </c>
      <c r="C164" s="3">
        <f>IF(abs!P164="",9999,abs!P164)</f>
        <v>40</v>
      </c>
      <c r="D164" s="7">
        <f t="shared" si="2"/>
        <v>0.85106382978723405</v>
      </c>
    </row>
    <row r="165" spans="1:4" x14ac:dyDescent="0.2">
      <c r="A165">
        <v>181</v>
      </c>
      <c r="B165" s="3">
        <f>IF(abs!G165="",9999,abs!G165)</f>
        <v>48</v>
      </c>
      <c r="C165" s="3">
        <f>IF(abs!P165="",9999,abs!P165)</f>
        <v>48</v>
      </c>
      <c r="D165" s="7">
        <f t="shared" si="2"/>
        <v>1</v>
      </c>
    </row>
    <row r="166" spans="1:4" x14ac:dyDescent="0.2">
      <c r="A166">
        <v>186</v>
      </c>
      <c r="B166" s="3">
        <f>IF(abs!G166="",9999,abs!G166)</f>
        <v>46</v>
      </c>
      <c r="C166" s="3">
        <f>IF(abs!P166="",9999,abs!P166)</f>
        <v>45</v>
      </c>
      <c r="D166" s="7">
        <f t="shared" si="2"/>
        <v>0.97826086956521741</v>
      </c>
    </row>
    <row r="167" spans="1:4" x14ac:dyDescent="0.2">
      <c r="A167">
        <v>187</v>
      </c>
      <c r="B167" s="3">
        <f>IF(abs!G167="",9999,abs!G167)</f>
        <v>56</v>
      </c>
      <c r="C167" s="3">
        <f>IF(abs!P167="",9999,abs!P167)</f>
        <v>52</v>
      </c>
      <c r="D167" s="7">
        <f t="shared" si="2"/>
        <v>0.9285714285714286</v>
      </c>
    </row>
    <row r="168" spans="1:4" x14ac:dyDescent="0.2">
      <c r="A168">
        <v>188</v>
      </c>
      <c r="B168" s="3">
        <f>IF(abs!G168="",9999,abs!G168)</f>
        <v>49</v>
      </c>
      <c r="C168" s="3">
        <f>IF(abs!P168="",9999,abs!P168)</f>
        <v>47</v>
      </c>
      <c r="D168" s="7">
        <f t="shared" si="2"/>
        <v>0.95918367346938771</v>
      </c>
    </row>
    <row r="169" spans="1:4" x14ac:dyDescent="0.2">
      <c r="A169">
        <v>189</v>
      </c>
      <c r="B169" s="3">
        <f>IF(abs!G169="",9999,abs!G169)</f>
        <v>69</v>
      </c>
      <c r="C169" s="3">
        <f>IF(abs!P169="",9999,abs!P169)</f>
        <v>67</v>
      </c>
      <c r="D169" s="7">
        <f t="shared" si="2"/>
        <v>0.97101449275362317</v>
      </c>
    </row>
    <row r="170" spans="1:4" x14ac:dyDescent="0.2">
      <c r="A170">
        <v>192</v>
      </c>
      <c r="B170" s="3">
        <f>IF(abs!G170="",9999,abs!G170)</f>
        <v>58</v>
      </c>
      <c r="C170" s="3">
        <f>IF(abs!P170="",9999,abs!P170)</f>
        <v>51</v>
      </c>
      <c r="D170" s="7">
        <f t="shared" si="2"/>
        <v>0.87931034482758619</v>
      </c>
    </row>
    <row r="171" spans="1:4" x14ac:dyDescent="0.2">
      <c r="A171">
        <v>193</v>
      </c>
      <c r="B171" s="3">
        <f>IF(abs!G171="",9999,abs!G171)</f>
        <v>71</v>
      </c>
      <c r="C171" s="3">
        <f>IF(abs!P171="",9999,abs!P171)</f>
        <v>71</v>
      </c>
      <c r="D171" s="7">
        <f t="shared" si="2"/>
        <v>1</v>
      </c>
    </row>
    <row r="172" spans="1:4" x14ac:dyDescent="0.2">
      <c r="A172">
        <v>194</v>
      </c>
      <c r="B172" s="3">
        <f>IF(abs!G172="",9999,abs!G172)</f>
        <v>46</v>
      </c>
      <c r="C172" s="3">
        <f>IF(abs!P172="",9999,abs!P172)</f>
        <v>44</v>
      </c>
      <c r="D172" s="7">
        <f t="shared" si="2"/>
        <v>0.95652173913043481</v>
      </c>
    </row>
    <row r="173" spans="1:4" x14ac:dyDescent="0.2">
      <c r="A173">
        <v>195</v>
      </c>
      <c r="B173" s="3">
        <f>IF(abs!G173="",9999,abs!G173)</f>
        <v>67</v>
      </c>
      <c r="C173" s="3">
        <f>IF(abs!P173="",9999,abs!P173)</f>
        <v>63</v>
      </c>
      <c r="D173" s="7">
        <f t="shared" si="2"/>
        <v>0.94029850746268662</v>
      </c>
    </row>
    <row r="174" spans="1:4" x14ac:dyDescent="0.2">
      <c r="A174">
        <v>196</v>
      </c>
      <c r="B174" s="3">
        <f>IF(abs!G174="",9999,abs!G174)</f>
        <v>71</v>
      </c>
      <c r="C174" s="3">
        <f>IF(abs!P174="",9999,abs!P174)</f>
        <v>64</v>
      </c>
      <c r="D174" s="7">
        <f t="shared" si="2"/>
        <v>0.90140845070422537</v>
      </c>
    </row>
    <row r="175" spans="1:4" x14ac:dyDescent="0.2">
      <c r="A175">
        <v>197</v>
      </c>
      <c r="B175" s="3">
        <f>IF(abs!G175="",9999,abs!G175)</f>
        <v>60</v>
      </c>
      <c r="C175" s="3">
        <f>IF(abs!P175="",9999,abs!P175)</f>
        <v>59</v>
      </c>
      <c r="D175" s="7">
        <f t="shared" si="2"/>
        <v>0.98333333333333328</v>
      </c>
    </row>
    <row r="176" spans="1:4" x14ac:dyDescent="0.2">
      <c r="A176">
        <v>198</v>
      </c>
      <c r="B176" s="3">
        <f>IF(abs!G176="",9999,abs!G176)</f>
        <v>76</v>
      </c>
      <c r="C176" s="3">
        <f>IF(abs!P176="",9999,abs!P176)</f>
        <v>76</v>
      </c>
      <c r="D176" s="7">
        <f t="shared" si="2"/>
        <v>1</v>
      </c>
    </row>
    <row r="177" spans="1:4" x14ac:dyDescent="0.2">
      <c r="A177">
        <v>200</v>
      </c>
      <c r="B177" s="3">
        <f>IF(abs!G177="",9999,abs!G177)</f>
        <v>72</v>
      </c>
      <c r="C177" s="3">
        <f>IF(abs!P177="",9999,abs!P177)</f>
        <v>68</v>
      </c>
      <c r="D177" s="7">
        <f t="shared" si="2"/>
        <v>0.94444444444444442</v>
      </c>
    </row>
    <row r="178" spans="1:4" x14ac:dyDescent="0.2">
      <c r="A178">
        <v>201</v>
      </c>
      <c r="B178" s="3">
        <f>IF(abs!G178="",9999,abs!G178)</f>
        <v>65</v>
      </c>
      <c r="C178" s="3">
        <f>IF(abs!P178="",9999,abs!P178)</f>
        <v>56</v>
      </c>
      <c r="D178" s="7">
        <f t="shared" si="2"/>
        <v>0.86153846153846159</v>
      </c>
    </row>
    <row r="179" spans="1:4" x14ac:dyDescent="0.2">
      <c r="A179">
        <v>203</v>
      </c>
      <c r="B179" s="3">
        <f>IF(abs!G179="",9999,abs!G179)</f>
        <v>54</v>
      </c>
      <c r="C179" s="3">
        <f>IF(abs!P179="",9999,abs!P179)</f>
        <v>48</v>
      </c>
      <c r="D179" s="7">
        <f t="shared" si="2"/>
        <v>0.88888888888888884</v>
      </c>
    </row>
    <row r="180" spans="1:4" x14ac:dyDescent="0.2">
      <c r="A180">
        <v>204</v>
      </c>
      <c r="B180" s="3">
        <f>IF(abs!G180="",9999,abs!G180)</f>
        <v>64</v>
      </c>
      <c r="C180" s="3">
        <f>IF(abs!P180="",9999,abs!P180)</f>
        <v>64</v>
      </c>
      <c r="D180" s="7">
        <f t="shared" si="2"/>
        <v>1</v>
      </c>
    </row>
    <row r="181" spans="1:4" x14ac:dyDescent="0.2">
      <c r="A181">
        <v>205</v>
      </c>
      <c r="B181" s="3">
        <f>IF(abs!G181="",9999,abs!G181)</f>
        <v>75</v>
      </c>
      <c r="C181" s="3">
        <f>IF(abs!P181="",9999,abs!P181)</f>
        <v>71</v>
      </c>
      <c r="D181" s="7">
        <f t="shared" si="2"/>
        <v>0.94666666666666666</v>
      </c>
    </row>
    <row r="182" spans="1:4" x14ac:dyDescent="0.2">
      <c r="A182">
        <v>207</v>
      </c>
      <c r="B182" s="3">
        <f>IF(abs!G182="",9999,abs!G182)</f>
        <v>72</v>
      </c>
      <c r="C182" s="3">
        <f>IF(abs!P182="",9999,abs!P182)</f>
        <v>72</v>
      </c>
      <c r="D182" s="7">
        <f t="shared" si="2"/>
        <v>1</v>
      </c>
    </row>
    <row r="183" spans="1:4" x14ac:dyDescent="0.2">
      <c r="A183">
        <v>208</v>
      </c>
      <c r="B183" s="3">
        <f>IF(abs!G183="",9999,abs!G183)</f>
        <v>70</v>
      </c>
      <c r="C183" s="3">
        <f>IF(abs!P183="",9999,abs!P183)</f>
        <v>64</v>
      </c>
      <c r="D183" s="7">
        <f t="shared" si="2"/>
        <v>0.91428571428571426</v>
      </c>
    </row>
    <row r="184" spans="1:4" x14ac:dyDescent="0.2">
      <c r="A184">
        <v>209</v>
      </c>
      <c r="B184" s="3">
        <f>IF(abs!G184="",9999,abs!G184)</f>
        <v>66</v>
      </c>
      <c r="C184" s="3">
        <f>IF(abs!P184="",9999,abs!P184)</f>
        <v>59</v>
      </c>
      <c r="D184" s="7">
        <f t="shared" si="2"/>
        <v>0.89393939393939392</v>
      </c>
    </row>
    <row r="185" spans="1:4" x14ac:dyDescent="0.2">
      <c r="A185">
        <v>210</v>
      </c>
      <c r="B185" s="3">
        <f>IF(abs!G185="",9999,abs!G185)</f>
        <v>57</v>
      </c>
      <c r="C185" s="3">
        <f>IF(abs!P185="",9999,abs!P185)</f>
        <v>50</v>
      </c>
      <c r="D185" s="7">
        <f t="shared" si="2"/>
        <v>0.8771929824561403</v>
      </c>
    </row>
    <row r="186" spans="1:4" x14ac:dyDescent="0.2">
      <c r="A186">
        <v>211</v>
      </c>
      <c r="B186" s="3">
        <f>IF(abs!G186="",9999,abs!G186)</f>
        <v>85</v>
      </c>
      <c r="C186" s="3">
        <f>IF(abs!P186="",9999,abs!P186)</f>
        <v>79</v>
      </c>
      <c r="D186" s="7">
        <f t="shared" si="2"/>
        <v>0.92941176470588238</v>
      </c>
    </row>
    <row r="187" spans="1:4" x14ac:dyDescent="0.2">
      <c r="A187">
        <v>212</v>
      </c>
      <c r="B187" s="3">
        <f>IF(abs!G187="",9999,abs!G187)</f>
        <v>57</v>
      </c>
      <c r="C187" s="3">
        <f>IF(abs!P187="",9999,abs!P187)</f>
        <v>54</v>
      </c>
      <c r="D187" s="7">
        <f t="shared" si="2"/>
        <v>0.94736842105263153</v>
      </c>
    </row>
    <row r="188" spans="1:4" x14ac:dyDescent="0.2">
      <c r="A188">
        <v>213</v>
      </c>
      <c r="B188" s="3">
        <f>IF(abs!G188="",9999,abs!G188)</f>
        <v>47</v>
      </c>
      <c r="C188" s="3">
        <f>IF(abs!P188="",9999,abs!P188)</f>
        <v>46</v>
      </c>
      <c r="D188" s="7">
        <f t="shared" si="2"/>
        <v>0.97872340425531912</v>
      </c>
    </row>
    <row r="189" spans="1:4" x14ac:dyDescent="0.2">
      <c r="A189">
        <v>214</v>
      </c>
      <c r="B189" s="3">
        <f>IF(abs!G189="",9999,abs!G189)</f>
        <v>86</v>
      </c>
      <c r="C189" s="3">
        <f>IF(abs!P189="",9999,abs!P189)</f>
        <v>77</v>
      </c>
      <c r="D189" s="7">
        <f t="shared" si="2"/>
        <v>0.89534883720930236</v>
      </c>
    </row>
    <row r="190" spans="1:4" x14ac:dyDescent="0.2">
      <c r="A190">
        <v>215</v>
      </c>
      <c r="B190" s="3">
        <f>IF(abs!G190="",9999,abs!G190)</f>
        <v>65</v>
      </c>
      <c r="C190" s="3">
        <f>IF(abs!P190="",9999,abs!P190)</f>
        <v>61</v>
      </c>
      <c r="D190" s="7">
        <f t="shared" si="2"/>
        <v>0.93846153846153846</v>
      </c>
    </row>
    <row r="191" spans="1:4" x14ac:dyDescent="0.2">
      <c r="A191">
        <v>216</v>
      </c>
      <c r="B191" s="3">
        <f>IF(abs!G191="",9999,abs!G191)</f>
        <v>54</v>
      </c>
      <c r="C191" s="3">
        <f>IF(abs!P191="",9999,abs!P191)</f>
        <v>49</v>
      </c>
      <c r="D191" s="7">
        <f t="shared" si="2"/>
        <v>0.90740740740740744</v>
      </c>
    </row>
    <row r="192" spans="1:4" x14ac:dyDescent="0.2">
      <c r="A192">
        <v>218</v>
      </c>
      <c r="B192" s="3">
        <f>IF(abs!G192="",9999,abs!G192)</f>
        <v>51</v>
      </c>
      <c r="C192" s="3">
        <f>IF(abs!P192="",9999,abs!P192)</f>
        <v>42</v>
      </c>
      <c r="D192" s="7">
        <f t="shared" si="2"/>
        <v>0.82352941176470584</v>
      </c>
    </row>
    <row r="193" spans="1:4" x14ac:dyDescent="0.2">
      <c r="A193">
        <v>219</v>
      </c>
      <c r="B193" s="3">
        <f>IF(abs!G193="",9999,abs!G193)</f>
        <v>83</v>
      </c>
      <c r="C193" s="3">
        <f>IF(abs!P193="",9999,abs!P193)</f>
        <v>74</v>
      </c>
      <c r="D193" s="7">
        <f t="shared" si="2"/>
        <v>0.89156626506024095</v>
      </c>
    </row>
    <row r="194" spans="1:4" x14ac:dyDescent="0.2">
      <c r="A194">
        <v>220</v>
      </c>
      <c r="B194" s="3">
        <f>IF(abs!G194="",9999,abs!G194)</f>
        <v>70</v>
      </c>
      <c r="C194" s="3">
        <f>IF(abs!P194="",9999,abs!P194)</f>
        <v>61</v>
      </c>
      <c r="D194" s="7">
        <f t="shared" si="2"/>
        <v>0.87142857142857144</v>
      </c>
    </row>
    <row r="195" spans="1:4" x14ac:dyDescent="0.2">
      <c r="A195">
        <v>221</v>
      </c>
      <c r="B195" s="3">
        <f>IF(abs!G195="",9999,abs!G195)</f>
        <v>47</v>
      </c>
      <c r="C195" s="3">
        <f>IF(abs!P195="",9999,abs!P195)</f>
        <v>44</v>
      </c>
      <c r="D195" s="7">
        <f t="shared" si="2"/>
        <v>0.93617021276595747</v>
      </c>
    </row>
    <row r="196" spans="1:4" x14ac:dyDescent="0.2">
      <c r="A196">
        <v>224</v>
      </c>
      <c r="B196" s="3">
        <f>IF(abs!G196="",9999,abs!G196)</f>
        <v>80</v>
      </c>
      <c r="C196" s="3">
        <f>IF(abs!P196="",9999,abs!P196)</f>
        <v>71</v>
      </c>
      <c r="D196" s="7">
        <f t="shared" ref="D196:D259" si="3">IF(OR(B196=9999,C196=9999),"",C196/B196)</f>
        <v>0.88749999999999996</v>
      </c>
    </row>
    <row r="197" spans="1:4" x14ac:dyDescent="0.2">
      <c r="A197">
        <v>225</v>
      </c>
      <c r="B197" s="3">
        <f>IF(abs!G197="",9999,abs!G197)</f>
        <v>58</v>
      </c>
      <c r="C197" s="3">
        <f>IF(abs!P197="",9999,abs!P197)</f>
        <v>51</v>
      </c>
      <c r="D197" s="7">
        <f t="shared" si="3"/>
        <v>0.87931034482758619</v>
      </c>
    </row>
    <row r="198" spans="1:4" x14ac:dyDescent="0.2">
      <c r="A198">
        <v>226</v>
      </c>
      <c r="B198" s="3">
        <f>IF(abs!G198="",9999,abs!G198)</f>
        <v>71</v>
      </c>
      <c r="C198" s="3">
        <f>IF(abs!P198="",9999,abs!P198)</f>
        <v>67</v>
      </c>
      <c r="D198" s="7">
        <f t="shared" si="3"/>
        <v>0.94366197183098588</v>
      </c>
    </row>
    <row r="199" spans="1:4" x14ac:dyDescent="0.2">
      <c r="A199">
        <v>227</v>
      </c>
      <c r="B199" s="3">
        <f>IF(abs!G199="",9999,abs!G199)</f>
        <v>76</v>
      </c>
      <c r="C199" s="3">
        <f>IF(abs!P199="",9999,abs!P199)</f>
        <v>69</v>
      </c>
      <c r="D199" s="7">
        <f t="shared" si="3"/>
        <v>0.90789473684210531</v>
      </c>
    </row>
    <row r="200" spans="1:4" x14ac:dyDescent="0.2">
      <c r="A200">
        <v>228</v>
      </c>
      <c r="B200" s="3">
        <f>IF(abs!G200="",9999,abs!G200)</f>
        <v>48</v>
      </c>
      <c r="C200" s="3">
        <f>IF(abs!P200="",9999,abs!P200)</f>
        <v>40</v>
      </c>
      <c r="D200" s="7">
        <f t="shared" si="3"/>
        <v>0.83333333333333337</v>
      </c>
    </row>
    <row r="201" spans="1:4" x14ac:dyDescent="0.2">
      <c r="A201">
        <v>229</v>
      </c>
      <c r="B201" s="3">
        <f>IF(abs!G201="",9999,abs!G201)</f>
        <v>54</v>
      </c>
      <c r="C201" s="3">
        <f>IF(abs!P201="",9999,abs!P201)</f>
        <v>47</v>
      </c>
      <c r="D201" s="7">
        <f t="shared" si="3"/>
        <v>0.87037037037037035</v>
      </c>
    </row>
    <row r="202" spans="1:4" x14ac:dyDescent="0.2">
      <c r="A202">
        <v>230</v>
      </c>
      <c r="B202" s="3">
        <f>IF(abs!G202="",9999,abs!G202)</f>
        <v>80</v>
      </c>
      <c r="C202" s="3">
        <f>IF(abs!P202="",9999,abs!P202)</f>
        <v>73</v>
      </c>
      <c r="D202" s="7">
        <f t="shared" si="3"/>
        <v>0.91249999999999998</v>
      </c>
    </row>
    <row r="203" spans="1:4" x14ac:dyDescent="0.2">
      <c r="A203">
        <v>231</v>
      </c>
      <c r="B203" s="3">
        <f>IF(abs!G203="",9999,abs!G203)</f>
        <v>76</v>
      </c>
      <c r="C203" s="3">
        <f>IF(abs!P203="",9999,abs!P203)</f>
        <v>70</v>
      </c>
      <c r="D203" s="7">
        <f t="shared" si="3"/>
        <v>0.92105263157894735</v>
      </c>
    </row>
    <row r="204" spans="1:4" x14ac:dyDescent="0.2">
      <c r="A204">
        <v>233</v>
      </c>
      <c r="B204" s="3">
        <f>IF(abs!G204="",9999,abs!G204)</f>
        <v>46</v>
      </c>
      <c r="C204" s="3">
        <f>IF(abs!P204="",9999,abs!P204)</f>
        <v>43</v>
      </c>
      <c r="D204" s="7">
        <f t="shared" si="3"/>
        <v>0.93478260869565222</v>
      </c>
    </row>
    <row r="205" spans="1:4" x14ac:dyDescent="0.2">
      <c r="A205">
        <v>234</v>
      </c>
      <c r="B205" s="3">
        <f>IF(abs!G205="",9999,abs!G205)</f>
        <v>50</v>
      </c>
      <c r="C205" s="3">
        <f>IF(abs!P205="",9999,abs!P205)</f>
        <v>43</v>
      </c>
      <c r="D205" s="7">
        <f t="shared" si="3"/>
        <v>0.86</v>
      </c>
    </row>
    <row r="206" spans="1:4" x14ac:dyDescent="0.2">
      <c r="A206">
        <v>235</v>
      </c>
      <c r="B206" s="3">
        <f>IF(abs!G206="",9999,abs!G206)</f>
        <v>86</v>
      </c>
      <c r="C206" s="3">
        <f>IF(abs!P206="",9999,abs!P206)</f>
        <v>77</v>
      </c>
      <c r="D206" s="7">
        <f t="shared" si="3"/>
        <v>0.89534883720930236</v>
      </c>
    </row>
    <row r="207" spans="1:4" x14ac:dyDescent="0.2">
      <c r="A207">
        <v>236</v>
      </c>
      <c r="B207" s="3">
        <f>IF(abs!G207="",9999,abs!G207)</f>
        <v>50</v>
      </c>
      <c r="C207" s="3">
        <f>IF(abs!P207="",9999,abs!P207)</f>
        <v>43</v>
      </c>
      <c r="D207" s="7">
        <f t="shared" si="3"/>
        <v>0.86</v>
      </c>
    </row>
    <row r="208" spans="1:4" x14ac:dyDescent="0.2">
      <c r="A208">
        <v>237</v>
      </c>
      <c r="B208" s="3">
        <f>IF(abs!G208="",9999,abs!G208)</f>
        <v>64</v>
      </c>
      <c r="C208" s="3">
        <f>IF(abs!P208="",9999,abs!P208)</f>
        <v>59</v>
      </c>
      <c r="D208" s="7">
        <f t="shared" si="3"/>
        <v>0.921875</v>
      </c>
    </row>
    <row r="209" spans="1:4" x14ac:dyDescent="0.2">
      <c r="A209">
        <v>238</v>
      </c>
      <c r="B209" s="3">
        <f>IF(abs!G209="",9999,abs!G209)</f>
        <v>78</v>
      </c>
      <c r="C209" s="3">
        <f>IF(abs!P209="",9999,abs!P209)</f>
        <v>70</v>
      </c>
      <c r="D209" s="7">
        <f t="shared" si="3"/>
        <v>0.89743589743589747</v>
      </c>
    </row>
    <row r="210" spans="1:4" x14ac:dyDescent="0.2">
      <c r="A210">
        <v>239</v>
      </c>
      <c r="B210" s="3">
        <f>IF(abs!G210="",9999,abs!G210)</f>
        <v>69</v>
      </c>
      <c r="C210" s="3">
        <f>IF(abs!P210="",9999,abs!P210)</f>
        <v>62</v>
      </c>
      <c r="D210" s="7">
        <f t="shared" si="3"/>
        <v>0.89855072463768115</v>
      </c>
    </row>
    <row r="211" spans="1:4" x14ac:dyDescent="0.2">
      <c r="A211">
        <v>240</v>
      </c>
      <c r="B211" s="3">
        <f>IF(abs!G211="",9999,abs!G211)</f>
        <v>58</v>
      </c>
      <c r="C211" s="3">
        <f>IF(abs!P211="",9999,abs!P211)</f>
        <v>52</v>
      </c>
      <c r="D211" s="7">
        <f t="shared" si="3"/>
        <v>0.89655172413793105</v>
      </c>
    </row>
    <row r="212" spans="1:4" x14ac:dyDescent="0.2">
      <c r="A212">
        <v>241</v>
      </c>
      <c r="B212" s="3">
        <f>IF(abs!G212="",9999,abs!G212)</f>
        <v>63</v>
      </c>
      <c r="C212" s="3">
        <f>IF(abs!P212="",9999,abs!P212)</f>
        <v>57</v>
      </c>
      <c r="D212" s="7">
        <f t="shared" si="3"/>
        <v>0.90476190476190477</v>
      </c>
    </row>
    <row r="213" spans="1:4" x14ac:dyDescent="0.2">
      <c r="A213">
        <v>242</v>
      </c>
      <c r="B213" s="3">
        <f>IF(abs!G213="",9999,abs!G213)</f>
        <v>60</v>
      </c>
      <c r="C213" s="3">
        <f>IF(abs!P213="",9999,abs!P213)</f>
        <v>59</v>
      </c>
      <c r="D213" s="7">
        <f t="shared" si="3"/>
        <v>0.98333333333333328</v>
      </c>
    </row>
    <row r="214" spans="1:4" x14ac:dyDescent="0.2">
      <c r="A214">
        <v>243</v>
      </c>
      <c r="B214" s="3">
        <f>IF(abs!G214="",9999,abs!G214)</f>
        <v>55</v>
      </c>
      <c r="C214" s="3">
        <f>IF(abs!P214="",9999,abs!P214)</f>
        <v>47</v>
      </c>
      <c r="D214" s="7">
        <f t="shared" si="3"/>
        <v>0.8545454545454545</v>
      </c>
    </row>
    <row r="215" spans="1:4" x14ac:dyDescent="0.2">
      <c r="A215">
        <v>246</v>
      </c>
      <c r="B215" s="3">
        <f>IF(abs!G215="",9999,abs!G215)</f>
        <v>63</v>
      </c>
      <c r="C215" s="3">
        <f>IF(abs!P215="",9999,abs!P215)</f>
        <v>56</v>
      </c>
      <c r="D215" s="7">
        <f t="shared" si="3"/>
        <v>0.88888888888888884</v>
      </c>
    </row>
    <row r="216" spans="1:4" x14ac:dyDescent="0.2">
      <c r="A216">
        <v>247</v>
      </c>
      <c r="B216" s="3">
        <f>IF(abs!G216="",9999,abs!G216)</f>
        <v>71</v>
      </c>
      <c r="C216" s="3">
        <f>IF(abs!P216="",9999,abs!P216)</f>
        <v>68</v>
      </c>
      <c r="D216" s="7">
        <f t="shared" si="3"/>
        <v>0.95774647887323938</v>
      </c>
    </row>
    <row r="217" spans="1:4" x14ac:dyDescent="0.2">
      <c r="A217">
        <v>248</v>
      </c>
      <c r="B217" s="3">
        <f>IF(abs!G217="",9999,abs!G217)</f>
        <v>69</v>
      </c>
      <c r="C217" s="3">
        <f>IF(abs!P217="",9999,abs!P217)</f>
        <v>69</v>
      </c>
      <c r="D217" s="7">
        <f t="shared" si="3"/>
        <v>1</v>
      </c>
    </row>
    <row r="218" spans="1:4" x14ac:dyDescent="0.2">
      <c r="A218">
        <v>249</v>
      </c>
      <c r="B218" s="3">
        <f>IF(abs!G218="",9999,abs!G218)</f>
        <v>65</v>
      </c>
      <c r="C218" s="3">
        <f>IF(abs!P218="",9999,abs!P218)</f>
        <v>59</v>
      </c>
      <c r="D218" s="7">
        <f t="shared" si="3"/>
        <v>0.90769230769230769</v>
      </c>
    </row>
    <row r="219" spans="1:4" x14ac:dyDescent="0.2">
      <c r="A219">
        <v>250</v>
      </c>
      <c r="B219" s="3">
        <f>IF(abs!G219="",9999,abs!G219)</f>
        <v>48</v>
      </c>
      <c r="C219" s="3">
        <f>IF(abs!P219="",9999,abs!P219)</f>
        <v>47</v>
      </c>
      <c r="D219" s="7">
        <f t="shared" si="3"/>
        <v>0.97916666666666663</v>
      </c>
    </row>
    <row r="220" spans="1:4" x14ac:dyDescent="0.2">
      <c r="A220">
        <v>251</v>
      </c>
      <c r="B220" s="3">
        <f>IF(abs!G220="",9999,abs!G220)</f>
        <v>50</v>
      </c>
      <c r="C220" s="3">
        <f>IF(abs!P220="",9999,abs!P220)</f>
        <v>48</v>
      </c>
      <c r="D220" s="7">
        <f t="shared" si="3"/>
        <v>0.96</v>
      </c>
    </row>
    <row r="221" spans="1:4" x14ac:dyDescent="0.2">
      <c r="A221">
        <v>252</v>
      </c>
      <c r="B221" s="3">
        <f>IF(abs!G221="",9999,abs!G221)</f>
        <v>40</v>
      </c>
      <c r="C221" s="3">
        <f>IF(abs!P221="",9999,abs!P221)</f>
        <v>40</v>
      </c>
      <c r="D221" s="7">
        <f t="shared" si="3"/>
        <v>1</v>
      </c>
    </row>
    <row r="222" spans="1:4" x14ac:dyDescent="0.2">
      <c r="A222">
        <v>253</v>
      </c>
      <c r="B222" s="3">
        <f>IF(abs!G222="",9999,abs!G222)</f>
        <v>53</v>
      </c>
      <c r="C222" s="3">
        <f>IF(abs!P222="",9999,abs!P222)</f>
        <v>51</v>
      </c>
      <c r="D222" s="7">
        <f t="shared" si="3"/>
        <v>0.96226415094339623</v>
      </c>
    </row>
    <row r="223" spans="1:4" x14ac:dyDescent="0.2">
      <c r="A223">
        <v>254</v>
      </c>
      <c r="B223" s="3">
        <f>IF(abs!G223="",9999,abs!G223)</f>
        <v>77</v>
      </c>
      <c r="C223" s="3">
        <f>IF(abs!P223="",9999,abs!P223)</f>
        <v>71</v>
      </c>
      <c r="D223" s="7">
        <f t="shared" si="3"/>
        <v>0.92207792207792205</v>
      </c>
    </row>
    <row r="224" spans="1:4" x14ac:dyDescent="0.2">
      <c r="A224">
        <v>256</v>
      </c>
      <c r="B224" s="3">
        <f>IF(abs!G224="",9999,abs!G224)</f>
        <v>57</v>
      </c>
      <c r="C224" s="3">
        <f>IF(abs!P224="",9999,abs!P224)</f>
        <v>51</v>
      </c>
      <c r="D224" s="7">
        <f t="shared" si="3"/>
        <v>0.89473684210526316</v>
      </c>
    </row>
    <row r="225" spans="1:4" x14ac:dyDescent="0.2">
      <c r="A225">
        <v>257</v>
      </c>
      <c r="B225" s="3">
        <f>IF(abs!G225="",9999,abs!G225)</f>
        <v>64</v>
      </c>
      <c r="C225" s="3">
        <f>IF(abs!P225="",9999,abs!P225)</f>
        <v>56</v>
      </c>
      <c r="D225" s="7">
        <f t="shared" si="3"/>
        <v>0.875</v>
      </c>
    </row>
    <row r="226" spans="1:4" x14ac:dyDescent="0.2">
      <c r="A226">
        <v>258</v>
      </c>
      <c r="B226" s="3">
        <f>IF(abs!G226="",9999,abs!G226)</f>
        <v>70</v>
      </c>
      <c r="C226" s="3">
        <f>IF(abs!P226="",9999,abs!P226)</f>
        <v>69</v>
      </c>
      <c r="D226" s="7">
        <f t="shared" si="3"/>
        <v>0.98571428571428577</v>
      </c>
    </row>
    <row r="227" spans="1:4" x14ac:dyDescent="0.2">
      <c r="A227">
        <v>259</v>
      </c>
      <c r="B227" s="3">
        <f>IF(abs!G227="",9999,abs!G227)</f>
        <v>81</v>
      </c>
      <c r="C227" s="3">
        <f>IF(abs!P227="",9999,abs!P227)</f>
        <v>72</v>
      </c>
      <c r="D227" s="7">
        <f t="shared" si="3"/>
        <v>0.88888888888888884</v>
      </c>
    </row>
    <row r="228" spans="1:4" x14ac:dyDescent="0.2">
      <c r="A228">
        <v>260</v>
      </c>
      <c r="B228" s="3">
        <f>IF(abs!G228="",9999,abs!G228)</f>
        <v>78</v>
      </c>
      <c r="C228" s="3">
        <f>IF(abs!P228="",9999,abs!P228)</f>
        <v>78</v>
      </c>
      <c r="D228" s="7">
        <f t="shared" si="3"/>
        <v>1</v>
      </c>
    </row>
    <row r="229" spans="1:4" x14ac:dyDescent="0.2">
      <c r="A229">
        <v>261</v>
      </c>
      <c r="B229" s="3">
        <f>IF(abs!G229="",9999,abs!G229)</f>
        <v>84</v>
      </c>
      <c r="C229" s="3">
        <f>IF(abs!P229="",9999,abs!P229)</f>
        <v>75</v>
      </c>
      <c r="D229" s="7">
        <f t="shared" si="3"/>
        <v>0.8928571428571429</v>
      </c>
    </row>
    <row r="230" spans="1:4" x14ac:dyDescent="0.2">
      <c r="A230">
        <v>262</v>
      </c>
      <c r="B230" s="3">
        <f>IF(abs!G230="",9999,abs!G230)</f>
        <v>61</v>
      </c>
      <c r="C230" s="3">
        <f>IF(abs!P230="",9999,abs!P230)</f>
        <v>61</v>
      </c>
      <c r="D230" s="7">
        <f t="shared" si="3"/>
        <v>1</v>
      </c>
    </row>
    <row r="231" spans="1:4" x14ac:dyDescent="0.2">
      <c r="A231">
        <v>264</v>
      </c>
      <c r="B231" s="3">
        <f>IF(abs!G231="",9999,abs!G231)</f>
        <v>80</v>
      </c>
      <c r="C231" s="3">
        <f>IF(abs!P231="",9999,abs!P231)</f>
        <v>77</v>
      </c>
      <c r="D231" s="7">
        <f t="shared" si="3"/>
        <v>0.96250000000000002</v>
      </c>
    </row>
    <row r="232" spans="1:4" x14ac:dyDescent="0.2">
      <c r="A232">
        <v>265</v>
      </c>
      <c r="B232" s="3">
        <f>IF(abs!G232="",9999,abs!G232)</f>
        <v>44</v>
      </c>
      <c r="C232" s="3">
        <f>IF(abs!P232="",9999,abs!P232)</f>
        <v>41</v>
      </c>
      <c r="D232" s="7">
        <f t="shared" si="3"/>
        <v>0.93181818181818177</v>
      </c>
    </row>
    <row r="233" spans="1:4" x14ac:dyDescent="0.2">
      <c r="A233">
        <v>266</v>
      </c>
      <c r="B233" s="3">
        <f>IF(abs!G233="",9999,abs!G233)</f>
        <v>78</v>
      </c>
      <c r="C233" s="3">
        <f>IF(abs!P233="",9999,abs!P233)</f>
        <v>73</v>
      </c>
      <c r="D233" s="7">
        <f t="shared" si="3"/>
        <v>0.9358974358974359</v>
      </c>
    </row>
    <row r="234" spans="1:4" x14ac:dyDescent="0.2">
      <c r="A234">
        <v>267</v>
      </c>
      <c r="B234" s="3">
        <f>IF(abs!G234="",9999,abs!G234)</f>
        <v>61</v>
      </c>
      <c r="C234" s="3">
        <f>IF(abs!P234="",9999,abs!P234)</f>
        <v>61</v>
      </c>
      <c r="D234" s="7">
        <f t="shared" si="3"/>
        <v>1</v>
      </c>
    </row>
    <row r="235" spans="1:4" x14ac:dyDescent="0.2">
      <c r="A235">
        <v>268</v>
      </c>
      <c r="B235" s="3">
        <f>IF(abs!G235="",9999,abs!G235)</f>
        <v>81</v>
      </c>
      <c r="C235" s="3">
        <f>IF(abs!P235="",9999,abs!P235)</f>
        <v>75</v>
      </c>
      <c r="D235" s="7">
        <f t="shared" si="3"/>
        <v>0.92592592592592593</v>
      </c>
    </row>
    <row r="236" spans="1:4" x14ac:dyDescent="0.2">
      <c r="A236">
        <v>269</v>
      </c>
      <c r="B236" s="3">
        <f>IF(abs!G236="",9999,abs!G236)</f>
        <v>71</v>
      </c>
      <c r="C236" s="3">
        <f>IF(abs!P236="",9999,abs!P236)</f>
        <v>65</v>
      </c>
      <c r="D236" s="7">
        <f t="shared" si="3"/>
        <v>0.91549295774647887</v>
      </c>
    </row>
    <row r="237" spans="1:4" x14ac:dyDescent="0.2">
      <c r="A237">
        <v>270</v>
      </c>
      <c r="B237" s="3">
        <f>IF(abs!G237="",9999,abs!G237)</f>
        <v>49</v>
      </c>
      <c r="C237" s="3">
        <f>IF(abs!P237="",9999,abs!P237)</f>
        <v>47</v>
      </c>
      <c r="D237" s="7">
        <f t="shared" si="3"/>
        <v>0.95918367346938771</v>
      </c>
    </row>
    <row r="238" spans="1:4" x14ac:dyDescent="0.2">
      <c r="A238">
        <v>271</v>
      </c>
      <c r="B238" s="3">
        <f>IF(abs!G238="",9999,abs!G238)</f>
        <v>71</v>
      </c>
      <c r="C238" s="3">
        <f>IF(abs!P238="",9999,abs!P238)</f>
        <v>64</v>
      </c>
      <c r="D238" s="7">
        <f t="shared" si="3"/>
        <v>0.90140845070422537</v>
      </c>
    </row>
    <row r="239" spans="1:4" x14ac:dyDescent="0.2">
      <c r="A239">
        <v>272</v>
      </c>
      <c r="B239" s="3">
        <f>IF(abs!G239="",9999,abs!G239)</f>
        <v>67</v>
      </c>
      <c r="C239" s="3">
        <f>IF(abs!P239="",9999,abs!P239)</f>
        <v>62</v>
      </c>
      <c r="D239" s="7">
        <f t="shared" si="3"/>
        <v>0.92537313432835822</v>
      </c>
    </row>
    <row r="240" spans="1:4" x14ac:dyDescent="0.2">
      <c r="A240">
        <v>273</v>
      </c>
      <c r="B240" s="3">
        <f>IF(abs!G240="",9999,abs!G240)</f>
        <v>51</v>
      </c>
      <c r="C240" s="3">
        <f>IF(abs!P240="",9999,abs!P240)</f>
        <v>50</v>
      </c>
      <c r="D240" s="7">
        <f t="shared" si="3"/>
        <v>0.98039215686274506</v>
      </c>
    </row>
    <row r="241" spans="1:4" x14ac:dyDescent="0.2">
      <c r="A241">
        <v>274</v>
      </c>
      <c r="B241" s="3">
        <f>IF(abs!G241="",9999,abs!G241)</f>
        <v>85</v>
      </c>
      <c r="C241" s="3">
        <f>IF(abs!P241="",9999,abs!P241)</f>
        <v>77</v>
      </c>
      <c r="D241" s="7">
        <f t="shared" si="3"/>
        <v>0.90588235294117647</v>
      </c>
    </row>
    <row r="242" spans="1:4" x14ac:dyDescent="0.2">
      <c r="A242">
        <v>275</v>
      </c>
      <c r="B242" s="3">
        <f>IF(abs!G242="",9999,abs!G242)</f>
        <v>61</v>
      </c>
      <c r="C242" s="3">
        <f>IF(abs!P242="",9999,abs!P242)</f>
        <v>55</v>
      </c>
      <c r="D242" s="7">
        <f t="shared" si="3"/>
        <v>0.90163934426229508</v>
      </c>
    </row>
    <row r="243" spans="1:4" x14ac:dyDescent="0.2">
      <c r="A243">
        <v>276</v>
      </c>
      <c r="B243" s="3">
        <f>IF(abs!G243="",9999,abs!G243)</f>
        <v>82</v>
      </c>
      <c r="C243" s="3">
        <f>IF(abs!P243="",9999,abs!P243)</f>
        <v>77</v>
      </c>
      <c r="D243" s="7">
        <f t="shared" si="3"/>
        <v>0.93902439024390238</v>
      </c>
    </row>
    <row r="244" spans="1:4" x14ac:dyDescent="0.2">
      <c r="A244">
        <v>277</v>
      </c>
      <c r="B244" s="3">
        <f>IF(abs!G244="",9999,abs!G244)</f>
        <v>56</v>
      </c>
      <c r="C244" s="3">
        <f>IF(abs!P244="",9999,abs!P244)</f>
        <v>49</v>
      </c>
      <c r="D244" s="7">
        <f t="shared" si="3"/>
        <v>0.875</v>
      </c>
    </row>
    <row r="245" spans="1:4" x14ac:dyDescent="0.2">
      <c r="A245">
        <v>278</v>
      </c>
      <c r="B245" s="3">
        <f>IF(abs!G245="",9999,abs!G245)</f>
        <v>83</v>
      </c>
      <c r="C245" s="3">
        <f>IF(abs!P245="",9999,abs!P245)</f>
        <v>78</v>
      </c>
      <c r="D245" s="7">
        <f t="shared" si="3"/>
        <v>0.93975903614457834</v>
      </c>
    </row>
    <row r="246" spans="1:4" x14ac:dyDescent="0.2">
      <c r="A246">
        <v>279</v>
      </c>
      <c r="B246" s="3">
        <f>IF(abs!G246="",9999,abs!G246)</f>
        <v>58</v>
      </c>
      <c r="C246" s="3">
        <f>IF(abs!P246="",9999,abs!P246)</f>
        <v>57</v>
      </c>
      <c r="D246" s="7">
        <f t="shared" si="3"/>
        <v>0.98275862068965514</v>
      </c>
    </row>
    <row r="247" spans="1:4" x14ac:dyDescent="0.2">
      <c r="A247">
        <v>280</v>
      </c>
      <c r="B247" s="3">
        <f>IF(abs!G247="",9999,abs!G247)</f>
        <v>45</v>
      </c>
      <c r="C247" s="3">
        <f>IF(abs!P247="",9999,abs!P247)</f>
        <v>43</v>
      </c>
      <c r="D247" s="7">
        <f t="shared" si="3"/>
        <v>0.9555555555555556</v>
      </c>
    </row>
    <row r="248" spans="1:4" x14ac:dyDescent="0.2">
      <c r="A248">
        <v>281</v>
      </c>
      <c r="B248" s="3">
        <f>IF(abs!G248="",9999,abs!G248)</f>
        <v>53</v>
      </c>
      <c r="C248" s="3">
        <f>IF(abs!P248="",9999,abs!P248)</f>
        <v>45</v>
      </c>
      <c r="D248" s="7">
        <f t="shared" si="3"/>
        <v>0.84905660377358494</v>
      </c>
    </row>
    <row r="249" spans="1:4" x14ac:dyDescent="0.2">
      <c r="A249">
        <v>282</v>
      </c>
      <c r="B249" s="3">
        <f>IF(abs!G249="",9999,abs!G249)</f>
        <v>60</v>
      </c>
      <c r="C249" s="3">
        <f>IF(abs!P249="",9999,abs!P249)</f>
        <v>55</v>
      </c>
      <c r="D249" s="7">
        <f t="shared" si="3"/>
        <v>0.91666666666666663</v>
      </c>
    </row>
    <row r="250" spans="1:4" x14ac:dyDescent="0.2">
      <c r="A250">
        <v>283</v>
      </c>
      <c r="B250" s="3">
        <f>IF(abs!G250="",9999,abs!G250)</f>
        <v>75</v>
      </c>
      <c r="C250" s="3">
        <f>IF(abs!P250="",9999,abs!P250)</f>
        <v>74</v>
      </c>
      <c r="D250" s="7">
        <f t="shared" si="3"/>
        <v>0.98666666666666669</v>
      </c>
    </row>
    <row r="251" spans="1:4" x14ac:dyDescent="0.2">
      <c r="A251">
        <v>284</v>
      </c>
      <c r="B251" s="3">
        <f>IF(abs!G251="",9999,abs!G251)</f>
        <v>78</v>
      </c>
      <c r="C251" s="3">
        <f>IF(abs!P251="",9999,abs!P251)</f>
        <v>73</v>
      </c>
      <c r="D251" s="7">
        <f t="shared" si="3"/>
        <v>0.9358974358974359</v>
      </c>
    </row>
    <row r="252" spans="1:4" x14ac:dyDescent="0.2">
      <c r="A252">
        <v>285</v>
      </c>
      <c r="B252" s="3">
        <f>IF(abs!G252="",9999,abs!G252)</f>
        <v>42</v>
      </c>
      <c r="C252" s="3">
        <f>IF(abs!P252="",9999,abs!P252)</f>
        <v>41</v>
      </c>
      <c r="D252" s="7">
        <f t="shared" si="3"/>
        <v>0.97619047619047616</v>
      </c>
    </row>
    <row r="253" spans="1:4" x14ac:dyDescent="0.2">
      <c r="A253">
        <v>286</v>
      </c>
      <c r="B253" s="3">
        <f>IF(abs!G253="",9999,abs!G253)</f>
        <v>68</v>
      </c>
      <c r="C253" s="3">
        <f>IF(abs!P253="",9999,abs!P253)</f>
        <v>64</v>
      </c>
      <c r="D253" s="7">
        <f t="shared" si="3"/>
        <v>0.94117647058823528</v>
      </c>
    </row>
    <row r="254" spans="1:4" x14ac:dyDescent="0.2">
      <c r="A254">
        <v>287</v>
      </c>
      <c r="B254" s="3">
        <f>IF(abs!G254="",9999,abs!G254)</f>
        <v>79</v>
      </c>
      <c r="C254" s="3">
        <f>IF(abs!P254="",9999,abs!P254)</f>
        <v>73</v>
      </c>
      <c r="D254" s="7">
        <f t="shared" si="3"/>
        <v>0.92405063291139244</v>
      </c>
    </row>
    <row r="255" spans="1:4" x14ac:dyDescent="0.2">
      <c r="A255">
        <v>289</v>
      </c>
      <c r="B255" s="3">
        <f>IF(abs!G255="",9999,abs!G255)</f>
        <v>72</v>
      </c>
      <c r="C255" s="3">
        <f>IF(abs!P255="",9999,abs!P255)</f>
        <v>68</v>
      </c>
      <c r="D255" s="7">
        <f t="shared" si="3"/>
        <v>0.94444444444444442</v>
      </c>
    </row>
    <row r="256" spans="1:4" x14ac:dyDescent="0.2">
      <c r="A256">
        <v>290</v>
      </c>
      <c r="B256" s="3">
        <f>IF(abs!G256="",9999,abs!G256)</f>
        <v>75</v>
      </c>
      <c r="C256" s="3">
        <f>IF(abs!P256="",9999,abs!P256)</f>
        <v>67</v>
      </c>
      <c r="D256" s="7">
        <f t="shared" si="3"/>
        <v>0.89333333333333331</v>
      </c>
    </row>
    <row r="257" spans="1:4" x14ac:dyDescent="0.2">
      <c r="A257">
        <v>291</v>
      </c>
      <c r="B257" s="3">
        <f>IF(abs!G257="",9999,abs!G257)</f>
        <v>45</v>
      </c>
      <c r="C257" s="3">
        <f>IF(abs!P257="",9999,abs!P257)</f>
        <v>41</v>
      </c>
      <c r="D257" s="7">
        <f t="shared" si="3"/>
        <v>0.91111111111111109</v>
      </c>
    </row>
    <row r="258" spans="1:4" x14ac:dyDescent="0.2">
      <c r="A258">
        <v>292</v>
      </c>
      <c r="B258" s="3">
        <f>IF(abs!G258="",9999,abs!G258)</f>
        <v>50</v>
      </c>
      <c r="C258" s="3">
        <f>IF(abs!P258="",9999,abs!P258)</f>
        <v>48</v>
      </c>
      <c r="D258" s="7">
        <f t="shared" si="3"/>
        <v>0.96</v>
      </c>
    </row>
    <row r="259" spans="1:4" x14ac:dyDescent="0.2">
      <c r="A259">
        <v>293</v>
      </c>
      <c r="B259" s="3">
        <f>IF(abs!G259="",9999,abs!G259)</f>
        <v>80</v>
      </c>
      <c r="C259" s="3">
        <f>IF(abs!P259="",9999,abs!P259)</f>
        <v>77</v>
      </c>
      <c r="D259" s="7">
        <f t="shared" si="3"/>
        <v>0.96250000000000002</v>
      </c>
    </row>
    <row r="260" spans="1:4" x14ac:dyDescent="0.2">
      <c r="A260">
        <v>294</v>
      </c>
      <c r="B260" s="3">
        <f>IF(abs!G260="",9999,abs!G260)</f>
        <v>70</v>
      </c>
      <c r="C260" s="3">
        <f>IF(abs!P260="",9999,abs!P260)</f>
        <v>65</v>
      </c>
      <c r="D260" s="7">
        <f t="shared" ref="D260:D271" si="4">IF(OR(B260=9999,C260=9999),"",C260/B260)</f>
        <v>0.9285714285714286</v>
      </c>
    </row>
    <row r="261" spans="1:4" x14ac:dyDescent="0.2">
      <c r="A261">
        <v>295</v>
      </c>
      <c r="B261" s="3">
        <f>IF(abs!G261="",9999,abs!G261)</f>
        <v>64</v>
      </c>
      <c r="C261" s="3">
        <f>IF(abs!P261="",9999,abs!P261)</f>
        <v>55</v>
      </c>
      <c r="D261" s="7">
        <f t="shared" si="4"/>
        <v>0.859375</v>
      </c>
    </row>
    <row r="262" spans="1:4" x14ac:dyDescent="0.2">
      <c r="A262">
        <v>296</v>
      </c>
      <c r="B262" s="3">
        <f>IF(abs!G262="",9999,abs!G262)</f>
        <v>55</v>
      </c>
      <c r="C262" s="3">
        <f>IF(abs!P262="",9999,abs!P262)</f>
        <v>47</v>
      </c>
      <c r="D262" s="7">
        <f t="shared" si="4"/>
        <v>0.8545454545454545</v>
      </c>
    </row>
    <row r="263" spans="1:4" x14ac:dyDescent="0.2">
      <c r="A263">
        <v>297</v>
      </c>
      <c r="B263" s="3">
        <f>IF(abs!G263="",9999,abs!G263)</f>
        <v>50</v>
      </c>
      <c r="C263" s="3">
        <f>IF(abs!P263="",9999,abs!P263)</f>
        <v>41</v>
      </c>
      <c r="D263" s="7">
        <f t="shared" si="4"/>
        <v>0.82</v>
      </c>
    </row>
    <row r="264" spans="1:4" x14ac:dyDescent="0.2">
      <c r="A264">
        <v>298</v>
      </c>
      <c r="B264" s="3">
        <f>IF(abs!G264="",9999,abs!G264)</f>
        <v>82</v>
      </c>
      <c r="C264" s="3">
        <f>IF(abs!P264="",9999,abs!P264)</f>
        <v>75</v>
      </c>
      <c r="D264" s="7">
        <f t="shared" si="4"/>
        <v>0.91463414634146345</v>
      </c>
    </row>
    <row r="265" spans="1:4" x14ac:dyDescent="0.2">
      <c r="A265">
        <v>299</v>
      </c>
      <c r="B265" s="3">
        <f>IF(abs!G265="",9999,abs!G265)</f>
        <v>73</v>
      </c>
      <c r="C265" s="3">
        <f>IF(abs!P265="",9999,abs!P265)</f>
        <v>68</v>
      </c>
      <c r="D265" s="7">
        <f t="shared" si="4"/>
        <v>0.93150684931506844</v>
      </c>
    </row>
    <row r="266" spans="1:4" x14ac:dyDescent="0.2">
      <c r="A266">
        <v>300</v>
      </c>
      <c r="B266" s="3">
        <f>IF(abs!G266="",9999,abs!G266)</f>
        <v>55</v>
      </c>
      <c r="C266" s="3">
        <f>IF(abs!P266="",9999,abs!P266)</f>
        <v>47</v>
      </c>
      <c r="D266" s="7">
        <f t="shared" si="4"/>
        <v>0.8545454545454545</v>
      </c>
    </row>
    <row r="267" spans="1:4" x14ac:dyDescent="0.2">
      <c r="A267">
        <v>301</v>
      </c>
      <c r="B267" s="3">
        <f>IF(abs!G267="",9999,abs!G267)</f>
        <v>43</v>
      </c>
      <c r="C267" s="3">
        <f>IF(abs!P267="",9999,abs!P267)</f>
        <v>41</v>
      </c>
      <c r="D267" s="7">
        <f t="shared" si="4"/>
        <v>0.95348837209302328</v>
      </c>
    </row>
    <row r="268" spans="1:4" x14ac:dyDescent="0.2">
      <c r="A268">
        <v>302</v>
      </c>
      <c r="B268" s="3">
        <f>IF(abs!G268="",9999,abs!G268)</f>
        <v>60</v>
      </c>
      <c r="C268" s="3">
        <f>IF(abs!P268="",9999,abs!P268)</f>
        <v>54</v>
      </c>
      <c r="D268" s="7">
        <f t="shared" si="4"/>
        <v>0.9</v>
      </c>
    </row>
    <row r="269" spans="1:4" x14ac:dyDescent="0.2">
      <c r="A269">
        <v>303</v>
      </c>
      <c r="B269" s="3">
        <f>IF(abs!G269="",9999,abs!G269)</f>
        <v>57</v>
      </c>
      <c r="C269" s="3">
        <f>IF(abs!P269="",9999,abs!P269)</f>
        <v>9999</v>
      </c>
      <c r="D269" s="7" t="str">
        <f t="shared" si="4"/>
        <v/>
      </c>
    </row>
    <row r="270" spans="1:4" x14ac:dyDescent="0.2">
      <c r="A270">
        <v>304</v>
      </c>
      <c r="B270" s="3">
        <f>IF(abs!G270="",9999,abs!G270)</f>
        <v>76</v>
      </c>
      <c r="C270" s="3">
        <f>IF(abs!P270="",9999,abs!P270)</f>
        <v>73</v>
      </c>
      <c r="D270" s="7">
        <f t="shared" si="4"/>
        <v>0.96052631578947367</v>
      </c>
    </row>
    <row r="271" spans="1:4" x14ac:dyDescent="0.2">
      <c r="A271">
        <v>305</v>
      </c>
      <c r="B271" s="3">
        <f>IF(abs!G271="",9999,abs!G271)</f>
        <v>57</v>
      </c>
      <c r="C271" s="3">
        <f>IF(abs!P271="",9999,abs!P271)</f>
        <v>48</v>
      </c>
      <c r="D271" s="7">
        <f t="shared" si="4"/>
        <v>0.84210526315789469</v>
      </c>
    </row>
    <row r="272" spans="1:4" x14ac:dyDescent="0.2">
      <c r="D272" s="7" t="str">
        <f t="shared" ref="D272" si="5">IF(OR(B272="",C272=""),"",C272/B272)</f>
        <v/>
      </c>
    </row>
  </sheetData>
  <mergeCells count="1">
    <mergeCell ref="B1:D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49FB-F8D4-0646-98CA-0AE6DABAEBA5}">
  <sheetPr codeName="Sheet10"/>
  <dimension ref="A1:K272"/>
  <sheetViews>
    <sheetView zoomScale="171" workbookViewId="0">
      <selection activeCell="C27" sqref="C27"/>
    </sheetView>
  </sheetViews>
  <sheetFormatPr baseColWidth="10" defaultRowHeight="16" x14ac:dyDescent="0.2"/>
  <cols>
    <col min="1" max="1" width="4.1640625" bestFit="1" customWidth="1"/>
    <col min="2" max="2" width="6.1640625" bestFit="1" customWidth="1"/>
    <col min="3" max="3" width="5.6640625" bestFit="1" customWidth="1"/>
    <col min="4" max="4" width="5" bestFit="1" customWidth="1"/>
    <col min="7" max="7" width="4.6640625" bestFit="1" customWidth="1"/>
  </cols>
  <sheetData>
    <row r="1" spans="1:11" s="2" customFormat="1" x14ac:dyDescent="0.2">
      <c r="A1" s="11"/>
      <c r="B1" s="22" t="s">
        <v>57</v>
      </c>
      <c r="C1" s="22"/>
      <c r="D1" s="22"/>
    </row>
    <row r="2" spans="1:11" s="2" customFormat="1" x14ac:dyDescent="0.2">
      <c r="A2" s="11" t="s">
        <v>13</v>
      </c>
      <c r="B2" s="11" t="s">
        <v>39</v>
      </c>
      <c r="C2" s="11" t="s">
        <v>38</v>
      </c>
      <c r="D2" s="11" t="s">
        <v>22</v>
      </c>
      <c r="F2" s="11" t="s">
        <v>11</v>
      </c>
      <c r="H2" s="8">
        <v>0</v>
      </c>
      <c r="I2" s="8">
        <v>0</v>
      </c>
    </row>
    <row r="3" spans="1:11" x14ac:dyDescent="0.2">
      <c r="A3" s="13">
        <v>1</v>
      </c>
      <c r="B3" s="3">
        <f>IF(abs!H3="",9999,abs!H3)</f>
        <v>243</v>
      </c>
      <c r="C3" s="3">
        <f>IF(abs!Q3="",9999,abs!Q3)</f>
        <v>190</v>
      </c>
      <c r="D3" s="7">
        <f>IF(OR(B3=9999,C3=9999),"",C3/B3)</f>
        <v>0.78189300411522633</v>
      </c>
      <c r="F3" s="8">
        <f>AVERAGEIF(D3:D271, "&lt;&gt;*")</f>
        <v>0.67720249379775099</v>
      </c>
      <c r="H3" s="8">
        <v>500</v>
      </c>
      <c r="I3" s="8">
        <f>H3*F3</f>
        <v>338.6012468988755</v>
      </c>
      <c r="K3" t="str">
        <f>"y="&amp;TEXT(F3,"0.00")&amp;"x"</f>
        <v>y=0.68x</v>
      </c>
    </row>
    <row r="4" spans="1:11" x14ac:dyDescent="0.2">
      <c r="A4">
        <v>2</v>
      </c>
      <c r="B4" s="3">
        <f>IF(abs!H4="",9999,abs!H4)</f>
        <v>212</v>
      </c>
      <c r="C4" s="3">
        <f>IF(abs!Q4="",9999,abs!Q4)</f>
        <v>141</v>
      </c>
      <c r="D4" s="7">
        <f t="shared" ref="D4:D67" si="0">IF(OR(B4=9999,C4=9999),"",C4/B4)</f>
        <v>0.66509433962264153</v>
      </c>
      <c r="F4" s="11" t="s">
        <v>19</v>
      </c>
      <c r="H4" s="8">
        <v>0</v>
      </c>
      <c r="I4" s="8">
        <v>0</v>
      </c>
    </row>
    <row r="5" spans="1:11" x14ac:dyDescent="0.2">
      <c r="A5">
        <v>3</v>
      </c>
      <c r="B5" s="3">
        <f>IF(abs!H5="",9999,abs!H5)</f>
        <v>266</v>
      </c>
      <c r="C5" s="3">
        <f>IF(abs!Q5="",9999,abs!Q5)</f>
        <v>201</v>
      </c>
      <c r="D5" s="7">
        <f t="shared" si="0"/>
        <v>0.75563909774436089</v>
      </c>
      <c r="F5" s="8">
        <f>MIN(D3:D271)</f>
        <v>0.51020408163265307</v>
      </c>
      <c r="H5" s="8">
        <v>500</v>
      </c>
      <c r="I5" s="8">
        <f>H5*F5</f>
        <v>255.10204081632654</v>
      </c>
      <c r="K5" t="str">
        <f>"y="&amp;TEXT(F5,"0.00")&amp;"x"</f>
        <v>y=0.51x</v>
      </c>
    </row>
    <row r="6" spans="1:11" x14ac:dyDescent="0.2">
      <c r="A6">
        <v>4</v>
      </c>
      <c r="B6" s="3">
        <f>IF(abs!H6="",9999,abs!H6)</f>
        <v>216</v>
      </c>
      <c r="C6" s="3">
        <f>IF(abs!Q6="",9999,abs!Q6)</f>
        <v>159</v>
      </c>
      <c r="D6" s="7">
        <f t="shared" si="0"/>
        <v>0.73611111111111116</v>
      </c>
      <c r="F6" s="11" t="s">
        <v>20</v>
      </c>
      <c r="H6" s="8">
        <v>0</v>
      </c>
      <c r="I6" s="8">
        <v>0</v>
      </c>
    </row>
    <row r="7" spans="1:11" x14ac:dyDescent="0.2">
      <c r="A7">
        <v>5</v>
      </c>
      <c r="B7" s="3">
        <f>IF(abs!H7="",9999,abs!H7)</f>
        <v>269</v>
      </c>
      <c r="C7" s="3">
        <f>IF(abs!Q7="",9999,abs!Q7)</f>
        <v>212</v>
      </c>
      <c r="D7" s="7">
        <f t="shared" si="0"/>
        <v>0.78810408921933084</v>
      </c>
      <c r="F7" s="8">
        <f>MAX(D3:D271)</f>
        <v>0.81412639405204457</v>
      </c>
      <c r="H7" s="8">
        <v>500</v>
      </c>
      <c r="I7" s="8">
        <f>H7*F7</f>
        <v>407.06319702602229</v>
      </c>
      <c r="K7" t="str">
        <f>"y="&amp;TEXT(F7,"0.00")&amp;"x"</f>
        <v>y=0.81x</v>
      </c>
    </row>
    <row r="8" spans="1:11" x14ac:dyDescent="0.2">
      <c r="A8">
        <v>6</v>
      </c>
      <c r="B8" s="3">
        <f>IF(abs!H8="",9999,abs!H8)</f>
        <v>264</v>
      </c>
      <c r="C8" s="3">
        <f>IF(abs!Q8="",9999,abs!Q8)</f>
        <v>196</v>
      </c>
      <c r="D8" s="7">
        <f t="shared" si="0"/>
        <v>0.74242424242424243</v>
      </c>
    </row>
    <row r="9" spans="1:11" x14ac:dyDescent="0.2">
      <c r="A9">
        <v>8</v>
      </c>
      <c r="B9" s="3">
        <f>IF(abs!H9="",9999,abs!H9)</f>
        <v>218</v>
      </c>
      <c r="C9" s="3">
        <f>IF(abs!Q9="",9999,abs!Q9)</f>
        <v>142</v>
      </c>
      <c r="D9" s="7">
        <f t="shared" si="0"/>
        <v>0.65137614678899081</v>
      </c>
    </row>
    <row r="10" spans="1:11" x14ac:dyDescent="0.2">
      <c r="A10">
        <v>10</v>
      </c>
      <c r="B10" s="3">
        <f>IF(abs!H10="",9999,abs!H10)</f>
        <v>258</v>
      </c>
      <c r="C10" s="3">
        <f>IF(abs!Q10="",9999,abs!Q10)</f>
        <v>193</v>
      </c>
      <c r="D10" s="7">
        <f t="shared" si="0"/>
        <v>0.74806201550387597</v>
      </c>
    </row>
    <row r="11" spans="1:11" x14ac:dyDescent="0.2">
      <c r="A11">
        <v>11</v>
      </c>
      <c r="B11" s="3">
        <f>IF(abs!H11="",9999,abs!H11)</f>
        <v>198</v>
      </c>
      <c r="C11" s="3">
        <f>IF(abs!Q11="",9999,abs!Q11)</f>
        <v>110</v>
      </c>
      <c r="D11" s="7">
        <f t="shared" si="0"/>
        <v>0.55555555555555558</v>
      </c>
    </row>
    <row r="12" spans="1:11" x14ac:dyDescent="0.2">
      <c r="A12">
        <v>12</v>
      </c>
      <c r="B12" s="3">
        <f>IF(abs!H12="",9999,abs!H12)</f>
        <v>196</v>
      </c>
      <c r="C12" s="3">
        <f>IF(abs!Q12="",9999,abs!Q12)</f>
        <v>117</v>
      </c>
      <c r="D12" s="7">
        <f t="shared" si="0"/>
        <v>0.59693877551020413</v>
      </c>
    </row>
    <row r="13" spans="1:11" x14ac:dyDescent="0.2">
      <c r="A13">
        <v>13</v>
      </c>
      <c r="B13" s="3">
        <f>IF(abs!H13="",9999,abs!H13)</f>
        <v>237</v>
      </c>
      <c r="C13" s="3">
        <f>IF(abs!Q13="",9999,abs!Q13)</f>
        <v>138</v>
      </c>
      <c r="D13" s="7">
        <f t="shared" si="0"/>
        <v>0.58227848101265822</v>
      </c>
    </row>
    <row r="14" spans="1:11" x14ac:dyDescent="0.2">
      <c r="A14">
        <v>14</v>
      </c>
      <c r="B14" s="3">
        <f>IF(abs!H14="",9999,abs!H14)</f>
        <v>199</v>
      </c>
      <c r="C14" s="3">
        <f>IF(abs!Q14="",9999,abs!Q14)</f>
        <v>143</v>
      </c>
      <c r="D14" s="7">
        <f t="shared" si="0"/>
        <v>0.71859296482412061</v>
      </c>
    </row>
    <row r="15" spans="1:11" x14ac:dyDescent="0.2">
      <c r="A15">
        <v>16</v>
      </c>
      <c r="B15" s="3">
        <f>IF(abs!H15="",9999,abs!H15)</f>
        <v>270</v>
      </c>
      <c r="C15" s="3">
        <f>IF(abs!Q15="",9999,abs!Q15)</f>
        <v>181</v>
      </c>
      <c r="D15" s="7">
        <f t="shared" si="0"/>
        <v>0.67037037037037039</v>
      </c>
    </row>
    <row r="16" spans="1:11" x14ac:dyDescent="0.2">
      <c r="A16">
        <v>17</v>
      </c>
      <c r="B16" s="3">
        <f>IF(abs!H16="",9999,abs!H16)</f>
        <v>211</v>
      </c>
      <c r="C16" s="3">
        <f>IF(abs!Q16="",9999,abs!Q16)</f>
        <v>115</v>
      </c>
      <c r="D16" s="7">
        <f t="shared" si="0"/>
        <v>0.54502369668246442</v>
      </c>
    </row>
    <row r="17" spans="1:4" x14ac:dyDescent="0.2">
      <c r="A17">
        <v>19</v>
      </c>
      <c r="B17" s="3">
        <f>IF(abs!H17="",9999,abs!H17)</f>
        <v>187</v>
      </c>
      <c r="C17" s="3">
        <f>IF(abs!Q17="",9999,abs!Q17)</f>
        <v>137</v>
      </c>
      <c r="D17" s="7">
        <f t="shared" si="0"/>
        <v>0.73262032085561501</v>
      </c>
    </row>
    <row r="18" spans="1:4" x14ac:dyDescent="0.2">
      <c r="A18">
        <v>20</v>
      </c>
      <c r="B18" s="3">
        <f>IF(abs!H18="",9999,abs!H18)</f>
        <v>292</v>
      </c>
      <c r="C18" s="3">
        <f>IF(abs!Q18="",9999,abs!Q18)</f>
        <v>203</v>
      </c>
      <c r="D18" s="7">
        <f t="shared" si="0"/>
        <v>0.6952054794520548</v>
      </c>
    </row>
    <row r="19" spans="1:4" x14ac:dyDescent="0.2">
      <c r="A19">
        <v>21</v>
      </c>
      <c r="B19" s="3">
        <f>IF(abs!H19="",9999,abs!H19)</f>
        <v>243</v>
      </c>
      <c r="C19" s="3">
        <f>IF(abs!Q19="",9999,abs!Q19)</f>
        <v>176</v>
      </c>
      <c r="D19" s="7">
        <f t="shared" si="0"/>
        <v>0.72427983539094654</v>
      </c>
    </row>
    <row r="20" spans="1:4" x14ac:dyDescent="0.2">
      <c r="A20">
        <v>22</v>
      </c>
      <c r="B20" s="3">
        <f>IF(abs!H20="",9999,abs!H20)</f>
        <v>166</v>
      </c>
      <c r="C20" s="3">
        <f>IF(abs!Q20="",9999,abs!Q20)</f>
        <v>116</v>
      </c>
      <c r="D20" s="7">
        <f t="shared" si="0"/>
        <v>0.6987951807228916</v>
      </c>
    </row>
    <row r="21" spans="1:4" x14ac:dyDescent="0.2">
      <c r="A21">
        <v>23</v>
      </c>
      <c r="B21" s="3">
        <f>IF(abs!H21="",9999,abs!H21)</f>
        <v>242</v>
      </c>
      <c r="C21" s="3">
        <f>IF(abs!Q21="",9999,abs!Q21)</f>
        <v>178</v>
      </c>
      <c r="D21" s="7">
        <f t="shared" si="0"/>
        <v>0.73553719008264462</v>
      </c>
    </row>
    <row r="22" spans="1:4" x14ac:dyDescent="0.2">
      <c r="A22">
        <v>24</v>
      </c>
      <c r="B22" s="3">
        <f>IF(abs!H22="",9999,abs!H22)</f>
        <v>270</v>
      </c>
      <c r="C22" s="3">
        <f>IF(abs!Q22="",9999,abs!Q22)</f>
        <v>217</v>
      </c>
      <c r="D22" s="7">
        <f t="shared" si="0"/>
        <v>0.8037037037037037</v>
      </c>
    </row>
    <row r="23" spans="1:4" x14ac:dyDescent="0.2">
      <c r="A23">
        <v>25</v>
      </c>
      <c r="B23" s="3">
        <f>IF(abs!H23="",9999,abs!H23)</f>
        <v>200</v>
      </c>
      <c r="C23" s="3">
        <f>IF(abs!Q23="",9999,abs!Q23)</f>
        <v>112</v>
      </c>
      <c r="D23" s="7">
        <f t="shared" si="0"/>
        <v>0.56000000000000005</v>
      </c>
    </row>
    <row r="24" spans="1:4" x14ac:dyDescent="0.2">
      <c r="A24">
        <v>26</v>
      </c>
      <c r="B24" s="3">
        <f>IF(abs!H24="",9999,abs!H24)</f>
        <v>253</v>
      </c>
      <c r="C24" s="3">
        <f>IF(abs!Q24="",9999,abs!Q24)</f>
        <v>177</v>
      </c>
      <c r="D24" s="7">
        <f t="shared" si="0"/>
        <v>0.69960474308300391</v>
      </c>
    </row>
    <row r="25" spans="1:4" x14ac:dyDescent="0.2">
      <c r="A25">
        <v>27</v>
      </c>
      <c r="B25" s="3">
        <f>IF(abs!H25="",9999,abs!H25)</f>
        <v>249</v>
      </c>
      <c r="C25" s="3">
        <f>IF(abs!Q25="",9999,abs!Q25)</f>
        <v>160</v>
      </c>
      <c r="D25" s="7">
        <f t="shared" si="0"/>
        <v>0.64257028112449799</v>
      </c>
    </row>
    <row r="26" spans="1:4" x14ac:dyDescent="0.2">
      <c r="A26">
        <v>28</v>
      </c>
      <c r="B26" s="3">
        <f>IF(abs!H26="",9999,abs!H26)</f>
        <v>185</v>
      </c>
      <c r="C26" s="3">
        <f>IF(abs!Q26="",9999,abs!Q26)</f>
        <v>133</v>
      </c>
      <c r="D26" s="7">
        <f t="shared" si="0"/>
        <v>0.7189189189189189</v>
      </c>
    </row>
    <row r="27" spans="1:4" x14ac:dyDescent="0.2">
      <c r="A27">
        <v>29</v>
      </c>
      <c r="B27" s="3">
        <f>IF(abs!H27="",9999,abs!H27)</f>
        <v>241</v>
      </c>
      <c r="C27" s="3">
        <f>IF(abs!Q27="",9999,abs!Q27)</f>
        <v>143</v>
      </c>
      <c r="D27" s="7">
        <f t="shared" si="0"/>
        <v>0.59336099585062241</v>
      </c>
    </row>
    <row r="28" spans="1:4" x14ac:dyDescent="0.2">
      <c r="A28">
        <v>30</v>
      </c>
      <c r="B28" s="3">
        <f>IF(abs!H28="",9999,abs!H28)</f>
        <v>197</v>
      </c>
      <c r="C28" s="3">
        <f>IF(abs!Q28="",9999,abs!Q28)</f>
        <v>120</v>
      </c>
      <c r="D28" s="7">
        <f t="shared" si="0"/>
        <v>0.6091370558375635</v>
      </c>
    </row>
    <row r="29" spans="1:4" x14ac:dyDescent="0.2">
      <c r="A29">
        <v>31</v>
      </c>
      <c r="B29" s="3">
        <f>IF(abs!H29="",9999,abs!H29)</f>
        <v>250</v>
      </c>
      <c r="C29" s="3">
        <f>IF(abs!Q29="",9999,abs!Q29)</f>
        <v>158</v>
      </c>
      <c r="D29" s="7">
        <f t="shared" si="0"/>
        <v>0.63200000000000001</v>
      </c>
    </row>
    <row r="30" spans="1:4" x14ac:dyDescent="0.2">
      <c r="A30">
        <v>32</v>
      </c>
      <c r="B30" s="3">
        <f>IF(abs!H30="",9999,abs!H30)</f>
        <v>201</v>
      </c>
      <c r="C30" s="3">
        <f>IF(abs!Q30="",9999,abs!Q30)</f>
        <v>112</v>
      </c>
      <c r="D30" s="7">
        <f t="shared" si="0"/>
        <v>0.55721393034825872</v>
      </c>
    </row>
    <row r="31" spans="1:4" x14ac:dyDescent="0.2">
      <c r="A31">
        <v>33</v>
      </c>
      <c r="B31" s="3">
        <f>IF(abs!H31="",9999,abs!H31)</f>
        <v>303</v>
      </c>
      <c r="C31" s="3">
        <f>IF(abs!Q31="",9999,abs!Q31)</f>
        <v>212</v>
      </c>
      <c r="D31" s="7">
        <f t="shared" si="0"/>
        <v>0.6996699669966997</v>
      </c>
    </row>
    <row r="32" spans="1:4" x14ac:dyDescent="0.2">
      <c r="A32">
        <v>36</v>
      </c>
      <c r="B32" s="3">
        <f>IF(abs!H32="",9999,abs!H32)</f>
        <v>211</v>
      </c>
      <c r="C32" s="3">
        <f>IF(abs!Q32="",9999,abs!Q32)</f>
        <v>148</v>
      </c>
      <c r="D32" s="7">
        <f t="shared" si="0"/>
        <v>0.70142180094786732</v>
      </c>
    </row>
    <row r="33" spans="1:4" x14ac:dyDescent="0.2">
      <c r="A33">
        <v>37</v>
      </c>
      <c r="B33" s="3">
        <f>IF(abs!H33="",9999,abs!H33)</f>
        <v>261</v>
      </c>
      <c r="C33" s="3">
        <f>IF(abs!Q33="",9999,abs!Q33)</f>
        <v>193</v>
      </c>
      <c r="D33" s="7">
        <f t="shared" si="0"/>
        <v>0.73946360153256707</v>
      </c>
    </row>
    <row r="34" spans="1:4" x14ac:dyDescent="0.2">
      <c r="A34">
        <v>38</v>
      </c>
      <c r="B34" s="3">
        <f>IF(abs!H34="",9999,abs!H34)</f>
        <v>271</v>
      </c>
      <c r="C34" s="3">
        <f>IF(abs!Q34="",9999,abs!Q34)</f>
        <v>187</v>
      </c>
      <c r="D34" s="7">
        <f t="shared" si="0"/>
        <v>0.69003690036900367</v>
      </c>
    </row>
    <row r="35" spans="1:4" x14ac:dyDescent="0.2">
      <c r="A35">
        <v>39</v>
      </c>
      <c r="B35" s="3">
        <f>IF(abs!H35="",9999,abs!H35)</f>
        <v>269</v>
      </c>
      <c r="C35" s="3">
        <f>IF(abs!Q35="",9999,abs!Q35)</f>
        <v>182</v>
      </c>
      <c r="D35" s="7">
        <f t="shared" si="0"/>
        <v>0.67657992565055758</v>
      </c>
    </row>
    <row r="36" spans="1:4" x14ac:dyDescent="0.2">
      <c r="A36">
        <v>40</v>
      </c>
      <c r="B36" s="3">
        <f>IF(abs!H36="",9999,abs!H36)</f>
        <v>244</v>
      </c>
      <c r="C36" s="3">
        <f>IF(abs!Q36="",9999,abs!Q36)</f>
        <v>192</v>
      </c>
      <c r="D36" s="7">
        <f t="shared" si="0"/>
        <v>0.78688524590163933</v>
      </c>
    </row>
    <row r="37" spans="1:4" x14ac:dyDescent="0.2">
      <c r="A37">
        <v>41</v>
      </c>
      <c r="B37" s="3">
        <f>IF(abs!H37="",9999,abs!H37)</f>
        <v>215</v>
      </c>
      <c r="C37" s="3">
        <f>IF(abs!Q37="",9999,abs!Q37)</f>
        <v>134</v>
      </c>
      <c r="D37" s="7">
        <f t="shared" si="0"/>
        <v>0.62325581395348839</v>
      </c>
    </row>
    <row r="38" spans="1:4" x14ac:dyDescent="0.2">
      <c r="A38">
        <v>42</v>
      </c>
      <c r="B38" s="3">
        <f>IF(abs!H38="",9999,abs!H38)</f>
        <v>217</v>
      </c>
      <c r="C38" s="3">
        <f>IF(abs!Q38="",9999,abs!Q38)</f>
        <v>147</v>
      </c>
      <c r="D38" s="7">
        <f t="shared" si="0"/>
        <v>0.67741935483870963</v>
      </c>
    </row>
    <row r="39" spans="1:4" x14ac:dyDescent="0.2">
      <c r="A39">
        <v>43</v>
      </c>
      <c r="B39" s="3">
        <f>IF(abs!H39="",9999,abs!H39)</f>
        <v>229</v>
      </c>
      <c r="C39" s="3">
        <f>IF(abs!Q39="",9999,abs!Q39)</f>
        <v>137</v>
      </c>
      <c r="D39" s="7">
        <f t="shared" si="0"/>
        <v>0.59825327510917026</v>
      </c>
    </row>
    <row r="40" spans="1:4" x14ac:dyDescent="0.2">
      <c r="A40">
        <v>44</v>
      </c>
      <c r="B40" s="3">
        <f>IF(abs!H40="",9999,abs!H40)</f>
        <v>231</v>
      </c>
      <c r="C40" s="3">
        <f>IF(abs!Q40="",9999,abs!Q40)</f>
        <v>169</v>
      </c>
      <c r="D40" s="7">
        <f t="shared" si="0"/>
        <v>0.73160173160173159</v>
      </c>
    </row>
    <row r="41" spans="1:4" x14ac:dyDescent="0.2">
      <c r="A41">
        <v>45</v>
      </c>
      <c r="B41" s="3">
        <f>IF(abs!H41="",9999,abs!H41)</f>
        <v>209</v>
      </c>
      <c r="C41" s="3">
        <f>IF(abs!Q41="",9999,abs!Q41)</f>
        <v>159</v>
      </c>
      <c r="D41" s="7">
        <f t="shared" si="0"/>
        <v>0.76076555023923442</v>
      </c>
    </row>
    <row r="42" spans="1:4" x14ac:dyDescent="0.2">
      <c r="A42">
        <v>46</v>
      </c>
      <c r="B42" s="3">
        <f>IF(abs!H42="",9999,abs!H42)</f>
        <v>198</v>
      </c>
      <c r="C42" s="3">
        <f>IF(abs!Q42="",9999,abs!Q42)</f>
        <v>118</v>
      </c>
      <c r="D42" s="7">
        <f t="shared" si="0"/>
        <v>0.59595959595959591</v>
      </c>
    </row>
    <row r="43" spans="1:4" x14ac:dyDescent="0.2">
      <c r="A43">
        <v>47</v>
      </c>
      <c r="B43" s="3">
        <f>IF(abs!H43="",9999,abs!H43)</f>
        <v>189</v>
      </c>
      <c r="C43" s="3">
        <f>IF(abs!Q43="",9999,abs!Q43)</f>
        <v>128</v>
      </c>
      <c r="D43" s="7">
        <f t="shared" si="0"/>
        <v>0.67724867724867721</v>
      </c>
    </row>
    <row r="44" spans="1:4" x14ac:dyDescent="0.2">
      <c r="A44">
        <v>48</v>
      </c>
      <c r="B44" s="3">
        <f>IF(abs!H44="",9999,abs!H44)</f>
        <v>218</v>
      </c>
      <c r="C44" s="3">
        <f>IF(abs!Q44="",9999,abs!Q44)</f>
        <v>161</v>
      </c>
      <c r="D44" s="7">
        <f t="shared" si="0"/>
        <v>0.73853211009174313</v>
      </c>
    </row>
    <row r="45" spans="1:4" x14ac:dyDescent="0.2">
      <c r="A45">
        <v>49</v>
      </c>
      <c r="B45" s="3">
        <f>IF(abs!H45="",9999,abs!H45)</f>
        <v>303</v>
      </c>
      <c r="C45" s="3">
        <f>IF(abs!Q45="",9999,abs!Q45)</f>
        <v>209</v>
      </c>
      <c r="D45" s="7">
        <f t="shared" si="0"/>
        <v>0.68976897689768979</v>
      </c>
    </row>
    <row r="46" spans="1:4" x14ac:dyDescent="0.2">
      <c r="A46">
        <v>50</v>
      </c>
      <c r="B46" s="3">
        <f>IF(abs!H46="",9999,abs!H46)</f>
        <v>199</v>
      </c>
      <c r="C46" s="3">
        <f>IF(abs!Q46="",9999,abs!Q46)</f>
        <v>143</v>
      </c>
      <c r="D46" s="7">
        <f t="shared" si="0"/>
        <v>0.71859296482412061</v>
      </c>
    </row>
    <row r="47" spans="1:4" x14ac:dyDescent="0.2">
      <c r="A47">
        <v>51</v>
      </c>
      <c r="B47" s="3">
        <f>IF(abs!H47="",9999,abs!H47)</f>
        <v>256</v>
      </c>
      <c r="C47" s="3">
        <f>IF(abs!Q47="",9999,abs!Q47)</f>
        <v>201</v>
      </c>
      <c r="D47" s="7">
        <f t="shared" si="0"/>
        <v>0.78515625</v>
      </c>
    </row>
    <row r="48" spans="1:4" x14ac:dyDescent="0.2">
      <c r="A48">
        <v>52</v>
      </c>
      <c r="B48" s="3">
        <f>IF(abs!H48="",9999,abs!H48)</f>
        <v>235</v>
      </c>
      <c r="C48" s="3">
        <f>IF(abs!Q48="",9999,abs!Q48)</f>
        <v>155</v>
      </c>
      <c r="D48" s="7">
        <f t="shared" si="0"/>
        <v>0.65957446808510634</v>
      </c>
    </row>
    <row r="49" spans="1:4" x14ac:dyDescent="0.2">
      <c r="A49">
        <v>53</v>
      </c>
      <c r="B49" s="3">
        <f>IF(abs!H49="",9999,abs!H49)</f>
        <v>212</v>
      </c>
      <c r="C49" s="3">
        <f>IF(abs!Q49="",9999,abs!Q49)</f>
        <v>121</v>
      </c>
      <c r="D49" s="7">
        <f t="shared" si="0"/>
        <v>0.57075471698113212</v>
      </c>
    </row>
    <row r="50" spans="1:4" x14ac:dyDescent="0.2">
      <c r="A50">
        <v>54</v>
      </c>
      <c r="B50" s="3">
        <f>IF(abs!H50="",9999,abs!H50)</f>
        <v>226</v>
      </c>
      <c r="C50" s="3">
        <f>IF(abs!Q50="",9999,abs!Q50)</f>
        <v>153</v>
      </c>
      <c r="D50" s="7">
        <f t="shared" si="0"/>
        <v>0.67699115044247793</v>
      </c>
    </row>
    <row r="51" spans="1:4" x14ac:dyDescent="0.2">
      <c r="A51">
        <v>55</v>
      </c>
      <c r="B51" s="3">
        <f>IF(abs!H51="",9999,abs!H51)</f>
        <v>216</v>
      </c>
      <c r="C51" s="3">
        <f>IF(abs!Q51="",9999,abs!Q51)</f>
        <v>131</v>
      </c>
      <c r="D51" s="7">
        <f t="shared" si="0"/>
        <v>0.60648148148148151</v>
      </c>
    </row>
    <row r="52" spans="1:4" x14ac:dyDescent="0.2">
      <c r="A52">
        <v>56</v>
      </c>
      <c r="B52" s="3">
        <f>IF(abs!H52="",9999,abs!H52)</f>
        <v>248</v>
      </c>
      <c r="C52" s="3">
        <f>IF(abs!Q52="",9999,abs!Q52)</f>
        <v>169</v>
      </c>
      <c r="D52" s="7">
        <f t="shared" si="0"/>
        <v>0.68145161290322576</v>
      </c>
    </row>
    <row r="53" spans="1:4" x14ac:dyDescent="0.2">
      <c r="A53">
        <v>57</v>
      </c>
      <c r="B53" s="3">
        <f>IF(abs!H53="",9999,abs!H53)</f>
        <v>262</v>
      </c>
      <c r="C53" s="3">
        <f>IF(abs!Q53="",9999,abs!Q53)</f>
        <v>180</v>
      </c>
      <c r="D53" s="7">
        <f t="shared" si="0"/>
        <v>0.68702290076335881</v>
      </c>
    </row>
    <row r="54" spans="1:4" x14ac:dyDescent="0.2">
      <c r="A54">
        <v>58</v>
      </c>
      <c r="B54" s="3">
        <f>IF(abs!H54="",9999,abs!H54)</f>
        <v>225</v>
      </c>
      <c r="C54" s="3">
        <f>IF(abs!Q54="",9999,abs!Q54)</f>
        <v>156</v>
      </c>
      <c r="D54" s="7">
        <f t="shared" si="0"/>
        <v>0.69333333333333336</v>
      </c>
    </row>
    <row r="55" spans="1:4" x14ac:dyDescent="0.2">
      <c r="A55">
        <v>59</v>
      </c>
      <c r="B55" s="3">
        <f>IF(abs!H55="",9999,abs!H55)</f>
        <v>239</v>
      </c>
      <c r="C55" s="3">
        <f>IF(abs!Q55="",9999,abs!Q55)</f>
        <v>171</v>
      </c>
      <c r="D55" s="7">
        <f t="shared" si="0"/>
        <v>0.71548117154811719</v>
      </c>
    </row>
    <row r="56" spans="1:4" x14ac:dyDescent="0.2">
      <c r="A56">
        <v>60</v>
      </c>
      <c r="B56" s="3">
        <f>IF(abs!H56="",9999,abs!H56)</f>
        <v>225</v>
      </c>
      <c r="C56" s="3">
        <f>IF(abs!Q56="",9999,abs!Q56)</f>
        <v>165</v>
      </c>
      <c r="D56" s="7">
        <f t="shared" si="0"/>
        <v>0.73333333333333328</v>
      </c>
    </row>
    <row r="57" spans="1:4" x14ac:dyDescent="0.2">
      <c r="A57">
        <v>61</v>
      </c>
      <c r="B57" s="3">
        <f>IF(abs!H57="",9999,abs!H57)</f>
        <v>252</v>
      </c>
      <c r="C57" s="3">
        <f>IF(abs!Q57="",9999,abs!Q57)</f>
        <v>198</v>
      </c>
      <c r="D57" s="7">
        <f t="shared" si="0"/>
        <v>0.7857142857142857</v>
      </c>
    </row>
    <row r="58" spans="1:4" x14ac:dyDescent="0.2">
      <c r="A58">
        <v>62</v>
      </c>
      <c r="B58" s="3">
        <f>IF(abs!H58="",9999,abs!H58)</f>
        <v>226</v>
      </c>
      <c r="C58" s="3">
        <f>IF(abs!Q58="",9999,abs!Q58)</f>
        <v>167</v>
      </c>
      <c r="D58" s="7">
        <f t="shared" si="0"/>
        <v>0.73893805309734517</v>
      </c>
    </row>
    <row r="59" spans="1:4" x14ac:dyDescent="0.2">
      <c r="A59">
        <v>63</v>
      </c>
      <c r="B59" s="3">
        <f>IF(abs!H59="",9999,abs!H59)</f>
        <v>227</v>
      </c>
      <c r="C59" s="3">
        <f>IF(abs!Q59="",9999,abs!Q59)</f>
        <v>172</v>
      </c>
      <c r="D59" s="7">
        <f t="shared" si="0"/>
        <v>0.75770925110132159</v>
      </c>
    </row>
    <row r="60" spans="1:4" x14ac:dyDescent="0.2">
      <c r="A60">
        <v>64</v>
      </c>
      <c r="B60" s="3">
        <f>IF(abs!H60="",9999,abs!H60)</f>
        <v>260</v>
      </c>
      <c r="C60" s="3">
        <f>IF(abs!Q60="",9999,abs!Q60)</f>
        <v>168</v>
      </c>
      <c r="D60" s="7">
        <f t="shared" si="0"/>
        <v>0.64615384615384619</v>
      </c>
    </row>
    <row r="61" spans="1:4" x14ac:dyDescent="0.2">
      <c r="A61">
        <v>65</v>
      </c>
      <c r="B61" s="3">
        <f>IF(abs!H61="",9999,abs!H61)</f>
        <v>182</v>
      </c>
      <c r="C61" s="3">
        <f>IF(abs!Q61="",9999,abs!Q61)</f>
        <v>126</v>
      </c>
      <c r="D61" s="7">
        <f t="shared" si="0"/>
        <v>0.69230769230769229</v>
      </c>
    </row>
    <row r="62" spans="1:4" x14ac:dyDescent="0.2">
      <c r="A62">
        <v>66</v>
      </c>
      <c r="B62" s="3">
        <f>IF(abs!H62="",9999,abs!H62)</f>
        <v>262</v>
      </c>
      <c r="C62" s="3">
        <f>IF(abs!Q62="",9999,abs!Q62)</f>
        <v>195</v>
      </c>
      <c r="D62" s="7">
        <f t="shared" si="0"/>
        <v>0.74427480916030531</v>
      </c>
    </row>
    <row r="63" spans="1:4" x14ac:dyDescent="0.2">
      <c r="A63">
        <v>67</v>
      </c>
      <c r="B63" s="3">
        <f>IF(abs!H63="",9999,abs!H63)</f>
        <v>190</v>
      </c>
      <c r="C63" s="3">
        <f>IF(abs!Q63="",9999,abs!Q63)</f>
        <v>118</v>
      </c>
      <c r="D63" s="7">
        <f t="shared" si="0"/>
        <v>0.62105263157894741</v>
      </c>
    </row>
    <row r="64" spans="1:4" x14ac:dyDescent="0.2">
      <c r="A64">
        <v>68</v>
      </c>
      <c r="B64" s="3">
        <f>IF(abs!H64="",9999,abs!H64)</f>
        <v>183</v>
      </c>
      <c r="C64" s="3">
        <f>IF(abs!Q64="",9999,abs!Q64)</f>
        <v>108</v>
      </c>
      <c r="D64" s="7">
        <f t="shared" si="0"/>
        <v>0.5901639344262295</v>
      </c>
    </row>
    <row r="65" spans="1:4" x14ac:dyDescent="0.2">
      <c r="A65">
        <v>69</v>
      </c>
      <c r="B65" s="3">
        <f>IF(abs!H65="",9999,abs!H65)</f>
        <v>243</v>
      </c>
      <c r="C65" s="3">
        <f>IF(abs!Q65="",9999,abs!Q65)</f>
        <v>162</v>
      </c>
      <c r="D65" s="7">
        <f t="shared" si="0"/>
        <v>0.66666666666666663</v>
      </c>
    </row>
    <row r="66" spans="1:4" x14ac:dyDescent="0.2">
      <c r="A66">
        <v>71</v>
      </c>
      <c r="B66" s="3">
        <f>IF(abs!H66="",9999,abs!H66)</f>
        <v>267</v>
      </c>
      <c r="C66" s="3">
        <f>IF(abs!Q66="",9999,abs!Q66)</f>
        <v>183</v>
      </c>
      <c r="D66" s="7">
        <f t="shared" si="0"/>
        <v>0.6853932584269663</v>
      </c>
    </row>
    <row r="67" spans="1:4" x14ac:dyDescent="0.2">
      <c r="A67">
        <v>72</v>
      </c>
      <c r="B67" s="3">
        <f>IF(abs!H67="",9999,abs!H67)</f>
        <v>261</v>
      </c>
      <c r="C67" s="3">
        <f>IF(abs!Q67="",9999,abs!Q67)</f>
        <v>163</v>
      </c>
      <c r="D67" s="7">
        <f t="shared" si="0"/>
        <v>0.62452107279693492</v>
      </c>
    </row>
    <row r="68" spans="1:4" x14ac:dyDescent="0.2">
      <c r="A68">
        <v>73</v>
      </c>
      <c r="B68" s="3">
        <f>IF(abs!H68="",9999,abs!H68)</f>
        <v>223</v>
      </c>
      <c r="C68" s="3">
        <f>IF(abs!Q68="",9999,abs!Q68)</f>
        <v>164</v>
      </c>
      <c r="D68" s="7">
        <f t="shared" ref="D68:D131" si="1">IF(OR(B68=9999,C68=9999),"",C68/B68)</f>
        <v>0.73542600896860988</v>
      </c>
    </row>
    <row r="69" spans="1:4" x14ac:dyDescent="0.2">
      <c r="A69">
        <v>74</v>
      </c>
      <c r="B69" s="3">
        <f>IF(abs!H69="",9999,abs!H69)</f>
        <v>239</v>
      </c>
      <c r="C69" s="3">
        <f>IF(abs!Q69="",9999,abs!Q69)</f>
        <v>171</v>
      </c>
      <c r="D69" s="7">
        <f t="shared" si="1"/>
        <v>0.71548117154811719</v>
      </c>
    </row>
    <row r="70" spans="1:4" x14ac:dyDescent="0.2">
      <c r="A70">
        <v>75</v>
      </c>
      <c r="B70" s="3">
        <f>IF(abs!H70="",9999,abs!H70)</f>
        <v>267</v>
      </c>
      <c r="C70" s="3">
        <f>IF(abs!Q70="",9999,abs!Q70)</f>
        <v>215</v>
      </c>
      <c r="D70" s="7">
        <f t="shared" si="1"/>
        <v>0.80524344569288386</v>
      </c>
    </row>
    <row r="71" spans="1:4" x14ac:dyDescent="0.2">
      <c r="A71">
        <v>77</v>
      </c>
      <c r="B71" s="3">
        <f>IF(abs!H71="",9999,abs!H71)</f>
        <v>228</v>
      </c>
      <c r="C71" s="3">
        <f>IF(abs!Q71="",9999,abs!Q71)</f>
        <v>155</v>
      </c>
      <c r="D71" s="7">
        <f t="shared" si="1"/>
        <v>0.67982456140350878</v>
      </c>
    </row>
    <row r="72" spans="1:4" x14ac:dyDescent="0.2">
      <c r="A72">
        <v>79</v>
      </c>
      <c r="B72" s="3">
        <f>IF(abs!H72="",9999,abs!H72)</f>
        <v>257</v>
      </c>
      <c r="C72" s="3">
        <f>IF(abs!Q72="",9999,abs!Q72)</f>
        <v>198</v>
      </c>
      <c r="D72" s="7">
        <f t="shared" si="1"/>
        <v>0.77042801556420237</v>
      </c>
    </row>
    <row r="73" spans="1:4" x14ac:dyDescent="0.2">
      <c r="A73">
        <v>80</v>
      </c>
      <c r="B73" s="3">
        <f>IF(abs!H73="",9999,abs!H73)</f>
        <v>214</v>
      </c>
      <c r="C73" s="3">
        <f>IF(abs!Q73="",9999,abs!Q73)</f>
        <v>146</v>
      </c>
      <c r="D73" s="7">
        <f t="shared" si="1"/>
        <v>0.68224299065420557</v>
      </c>
    </row>
    <row r="74" spans="1:4" x14ac:dyDescent="0.2">
      <c r="A74">
        <v>81</v>
      </c>
      <c r="B74" s="3">
        <f>IF(abs!H74="",9999,abs!H74)</f>
        <v>220</v>
      </c>
      <c r="C74" s="3">
        <f>IF(abs!Q74="",9999,abs!Q74)</f>
        <v>127</v>
      </c>
      <c r="D74" s="7">
        <f t="shared" si="1"/>
        <v>0.57727272727272727</v>
      </c>
    </row>
    <row r="75" spans="1:4" x14ac:dyDescent="0.2">
      <c r="A75">
        <v>82</v>
      </c>
      <c r="B75" s="3">
        <f>IF(abs!H75="",9999,abs!H75)</f>
        <v>252</v>
      </c>
      <c r="C75" s="3">
        <f>IF(abs!Q75="",9999,abs!Q75)</f>
        <v>183</v>
      </c>
      <c r="D75" s="7">
        <f t="shared" si="1"/>
        <v>0.72619047619047616</v>
      </c>
    </row>
    <row r="76" spans="1:4" x14ac:dyDescent="0.2">
      <c r="A76">
        <v>83</v>
      </c>
      <c r="B76" s="3">
        <f>IF(abs!H76="",9999,abs!H76)</f>
        <v>217</v>
      </c>
      <c r="C76" s="3">
        <f>IF(abs!Q76="",9999,abs!Q76)</f>
        <v>138</v>
      </c>
      <c r="D76" s="7">
        <f t="shared" si="1"/>
        <v>0.63594470046082952</v>
      </c>
    </row>
    <row r="77" spans="1:4" x14ac:dyDescent="0.2">
      <c r="A77">
        <v>85</v>
      </c>
      <c r="B77" s="3">
        <f>IF(abs!H77="",9999,abs!H77)</f>
        <v>296</v>
      </c>
      <c r="C77" s="3">
        <f>IF(abs!Q77="",9999,abs!Q77)</f>
        <v>216</v>
      </c>
      <c r="D77" s="7">
        <f t="shared" si="1"/>
        <v>0.72972972972972971</v>
      </c>
    </row>
    <row r="78" spans="1:4" x14ac:dyDescent="0.2">
      <c r="A78">
        <v>86</v>
      </c>
      <c r="B78" s="3">
        <f>IF(abs!H78="",9999,abs!H78)</f>
        <v>163</v>
      </c>
      <c r="C78" s="3">
        <f>IF(abs!Q78="",9999,abs!Q78)</f>
        <v>100</v>
      </c>
      <c r="D78" s="7">
        <f t="shared" si="1"/>
        <v>0.61349693251533743</v>
      </c>
    </row>
    <row r="79" spans="1:4" x14ac:dyDescent="0.2">
      <c r="A79">
        <v>87</v>
      </c>
      <c r="B79" s="3">
        <f>IF(abs!H79="",9999,abs!H79)</f>
        <v>210</v>
      </c>
      <c r="C79" s="3">
        <f>IF(abs!Q79="",9999,abs!Q79)</f>
        <v>129</v>
      </c>
      <c r="D79" s="7">
        <f t="shared" si="1"/>
        <v>0.61428571428571432</v>
      </c>
    </row>
    <row r="80" spans="1:4" x14ac:dyDescent="0.2">
      <c r="A80">
        <v>88</v>
      </c>
      <c r="B80" s="3">
        <f>IF(abs!H80="",9999,abs!H80)</f>
        <v>189</v>
      </c>
      <c r="C80" s="3">
        <f>IF(abs!Q80="",9999,abs!Q80)</f>
        <v>120</v>
      </c>
      <c r="D80" s="7">
        <f t="shared" si="1"/>
        <v>0.63492063492063489</v>
      </c>
    </row>
    <row r="81" spans="1:4" x14ac:dyDescent="0.2">
      <c r="A81">
        <v>89</v>
      </c>
      <c r="B81" s="3">
        <f>IF(abs!H81="",9999,abs!H81)</f>
        <v>276</v>
      </c>
      <c r="C81" s="3">
        <f>IF(abs!Q81="",9999,abs!Q81)</f>
        <v>208</v>
      </c>
      <c r="D81" s="7">
        <f t="shared" si="1"/>
        <v>0.75362318840579712</v>
      </c>
    </row>
    <row r="82" spans="1:4" x14ac:dyDescent="0.2">
      <c r="A82">
        <v>90</v>
      </c>
      <c r="B82" s="3">
        <f>IF(abs!H82="",9999,abs!H82)</f>
        <v>210</v>
      </c>
      <c r="C82" s="3">
        <f>IF(abs!Q82="",9999,abs!Q82)</f>
        <v>148</v>
      </c>
      <c r="D82" s="7">
        <f t="shared" si="1"/>
        <v>0.70476190476190481</v>
      </c>
    </row>
    <row r="83" spans="1:4" x14ac:dyDescent="0.2">
      <c r="A83">
        <v>91</v>
      </c>
      <c r="B83" s="3">
        <f>IF(abs!H83="",9999,abs!H83)</f>
        <v>196</v>
      </c>
      <c r="C83" s="3">
        <f>IF(abs!Q83="",9999,abs!Q83)</f>
        <v>118</v>
      </c>
      <c r="D83" s="7">
        <f t="shared" si="1"/>
        <v>0.60204081632653061</v>
      </c>
    </row>
    <row r="84" spans="1:4" x14ac:dyDescent="0.2">
      <c r="A84">
        <v>92</v>
      </c>
      <c r="B84" s="3">
        <f>IF(abs!H84="",9999,abs!H84)</f>
        <v>246</v>
      </c>
      <c r="C84" s="3">
        <f>IF(abs!Q84="",9999,abs!Q84)</f>
        <v>181</v>
      </c>
      <c r="D84" s="7">
        <f t="shared" si="1"/>
        <v>0.73577235772357719</v>
      </c>
    </row>
    <row r="85" spans="1:4" x14ac:dyDescent="0.2">
      <c r="A85">
        <v>93</v>
      </c>
      <c r="B85" s="3">
        <f>IF(abs!H85="",9999,abs!H85)</f>
        <v>192</v>
      </c>
      <c r="C85" s="3">
        <f>IF(abs!Q85="",9999,abs!Q85)</f>
        <v>132</v>
      </c>
      <c r="D85" s="7">
        <f t="shared" si="1"/>
        <v>0.6875</v>
      </c>
    </row>
    <row r="86" spans="1:4" x14ac:dyDescent="0.2">
      <c r="A86">
        <v>94</v>
      </c>
      <c r="B86" s="3">
        <f>IF(abs!H86="",9999,abs!H86)</f>
        <v>169</v>
      </c>
      <c r="C86" s="3">
        <f>IF(abs!Q86="",9999,abs!Q86)</f>
        <v>106</v>
      </c>
      <c r="D86" s="7">
        <f t="shared" si="1"/>
        <v>0.62721893491124259</v>
      </c>
    </row>
    <row r="87" spans="1:4" x14ac:dyDescent="0.2">
      <c r="A87">
        <v>95</v>
      </c>
      <c r="B87" s="3">
        <f>IF(abs!H87="",9999,abs!H87)</f>
        <v>158</v>
      </c>
      <c r="C87" s="3">
        <f>IF(abs!Q87="",9999,abs!Q87)</f>
        <v>104</v>
      </c>
      <c r="D87" s="7">
        <f t="shared" si="1"/>
        <v>0.65822784810126578</v>
      </c>
    </row>
    <row r="88" spans="1:4" x14ac:dyDescent="0.2">
      <c r="A88">
        <v>96</v>
      </c>
      <c r="B88" s="3">
        <f>IF(abs!H88="",9999,abs!H88)</f>
        <v>258</v>
      </c>
      <c r="C88" s="3">
        <f>IF(abs!Q88="",9999,abs!Q88)</f>
        <v>180</v>
      </c>
      <c r="D88" s="7">
        <f t="shared" si="1"/>
        <v>0.69767441860465118</v>
      </c>
    </row>
    <row r="89" spans="1:4" x14ac:dyDescent="0.2">
      <c r="A89">
        <v>97</v>
      </c>
      <c r="B89" s="3">
        <f>IF(abs!H89="",9999,abs!H89)</f>
        <v>233</v>
      </c>
      <c r="C89" s="3">
        <f>IF(abs!Q89="",9999,abs!Q89)</f>
        <v>166</v>
      </c>
      <c r="D89" s="7">
        <f t="shared" si="1"/>
        <v>0.71244635193133043</v>
      </c>
    </row>
    <row r="90" spans="1:4" x14ac:dyDescent="0.2">
      <c r="A90">
        <v>98</v>
      </c>
      <c r="B90" s="3">
        <f>IF(abs!H90="",9999,abs!H90)</f>
        <v>305</v>
      </c>
      <c r="C90" s="3">
        <f>IF(abs!Q90="",9999,abs!Q90)</f>
        <v>216</v>
      </c>
      <c r="D90" s="7">
        <f t="shared" si="1"/>
        <v>0.70819672131147537</v>
      </c>
    </row>
    <row r="91" spans="1:4" x14ac:dyDescent="0.2">
      <c r="A91">
        <v>99</v>
      </c>
      <c r="B91" s="3">
        <f>IF(abs!H91="",9999,abs!H91)</f>
        <v>214</v>
      </c>
      <c r="C91" s="3">
        <f>IF(abs!Q91="",9999,abs!Q91)</f>
        <v>115</v>
      </c>
      <c r="D91" s="7">
        <f t="shared" si="1"/>
        <v>0.53738317757009346</v>
      </c>
    </row>
    <row r="92" spans="1:4" x14ac:dyDescent="0.2">
      <c r="A92">
        <v>100</v>
      </c>
      <c r="B92" s="3">
        <f>IF(abs!H92="",9999,abs!H92)</f>
        <v>256</v>
      </c>
      <c r="C92" s="3">
        <f>IF(abs!Q92="",9999,abs!Q92)</f>
        <v>173</v>
      </c>
      <c r="D92" s="7">
        <f t="shared" si="1"/>
        <v>0.67578125</v>
      </c>
    </row>
    <row r="93" spans="1:4" x14ac:dyDescent="0.2">
      <c r="A93">
        <v>101</v>
      </c>
      <c r="B93" s="3">
        <f>IF(abs!H93="",9999,abs!H93)</f>
        <v>206</v>
      </c>
      <c r="C93" s="3">
        <f>IF(abs!Q93="",9999,abs!Q93)</f>
        <v>128</v>
      </c>
      <c r="D93" s="7">
        <f t="shared" si="1"/>
        <v>0.62135922330097082</v>
      </c>
    </row>
    <row r="94" spans="1:4" x14ac:dyDescent="0.2">
      <c r="A94">
        <v>102</v>
      </c>
      <c r="B94" s="3">
        <f>IF(abs!H94="",9999,abs!H94)</f>
        <v>220</v>
      </c>
      <c r="C94" s="3">
        <f>IF(abs!Q94="",9999,abs!Q94)</f>
        <v>160</v>
      </c>
      <c r="D94" s="7">
        <f t="shared" si="1"/>
        <v>0.72727272727272729</v>
      </c>
    </row>
    <row r="95" spans="1:4" x14ac:dyDescent="0.2">
      <c r="A95">
        <v>103</v>
      </c>
      <c r="B95" s="3">
        <f>IF(abs!H95="",9999,abs!H95)</f>
        <v>300</v>
      </c>
      <c r="C95" s="3">
        <f>IF(abs!Q95="",9999,abs!Q95)</f>
        <v>215</v>
      </c>
      <c r="D95" s="7">
        <f t="shared" si="1"/>
        <v>0.71666666666666667</v>
      </c>
    </row>
    <row r="96" spans="1:4" x14ac:dyDescent="0.2">
      <c r="A96">
        <v>104</v>
      </c>
      <c r="B96" s="3">
        <f>IF(abs!H96="",9999,abs!H96)</f>
        <v>300</v>
      </c>
      <c r="C96" s="3">
        <f>IF(abs!Q96="",9999,abs!Q96)</f>
        <v>216</v>
      </c>
      <c r="D96" s="7">
        <f t="shared" si="1"/>
        <v>0.72</v>
      </c>
    </row>
    <row r="97" spans="1:4" x14ac:dyDescent="0.2">
      <c r="A97">
        <v>105</v>
      </c>
      <c r="B97" s="3">
        <f>IF(abs!H97="",9999,abs!H97)</f>
        <v>199</v>
      </c>
      <c r="C97" s="3">
        <f>IF(abs!Q97="",9999,abs!Q97)</f>
        <v>148</v>
      </c>
      <c r="D97" s="7">
        <f t="shared" si="1"/>
        <v>0.74371859296482412</v>
      </c>
    </row>
    <row r="98" spans="1:4" x14ac:dyDescent="0.2">
      <c r="A98">
        <v>106</v>
      </c>
      <c r="B98" s="3">
        <f>IF(abs!H98="",9999,abs!H98)</f>
        <v>198</v>
      </c>
      <c r="C98" s="3">
        <f>IF(abs!Q98="",9999,abs!Q98)</f>
        <v>111</v>
      </c>
      <c r="D98" s="7">
        <f t="shared" si="1"/>
        <v>0.56060606060606055</v>
      </c>
    </row>
    <row r="99" spans="1:4" x14ac:dyDescent="0.2">
      <c r="A99">
        <v>107</v>
      </c>
      <c r="B99" s="3">
        <f>IF(abs!H99="",9999,abs!H99)</f>
        <v>260</v>
      </c>
      <c r="C99" s="3">
        <f>IF(abs!Q99="",9999,abs!Q99)</f>
        <v>206</v>
      </c>
      <c r="D99" s="7">
        <f t="shared" si="1"/>
        <v>0.79230769230769227</v>
      </c>
    </row>
    <row r="100" spans="1:4" x14ac:dyDescent="0.2">
      <c r="A100">
        <v>108</v>
      </c>
      <c r="B100" s="3">
        <f>IF(abs!H100="",9999,abs!H100)</f>
        <v>202</v>
      </c>
      <c r="C100" s="3">
        <f>IF(abs!Q100="",9999,abs!Q100)</f>
        <v>137</v>
      </c>
      <c r="D100" s="7">
        <f t="shared" si="1"/>
        <v>0.67821782178217827</v>
      </c>
    </row>
    <row r="101" spans="1:4" x14ac:dyDescent="0.2">
      <c r="A101">
        <v>109</v>
      </c>
      <c r="B101" s="3">
        <f>IF(abs!H101="",9999,abs!H101)</f>
        <v>193</v>
      </c>
      <c r="C101" s="3">
        <f>IF(abs!Q101="",9999,abs!Q101)</f>
        <v>128</v>
      </c>
      <c r="D101" s="7">
        <f t="shared" si="1"/>
        <v>0.66321243523316065</v>
      </c>
    </row>
    <row r="102" spans="1:4" x14ac:dyDescent="0.2">
      <c r="A102">
        <v>110</v>
      </c>
      <c r="B102" s="3">
        <f>IF(abs!H102="",9999,abs!H102)</f>
        <v>219</v>
      </c>
      <c r="C102" s="3">
        <f>IF(abs!Q102="",9999,abs!Q102)</f>
        <v>165</v>
      </c>
      <c r="D102" s="7">
        <f t="shared" si="1"/>
        <v>0.75342465753424659</v>
      </c>
    </row>
    <row r="103" spans="1:4" x14ac:dyDescent="0.2">
      <c r="A103">
        <v>111</v>
      </c>
      <c r="B103" s="3">
        <f>IF(abs!H103="",9999,abs!H103)</f>
        <v>284</v>
      </c>
      <c r="C103" s="3">
        <f>IF(abs!Q103="",9999,abs!Q103)</f>
        <v>216</v>
      </c>
      <c r="D103" s="7">
        <f t="shared" si="1"/>
        <v>0.76056338028169013</v>
      </c>
    </row>
    <row r="104" spans="1:4" x14ac:dyDescent="0.2">
      <c r="A104">
        <v>112</v>
      </c>
      <c r="B104" s="3">
        <f>IF(abs!H104="",9999,abs!H104)</f>
        <v>245</v>
      </c>
      <c r="C104" s="3">
        <f>IF(abs!Q104="",9999,abs!Q104)</f>
        <v>159</v>
      </c>
      <c r="D104" s="7">
        <f t="shared" si="1"/>
        <v>0.6489795918367347</v>
      </c>
    </row>
    <row r="105" spans="1:4" x14ac:dyDescent="0.2">
      <c r="A105">
        <v>113</v>
      </c>
      <c r="B105" s="3">
        <f>IF(abs!H105="",9999,abs!H105)</f>
        <v>290</v>
      </c>
      <c r="C105" s="3">
        <f>IF(abs!Q105="",9999,abs!Q105)</f>
        <v>216</v>
      </c>
      <c r="D105" s="7">
        <f t="shared" si="1"/>
        <v>0.7448275862068966</v>
      </c>
    </row>
    <row r="106" spans="1:4" x14ac:dyDescent="0.2">
      <c r="A106">
        <v>114</v>
      </c>
      <c r="B106" s="3">
        <f>IF(abs!H106="",9999,abs!H106)</f>
        <v>198</v>
      </c>
      <c r="C106" s="3">
        <f>IF(abs!Q106="",9999,abs!Q106)</f>
        <v>133</v>
      </c>
      <c r="D106" s="7">
        <f t="shared" si="1"/>
        <v>0.67171717171717171</v>
      </c>
    </row>
    <row r="107" spans="1:4" x14ac:dyDescent="0.2">
      <c r="A107">
        <v>115</v>
      </c>
      <c r="B107" s="3">
        <f>IF(abs!H107="",9999,abs!H107)</f>
        <v>228</v>
      </c>
      <c r="C107" s="3">
        <f>IF(abs!Q107="",9999,abs!Q107)</f>
        <v>149</v>
      </c>
      <c r="D107" s="7">
        <f t="shared" si="1"/>
        <v>0.65350877192982459</v>
      </c>
    </row>
    <row r="108" spans="1:4" x14ac:dyDescent="0.2">
      <c r="A108">
        <v>116</v>
      </c>
      <c r="B108" s="3">
        <f>IF(abs!H108="",9999,abs!H108)</f>
        <v>224</v>
      </c>
      <c r="C108" s="3">
        <f>IF(abs!Q108="",9999,abs!Q108)</f>
        <v>166</v>
      </c>
      <c r="D108" s="7">
        <f t="shared" si="1"/>
        <v>0.7410714285714286</v>
      </c>
    </row>
    <row r="109" spans="1:4" x14ac:dyDescent="0.2">
      <c r="A109">
        <v>117</v>
      </c>
      <c r="B109" s="3">
        <f>IF(abs!H109="",9999,abs!H109)</f>
        <v>246</v>
      </c>
      <c r="C109" s="3">
        <f>IF(abs!Q109="",9999,abs!Q109)</f>
        <v>166</v>
      </c>
      <c r="D109" s="7">
        <f t="shared" si="1"/>
        <v>0.67479674796747968</v>
      </c>
    </row>
    <row r="110" spans="1:4" x14ac:dyDescent="0.2">
      <c r="A110">
        <v>118</v>
      </c>
      <c r="B110" s="3">
        <f>IF(abs!H110="",9999,abs!H110)</f>
        <v>214</v>
      </c>
      <c r="C110" s="3">
        <f>IF(abs!Q110="",9999,abs!Q110)</f>
        <v>156</v>
      </c>
      <c r="D110" s="7">
        <f t="shared" si="1"/>
        <v>0.7289719626168224</v>
      </c>
    </row>
    <row r="111" spans="1:4" x14ac:dyDescent="0.2">
      <c r="A111">
        <v>119</v>
      </c>
      <c r="B111" s="3">
        <f>IF(abs!H111="",9999,abs!H111)</f>
        <v>194</v>
      </c>
      <c r="C111" s="3">
        <f>IF(abs!Q111="",9999,abs!Q111)</f>
        <v>115</v>
      </c>
      <c r="D111" s="7">
        <f t="shared" si="1"/>
        <v>0.59278350515463918</v>
      </c>
    </row>
    <row r="112" spans="1:4" x14ac:dyDescent="0.2">
      <c r="A112">
        <v>120</v>
      </c>
      <c r="B112" s="3">
        <f>IF(abs!H112="",9999,abs!H112)</f>
        <v>269</v>
      </c>
      <c r="C112" s="3">
        <f>IF(abs!Q112="",9999,abs!Q112)</f>
        <v>219</v>
      </c>
      <c r="D112" s="7">
        <f t="shared" si="1"/>
        <v>0.81412639405204457</v>
      </c>
    </row>
    <row r="113" spans="1:4" x14ac:dyDescent="0.2">
      <c r="A113">
        <v>121</v>
      </c>
      <c r="B113" s="3">
        <f>IF(abs!H113="",9999,abs!H113)</f>
        <v>157</v>
      </c>
      <c r="C113" s="3">
        <f>IF(abs!Q113="",9999,abs!Q113)</f>
        <v>103</v>
      </c>
      <c r="D113" s="7">
        <f t="shared" si="1"/>
        <v>0.6560509554140127</v>
      </c>
    </row>
    <row r="114" spans="1:4" x14ac:dyDescent="0.2">
      <c r="A114">
        <v>122</v>
      </c>
      <c r="B114" s="3">
        <f>IF(abs!H114="",9999,abs!H114)</f>
        <v>249</v>
      </c>
      <c r="C114" s="3">
        <f>IF(abs!Q114="",9999,abs!Q114)</f>
        <v>191</v>
      </c>
      <c r="D114" s="7">
        <f t="shared" si="1"/>
        <v>0.76706827309236947</v>
      </c>
    </row>
    <row r="115" spans="1:4" x14ac:dyDescent="0.2">
      <c r="A115">
        <v>123</v>
      </c>
      <c r="B115" s="3">
        <f>IF(abs!H115="",9999,abs!H115)</f>
        <v>195</v>
      </c>
      <c r="C115" s="3">
        <f>IF(abs!Q115="",9999,abs!Q115)</f>
        <v>120</v>
      </c>
      <c r="D115" s="7">
        <f t="shared" si="1"/>
        <v>0.61538461538461542</v>
      </c>
    </row>
    <row r="116" spans="1:4" x14ac:dyDescent="0.2">
      <c r="A116">
        <v>124</v>
      </c>
      <c r="B116" s="3">
        <f>IF(abs!H116="",9999,abs!H116)</f>
        <v>261</v>
      </c>
      <c r="C116" s="3">
        <f>IF(abs!Q116="",9999,abs!Q116)</f>
        <v>183</v>
      </c>
      <c r="D116" s="7">
        <f t="shared" si="1"/>
        <v>0.70114942528735635</v>
      </c>
    </row>
    <row r="117" spans="1:4" x14ac:dyDescent="0.2">
      <c r="A117">
        <v>125</v>
      </c>
      <c r="B117" s="3">
        <f>IF(abs!H117="",9999,abs!H117)</f>
        <v>301</v>
      </c>
      <c r="C117" s="3">
        <f>IF(abs!Q117="",9999,abs!Q117)</f>
        <v>209</v>
      </c>
      <c r="D117" s="7">
        <f t="shared" si="1"/>
        <v>0.69435215946843853</v>
      </c>
    </row>
    <row r="118" spans="1:4" x14ac:dyDescent="0.2">
      <c r="A118">
        <v>126</v>
      </c>
      <c r="B118" s="3">
        <f>IF(abs!H118="",9999,abs!H118)</f>
        <v>247</v>
      </c>
      <c r="C118" s="3">
        <f>IF(abs!Q118="",9999,abs!Q118)</f>
        <v>152</v>
      </c>
      <c r="D118" s="7">
        <f t="shared" si="1"/>
        <v>0.61538461538461542</v>
      </c>
    </row>
    <row r="119" spans="1:4" x14ac:dyDescent="0.2">
      <c r="A119">
        <v>127</v>
      </c>
      <c r="B119" s="3">
        <f>IF(abs!H119="",9999,abs!H119)</f>
        <v>186</v>
      </c>
      <c r="C119" s="3">
        <f>IF(abs!Q119="",9999,abs!Q119)</f>
        <v>107</v>
      </c>
      <c r="D119" s="7">
        <f t="shared" si="1"/>
        <v>0.57526881720430112</v>
      </c>
    </row>
    <row r="120" spans="1:4" x14ac:dyDescent="0.2">
      <c r="A120">
        <v>128</v>
      </c>
      <c r="B120" s="3">
        <f>IF(abs!H120="",9999,abs!H120)</f>
        <v>231</v>
      </c>
      <c r="C120" s="3">
        <f>IF(abs!Q120="",9999,abs!Q120)</f>
        <v>136</v>
      </c>
      <c r="D120" s="7">
        <f t="shared" si="1"/>
        <v>0.58874458874458879</v>
      </c>
    </row>
    <row r="121" spans="1:4" x14ac:dyDescent="0.2">
      <c r="A121">
        <v>129</v>
      </c>
      <c r="B121" s="3">
        <f>IF(abs!H121="",9999,abs!H121)</f>
        <v>222</v>
      </c>
      <c r="C121" s="3">
        <f>IF(abs!Q121="",9999,abs!Q121)</f>
        <v>151</v>
      </c>
      <c r="D121" s="7">
        <f t="shared" si="1"/>
        <v>0.68018018018018023</v>
      </c>
    </row>
    <row r="122" spans="1:4" x14ac:dyDescent="0.2">
      <c r="A122">
        <v>130</v>
      </c>
      <c r="B122" s="3">
        <f>IF(abs!H122="",9999,abs!H122)</f>
        <v>241</v>
      </c>
      <c r="C122" s="3">
        <f>IF(abs!Q122="",9999,abs!Q122)</f>
        <v>161</v>
      </c>
      <c r="D122" s="7">
        <f t="shared" si="1"/>
        <v>0.66804979253112029</v>
      </c>
    </row>
    <row r="123" spans="1:4" x14ac:dyDescent="0.2">
      <c r="A123">
        <v>131</v>
      </c>
      <c r="B123" s="3">
        <f>IF(abs!H123="",9999,abs!H123)</f>
        <v>256</v>
      </c>
      <c r="C123" s="3">
        <f>IF(abs!Q123="",9999,abs!Q123)</f>
        <v>188</v>
      </c>
      <c r="D123" s="7">
        <f t="shared" si="1"/>
        <v>0.734375</v>
      </c>
    </row>
    <row r="124" spans="1:4" x14ac:dyDescent="0.2">
      <c r="A124">
        <v>132</v>
      </c>
      <c r="B124" s="3">
        <f>IF(abs!H124="",9999,abs!H124)</f>
        <v>157</v>
      </c>
      <c r="C124" s="3">
        <f>IF(abs!Q124="",9999,abs!Q124)</f>
        <v>103</v>
      </c>
      <c r="D124" s="7">
        <f t="shared" si="1"/>
        <v>0.6560509554140127</v>
      </c>
    </row>
    <row r="125" spans="1:4" x14ac:dyDescent="0.2">
      <c r="A125">
        <v>133</v>
      </c>
      <c r="B125" s="3">
        <f>IF(abs!H125="",9999,abs!H125)</f>
        <v>200</v>
      </c>
      <c r="C125" s="3">
        <f>IF(abs!Q125="",9999,abs!Q125)</f>
        <v>124</v>
      </c>
      <c r="D125" s="7">
        <f t="shared" si="1"/>
        <v>0.62</v>
      </c>
    </row>
    <row r="126" spans="1:4" x14ac:dyDescent="0.2">
      <c r="A126">
        <v>134</v>
      </c>
      <c r="B126" s="3">
        <f>IF(abs!H126="",9999,abs!H126)</f>
        <v>194</v>
      </c>
      <c r="C126" s="3">
        <f>IF(abs!Q126="",9999,abs!Q126)</f>
        <v>127</v>
      </c>
      <c r="D126" s="7">
        <f t="shared" si="1"/>
        <v>0.65463917525773196</v>
      </c>
    </row>
    <row r="127" spans="1:4" x14ac:dyDescent="0.2">
      <c r="A127">
        <v>135</v>
      </c>
      <c r="B127" s="3">
        <f>IF(abs!H127="",9999,abs!H127)</f>
        <v>210</v>
      </c>
      <c r="C127" s="3">
        <f>IF(abs!Q127="",9999,abs!Q127)</f>
        <v>146</v>
      </c>
      <c r="D127" s="7">
        <f t="shared" si="1"/>
        <v>0.69523809523809521</v>
      </c>
    </row>
    <row r="128" spans="1:4" x14ac:dyDescent="0.2">
      <c r="A128">
        <v>136</v>
      </c>
      <c r="B128" s="3">
        <f>IF(abs!H128="",9999,abs!H128)</f>
        <v>233</v>
      </c>
      <c r="C128" s="3">
        <f>IF(abs!Q128="",9999,abs!Q128)</f>
        <v>147</v>
      </c>
      <c r="D128" s="7">
        <f t="shared" si="1"/>
        <v>0.63090128755364805</v>
      </c>
    </row>
    <row r="129" spans="1:4" x14ac:dyDescent="0.2">
      <c r="A129">
        <v>137</v>
      </c>
      <c r="B129" s="3">
        <f>IF(abs!H129="",9999,abs!H129)</f>
        <v>257</v>
      </c>
      <c r="C129" s="3">
        <f>IF(abs!Q129="",9999,abs!Q129)</f>
        <v>192</v>
      </c>
      <c r="D129" s="7">
        <f t="shared" si="1"/>
        <v>0.74708171206225682</v>
      </c>
    </row>
    <row r="130" spans="1:4" x14ac:dyDescent="0.2">
      <c r="A130">
        <v>138</v>
      </c>
      <c r="B130" s="3">
        <f>IF(abs!H130="",9999,abs!H130)</f>
        <v>250</v>
      </c>
      <c r="C130" s="3">
        <f>IF(abs!Q130="",9999,abs!Q130)</f>
        <v>155</v>
      </c>
      <c r="D130" s="7">
        <f t="shared" si="1"/>
        <v>0.62</v>
      </c>
    </row>
    <row r="131" spans="1:4" x14ac:dyDescent="0.2">
      <c r="A131">
        <v>139</v>
      </c>
      <c r="B131" s="3">
        <f>IF(abs!H131="",9999,abs!H131)</f>
        <v>286</v>
      </c>
      <c r="C131" s="3">
        <f>IF(abs!Q131="",9999,abs!Q131)</f>
        <v>200</v>
      </c>
      <c r="D131" s="7">
        <f t="shared" si="1"/>
        <v>0.69930069930069927</v>
      </c>
    </row>
    <row r="132" spans="1:4" x14ac:dyDescent="0.2">
      <c r="A132">
        <v>140</v>
      </c>
      <c r="B132" s="3">
        <f>IF(abs!H132="",9999,abs!H132)</f>
        <v>232</v>
      </c>
      <c r="C132" s="3">
        <f>IF(abs!Q132="",9999,abs!Q132)</f>
        <v>169</v>
      </c>
      <c r="D132" s="7">
        <f t="shared" ref="D132:D195" si="2">IF(OR(B132=9999,C132=9999),"",C132/B132)</f>
        <v>0.72844827586206895</v>
      </c>
    </row>
    <row r="133" spans="1:4" x14ac:dyDescent="0.2">
      <c r="A133">
        <v>141</v>
      </c>
      <c r="B133" s="3">
        <f>IF(abs!H133="",9999,abs!H133)</f>
        <v>207</v>
      </c>
      <c r="C133" s="3">
        <f>IF(abs!Q133="",9999,abs!Q133)</f>
        <v>127</v>
      </c>
      <c r="D133" s="7">
        <f t="shared" si="2"/>
        <v>0.61352657004830913</v>
      </c>
    </row>
    <row r="134" spans="1:4" x14ac:dyDescent="0.2">
      <c r="A134">
        <v>142</v>
      </c>
      <c r="B134" s="3">
        <f>IF(abs!H134="",9999,abs!H134)</f>
        <v>235</v>
      </c>
      <c r="C134" s="3">
        <f>IF(abs!Q134="",9999,abs!Q134)</f>
        <v>147</v>
      </c>
      <c r="D134" s="7">
        <f t="shared" si="2"/>
        <v>0.62553191489361704</v>
      </c>
    </row>
    <row r="135" spans="1:4" x14ac:dyDescent="0.2">
      <c r="A135">
        <v>143</v>
      </c>
      <c r="B135" s="3">
        <f>IF(abs!H135="",9999,abs!H135)</f>
        <v>294</v>
      </c>
      <c r="C135" s="3">
        <f>IF(abs!Q135="",9999,abs!Q135)</f>
        <v>206</v>
      </c>
      <c r="D135" s="7">
        <f t="shared" si="2"/>
        <v>0.70068027210884354</v>
      </c>
    </row>
    <row r="136" spans="1:4" x14ac:dyDescent="0.2">
      <c r="A136">
        <v>144</v>
      </c>
      <c r="B136" s="3">
        <f>IF(abs!H136="",9999,abs!H136)</f>
        <v>173</v>
      </c>
      <c r="C136" s="3">
        <f>IF(abs!Q136="",9999,abs!Q136)</f>
        <v>106</v>
      </c>
      <c r="D136" s="7">
        <f t="shared" si="2"/>
        <v>0.61271676300578037</v>
      </c>
    </row>
    <row r="137" spans="1:4" x14ac:dyDescent="0.2">
      <c r="A137">
        <v>145</v>
      </c>
      <c r="B137" s="3">
        <f>IF(abs!H137="",9999,abs!H137)</f>
        <v>237</v>
      </c>
      <c r="C137" s="3">
        <f>IF(abs!Q137="",9999,abs!Q137)</f>
        <v>162</v>
      </c>
      <c r="D137" s="7">
        <f t="shared" si="2"/>
        <v>0.68354430379746833</v>
      </c>
    </row>
    <row r="138" spans="1:4" x14ac:dyDescent="0.2">
      <c r="A138">
        <v>146</v>
      </c>
      <c r="B138" s="3">
        <f>IF(abs!H138="",9999,abs!H138)</f>
        <v>151</v>
      </c>
      <c r="C138" s="3">
        <f>IF(abs!Q138="",9999,abs!Q138)</f>
        <v>100</v>
      </c>
      <c r="D138" s="7">
        <f t="shared" si="2"/>
        <v>0.66225165562913912</v>
      </c>
    </row>
    <row r="139" spans="1:4" x14ac:dyDescent="0.2">
      <c r="A139">
        <v>147</v>
      </c>
      <c r="B139" s="3">
        <f>IF(abs!H139="",9999,abs!H139)</f>
        <v>205</v>
      </c>
      <c r="C139" s="3">
        <f>IF(abs!Q139="",9999,abs!Q139)</f>
        <v>110</v>
      </c>
      <c r="D139" s="7">
        <f t="shared" si="2"/>
        <v>0.53658536585365857</v>
      </c>
    </row>
    <row r="140" spans="1:4" x14ac:dyDescent="0.2">
      <c r="A140">
        <v>148</v>
      </c>
      <c r="B140" s="3">
        <f>IF(abs!H140="",9999,abs!H140)</f>
        <v>201</v>
      </c>
      <c r="C140" s="3">
        <f>IF(abs!Q140="",9999,abs!Q140)</f>
        <v>143</v>
      </c>
      <c r="D140" s="7">
        <f t="shared" si="2"/>
        <v>0.71144278606965172</v>
      </c>
    </row>
    <row r="141" spans="1:4" x14ac:dyDescent="0.2">
      <c r="A141">
        <v>149</v>
      </c>
      <c r="B141" s="3">
        <f>IF(abs!H141="",9999,abs!H141)</f>
        <v>226</v>
      </c>
      <c r="C141" s="3">
        <f>IF(abs!Q141="",9999,abs!Q141)</f>
        <v>134</v>
      </c>
      <c r="D141" s="7">
        <f t="shared" si="2"/>
        <v>0.59292035398230092</v>
      </c>
    </row>
    <row r="142" spans="1:4" x14ac:dyDescent="0.2">
      <c r="A142">
        <v>151</v>
      </c>
      <c r="B142" s="3">
        <f>IF(abs!H142="",9999,abs!H142)</f>
        <v>227</v>
      </c>
      <c r="C142" s="3">
        <f>IF(abs!Q142="",9999,abs!Q142)</f>
        <v>166</v>
      </c>
      <c r="D142" s="7">
        <f t="shared" si="2"/>
        <v>0.7312775330396476</v>
      </c>
    </row>
    <row r="143" spans="1:4" x14ac:dyDescent="0.2">
      <c r="A143">
        <v>152</v>
      </c>
      <c r="B143" s="3">
        <f>IF(abs!H143="",9999,abs!H143)</f>
        <v>302</v>
      </c>
      <c r="C143" s="3">
        <f>IF(abs!Q143="",9999,abs!Q143)</f>
        <v>203</v>
      </c>
      <c r="D143" s="7">
        <f t="shared" si="2"/>
        <v>0.67218543046357615</v>
      </c>
    </row>
    <row r="144" spans="1:4" x14ac:dyDescent="0.2">
      <c r="A144">
        <v>153</v>
      </c>
      <c r="B144" s="3">
        <f>IF(abs!H144="",9999,abs!H144)</f>
        <v>198</v>
      </c>
      <c r="C144" s="3">
        <f>IF(abs!Q144="",9999,abs!Q144)</f>
        <v>116</v>
      </c>
      <c r="D144" s="7">
        <f t="shared" si="2"/>
        <v>0.58585858585858586</v>
      </c>
    </row>
    <row r="145" spans="1:4" x14ac:dyDescent="0.2">
      <c r="A145">
        <v>155</v>
      </c>
      <c r="B145" s="3">
        <f>IF(abs!H145="",9999,abs!H145)</f>
        <v>261</v>
      </c>
      <c r="C145" s="3">
        <f>IF(abs!Q145="",9999,abs!Q145)</f>
        <v>162</v>
      </c>
      <c r="D145" s="7">
        <f t="shared" si="2"/>
        <v>0.62068965517241381</v>
      </c>
    </row>
    <row r="146" spans="1:4" x14ac:dyDescent="0.2">
      <c r="A146">
        <v>157</v>
      </c>
      <c r="B146" s="3">
        <f>IF(abs!H146="",9999,abs!H146)</f>
        <v>246</v>
      </c>
      <c r="C146" s="3">
        <f>IF(abs!Q146="",9999,abs!Q146)</f>
        <v>151</v>
      </c>
      <c r="D146" s="7">
        <f t="shared" si="2"/>
        <v>0.61382113821138207</v>
      </c>
    </row>
    <row r="147" spans="1:4" x14ac:dyDescent="0.2">
      <c r="A147">
        <v>160</v>
      </c>
      <c r="B147" s="3">
        <f>IF(abs!H147="",9999,abs!H147)</f>
        <v>210</v>
      </c>
      <c r="C147" s="3">
        <f>IF(abs!Q147="",9999,abs!Q147)</f>
        <v>113</v>
      </c>
      <c r="D147" s="7">
        <f t="shared" si="2"/>
        <v>0.53809523809523807</v>
      </c>
    </row>
    <row r="148" spans="1:4" x14ac:dyDescent="0.2">
      <c r="A148">
        <v>161</v>
      </c>
      <c r="B148" s="3">
        <f>IF(abs!H148="",9999,abs!H148)</f>
        <v>271</v>
      </c>
      <c r="C148" s="3">
        <f>IF(abs!Q148="",9999,abs!Q148)</f>
        <v>186</v>
      </c>
      <c r="D148" s="7">
        <f t="shared" si="2"/>
        <v>0.68634686346863472</v>
      </c>
    </row>
    <row r="149" spans="1:4" x14ac:dyDescent="0.2">
      <c r="A149">
        <v>162</v>
      </c>
      <c r="B149" s="3">
        <f>IF(abs!H149="",9999,abs!H149)</f>
        <v>155</v>
      </c>
      <c r="C149" s="3">
        <f>IF(abs!Q149="",9999,abs!Q149)</f>
        <v>101</v>
      </c>
      <c r="D149" s="7">
        <f t="shared" si="2"/>
        <v>0.65161290322580645</v>
      </c>
    </row>
    <row r="150" spans="1:4" x14ac:dyDescent="0.2">
      <c r="A150">
        <v>163</v>
      </c>
      <c r="B150" s="3">
        <f>IF(abs!H150="",9999,abs!H150)</f>
        <v>195</v>
      </c>
      <c r="C150" s="3">
        <f>IF(abs!Q150="",9999,abs!Q150)</f>
        <v>136</v>
      </c>
      <c r="D150" s="7">
        <f t="shared" si="2"/>
        <v>0.6974358974358974</v>
      </c>
    </row>
    <row r="151" spans="1:4" x14ac:dyDescent="0.2">
      <c r="A151">
        <v>164</v>
      </c>
      <c r="B151" s="3">
        <f>IF(abs!H151="",9999,abs!H151)</f>
        <v>213</v>
      </c>
      <c r="C151" s="3">
        <f>IF(abs!Q151="",9999,abs!Q151)</f>
        <v>138</v>
      </c>
      <c r="D151" s="7">
        <f t="shared" si="2"/>
        <v>0.647887323943662</v>
      </c>
    </row>
    <row r="152" spans="1:4" x14ac:dyDescent="0.2">
      <c r="A152">
        <v>165</v>
      </c>
      <c r="B152" s="3">
        <f>IF(abs!H152="",9999,abs!H152)</f>
        <v>315</v>
      </c>
      <c r="C152" s="3">
        <f>IF(abs!Q152="",9999,abs!Q152)</f>
        <v>216</v>
      </c>
      <c r="D152" s="7">
        <f t="shared" si="2"/>
        <v>0.68571428571428572</v>
      </c>
    </row>
    <row r="153" spans="1:4" x14ac:dyDescent="0.2">
      <c r="A153">
        <v>166</v>
      </c>
      <c r="B153" s="3">
        <f>IF(abs!H153="",9999,abs!H153)</f>
        <v>264</v>
      </c>
      <c r="C153" s="3">
        <f>IF(abs!Q153="",9999,abs!Q153)</f>
        <v>201</v>
      </c>
      <c r="D153" s="7">
        <f t="shared" si="2"/>
        <v>0.76136363636363635</v>
      </c>
    </row>
    <row r="154" spans="1:4" x14ac:dyDescent="0.2">
      <c r="A154">
        <v>167</v>
      </c>
      <c r="B154" s="3">
        <f>IF(abs!H154="",9999,abs!H154)</f>
        <v>222</v>
      </c>
      <c r="C154" s="3">
        <f>IF(abs!Q154="",9999,abs!Q154)</f>
        <v>169</v>
      </c>
      <c r="D154" s="7">
        <f t="shared" si="2"/>
        <v>0.76126126126126126</v>
      </c>
    </row>
    <row r="155" spans="1:4" x14ac:dyDescent="0.2">
      <c r="A155">
        <v>168</v>
      </c>
      <c r="B155" s="3">
        <f>IF(abs!H155="",9999,abs!H155)</f>
        <v>262</v>
      </c>
      <c r="C155" s="3">
        <f>IF(abs!Q155="",9999,abs!Q155)</f>
        <v>179</v>
      </c>
      <c r="D155" s="7">
        <f t="shared" si="2"/>
        <v>0.68320610687022898</v>
      </c>
    </row>
    <row r="156" spans="1:4" x14ac:dyDescent="0.2">
      <c r="A156">
        <v>169</v>
      </c>
      <c r="B156" s="3">
        <f>IF(abs!H156="",9999,abs!H156)</f>
        <v>213</v>
      </c>
      <c r="C156" s="3">
        <f>IF(abs!Q156="",9999,abs!Q156)</f>
        <v>121</v>
      </c>
      <c r="D156" s="7">
        <f t="shared" si="2"/>
        <v>0.568075117370892</v>
      </c>
    </row>
    <row r="157" spans="1:4" x14ac:dyDescent="0.2">
      <c r="A157">
        <v>170</v>
      </c>
      <c r="B157" s="3">
        <f>IF(abs!H157="",9999,abs!H157)</f>
        <v>209</v>
      </c>
      <c r="C157" s="3">
        <f>IF(abs!Q157="",9999,abs!Q157)</f>
        <v>155</v>
      </c>
      <c r="D157" s="7">
        <f t="shared" si="2"/>
        <v>0.74162679425837319</v>
      </c>
    </row>
    <row r="158" spans="1:4" x14ac:dyDescent="0.2">
      <c r="A158">
        <v>171</v>
      </c>
      <c r="B158" s="3">
        <f>IF(abs!H158="",9999,abs!H158)</f>
        <v>230</v>
      </c>
      <c r="C158" s="3">
        <f>IF(abs!Q158="",9999,abs!Q158)</f>
        <v>147</v>
      </c>
      <c r="D158" s="7">
        <f t="shared" si="2"/>
        <v>0.63913043478260867</v>
      </c>
    </row>
    <row r="159" spans="1:4" x14ac:dyDescent="0.2">
      <c r="A159">
        <v>172</v>
      </c>
      <c r="B159" s="3">
        <f>IF(abs!H159="",9999,abs!H159)</f>
        <v>202</v>
      </c>
      <c r="C159" s="3">
        <f>IF(abs!Q159="",9999,abs!Q159)</f>
        <v>121</v>
      </c>
      <c r="D159" s="7">
        <f t="shared" si="2"/>
        <v>0.59900990099009899</v>
      </c>
    </row>
    <row r="160" spans="1:4" x14ac:dyDescent="0.2">
      <c r="A160">
        <v>173</v>
      </c>
      <c r="B160" s="3">
        <f>IF(abs!H160="",9999,abs!H160)</f>
        <v>250</v>
      </c>
      <c r="C160" s="3">
        <f>IF(abs!Q160="",9999,abs!Q160)</f>
        <v>174</v>
      </c>
      <c r="D160" s="7">
        <f t="shared" si="2"/>
        <v>0.69599999999999995</v>
      </c>
    </row>
    <row r="161" spans="1:4" x14ac:dyDescent="0.2">
      <c r="A161">
        <v>174</v>
      </c>
      <c r="B161" s="3">
        <f>IF(abs!H161="",9999,abs!H161)</f>
        <v>247</v>
      </c>
      <c r="C161" s="3">
        <f>IF(abs!Q161="",9999,abs!Q161)</f>
        <v>190</v>
      </c>
      <c r="D161" s="7">
        <f t="shared" si="2"/>
        <v>0.76923076923076927</v>
      </c>
    </row>
    <row r="162" spans="1:4" x14ac:dyDescent="0.2">
      <c r="A162">
        <v>175</v>
      </c>
      <c r="B162" s="3">
        <f>IF(abs!H162="",9999,abs!H162)</f>
        <v>291</v>
      </c>
      <c r="C162" s="3">
        <f>IF(abs!Q162="",9999,abs!Q162)</f>
        <v>194</v>
      </c>
      <c r="D162" s="7">
        <f t="shared" si="2"/>
        <v>0.66666666666666663</v>
      </c>
    </row>
    <row r="163" spans="1:4" x14ac:dyDescent="0.2">
      <c r="A163">
        <v>176</v>
      </c>
      <c r="B163" s="3">
        <f>IF(abs!H163="",9999,abs!H163)</f>
        <v>189</v>
      </c>
      <c r="C163" s="3">
        <f>IF(abs!Q163="",9999,abs!Q163)</f>
        <v>113</v>
      </c>
      <c r="D163" s="7">
        <f t="shared" si="2"/>
        <v>0.59788359788359791</v>
      </c>
    </row>
    <row r="164" spans="1:4" x14ac:dyDescent="0.2">
      <c r="A164">
        <v>177</v>
      </c>
      <c r="B164" s="3">
        <f>IF(abs!H164="",9999,abs!H164)</f>
        <v>242</v>
      </c>
      <c r="C164" s="3">
        <f>IF(abs!Q164="",9999,abs!Q164)</f>
        <v>179</v>
      </c>
      <c r="D164" s="7">
        <f t="shared" si="2"/>
        <v>0.73966942148760328</v>
      </c>
    </row>
    <row r="165" spans="1:4" x14ac:dyDescent="0.2">
      <c r="A165">
        <v>181</v>
      </c>
      <c r="B165" s="3">
        <f>IF(abs!H165="",9999,abs!H165)</f>
        <v>271</v>
      </c>
      <c r="C165" s="3">
        <f>IF(abs!Q165="",9999,abs!Q165)</f>
        <v>188</v>
      </c>
      <c r="D165" s="7">
        <f t="shared" si="2"/>
        <v>0.69372693726937273</v>
      </c>
    </row>
    <row r="166" spans="1:4" x14ac:dyDescent="0.2">
      <c r="A166">
        <v>186</v>
      </c>
      <c r="B166" s="3">
        <f>IF(abs!H166="",9999,abs!H166)</f>
        <v>233</v>
      </c>
      <c r="C166" s="3">
        <f>IF(abs!Q166="",9999,abs!Q166)</f>
        <v>146</v>
      </c>
      <c r="D166" s="7">
        <f t="shared" si="2"/>
        <v>0.62660944206008584</v>
      </c>
    </row>
    <row r="167" spans="1:4" x14ac:dyDescent="0.2">
      <c r="A167">
        <v>187</v>
      </c>
      <c r="B167" s="3">
        <f>IF(abs!H167="",9999,abs!H167)</f>
        <v>266</v>
      </c>
      <c r="C167" s="3">
        <f>IF(abs!Q167="",9999,abs!Q167)</f>
        <v>174</v>
      </c>
      <c r="D167" s="7">
        <f t="shared" si="2"/>
        <v>0.65413533834586468</v>
      </c>
    </row>
    <row r="168" spans="1:4" x14ac:dyDescent="0.2">
      <c r="A168">
        <v>188</v>
      </c>
      <c r="B168" s="3">
        <f>IF(abs!H168="",9999,abs!H168)</f>
        <v>196</v>
      </c>
      <c r="C168" s="3">
        <f>IF(abs!Q168="",9999,abs!Q168)</f>
        <v>115</v>
      </c>
      <c r="D168" s="7">
        <f t="shared" si="2"/>
        <v>0.58673469387755106</v>
      </c>
    </row>
    <row r="169" spans="1:4" x14ac:dyDescent="0.2">
      <c r="A169">
        <v>189</v>
      </c>
      <c r="B169" s="3">
        <f>IF(abs!H169="",9999,abs!H169)</f>
        <v>216</v>
      </c>
      <c r="C169" s="3">
        <f>IF(abs!Q169="",9999,abs!Q169)</f>
        <v>142</v>
      </c>
      <c r="D169" s="7">
        <f t="shared" si="2"/>
        <v>0.65740740740740744</v>
      </c>
    </row>
    <row r="170" spans="1:4" x14ac:dyDescent="0.2">
      <c r="A170">
        <v>192</v>
      </c>
      <c r="B170" s="3">
        <f>IF(abs!H170="",9999,abs!H170)</f>
        <v>258</v>
      </c>
      <c r="C170" s="3">
        <f>IF(abs!Q170="",9999,abs!Q170)</f>
        <v>176</v>
      </c>
      <c r="D170" s="7">
        <f t="shared" si="2"/>
        <v>0.68217054263565891</v>
      </c>
    </row>
    <row r="171" spans="1:4" x14ac:dyDescent="0.2">
      <c r="A171">
        <v>193</v>
      </c>
      <c r="B171" s="3">
        <f>IF(abs!H171="",9999,abs!H171)</f>
        <v>172</v>
      </c>
      <c r="C171" s="3">
        <f>IF(abs!Q171="",9999,abs!Q171)</f>
        <v>105</v>
      </c>
      <c r="D171" s="7">
        <f t="shared" si="2"/>
        <v>0.61046511627906974</v>
      </c>
    </row>
    <row r="172" spans="1:4" x14ac:dyDescent="0.2">
      <c r="A172">
        <v>194</v>
      </c>
      <c r="B172" s="3">
        <f>IF(abs!H172="",9999,abs!H172)</f>
        <v>234</v>
      </c>
      <c r="C172" s="3">
        <f>IF(abs!Q172="",9999,abs!Q172)</f>
        <v>179</v>
      </c>
      <c r="D172" s="7">
        <f t="shared" si="2"/>
        <v>0.7649572649572649</v>
      </c>
    </row>
    <row r="173" spans="1:4" x14ac:dyDescent="0.2">
      <c r="A173">
        <v>195</v>
      </c>
      <c r="B173" s="3">
        <f>IF(abs!H173="",9999,abs!H173)</f>
        <v>241</v>
      </c>
      <c r="C173" s="3">
        <f>IF(abs!Q173="",9999,abs!Q173)</f>
        <v>176</v>
      </c>
      <c r="D173" s="7">
        <f t="shared" si="2"/>
        <v>0.73029045643153523</v>
      </c>
    </row>
    <row r="174" spans="1:4" x14ac:dyDescent="0.2">
      <c r="A174">
        <v>196</v>
      </c>
      <c r="B174" s="3">
        <f>IF(abs!H174="",9999,abs!H174)</f>
        <v>269</v>
      </c>
      <c r="C174" s="3">
        <f>IF(abs!Q174="",9999,abs!Q174)</f>
        <v>173</v>
      </c>
      <c r="D174" s="7">
        <f t="shared" si="2"/>
        <v>0.64312267657992561</v>
      </c>
    </row>
    <row r="175" spans="1:4" x14ac:dyDescent="0.2">
      <c r="A175">
        <v>197</v>
      </c>
      <c r="B175" s="3">
        <f>IF(abs!H175="",9999,abs!H175)</f>
        <v>213</v>
      </c>
      <c r="C175" s="3">
        <f>IF(abs!Q175="",9999,abs!Q175)</f>
        <v>138</v>
      </c>
      <c r="D175" s="7">
        <f t="shared" si="2"/>
        <v>0.647887323943662</v>
      </c>
    </row>
    <row r="176" spans="1:4" x14ac:dyDescent="0.2">
      <c r="A176">
        <v>198</v>
      </c>
      <c r="B176" s="3">
        <f>IF(abs!H176="",9999,abs!H176)</f>
        <v>166</v>
      </c>
      <c r="C176" s="3">
        <f>IF(abs!Q176="",9999,abs!Q176)</f>
        <v>111</v>
      </c>
      <c r="D176" s="7">
        <f t="shared" si="2"/>
        <v>0.66867469879518071</v>
      </c>
    </row>
    <row r="177" spans="1:4" x14ac:dyDescent="0.2">
      <c r="A177">
        <v>200</v>
      </c>
      <c r="B177" s="3">
        <f>IF(abs!H177="",9999,abs!H177)</f>
        <v>273</v>
      </c>
      <c r="C177" s="3">
        <f>IF(abs!Q177="",9999,abs!Q177)</f>
        <v>217</v>
      </c>
      <c r="D177" s="7">
        <f t="shared" si="2"/>
        <v>0.79487179487179482</v>
      </c>
    </row>
    <row r="178" spans="1:4" x14ac:dyDescent="0.2">
      <c r="A178">
        <v>201</v>
      </c>
      <c r="B178" s="3">
        <f>IF(abs!H178="",9999,abs!H178)</f>
        <v>216</v>
      </c>
      <c r="C178" s="3">
        <f>IF(abs!Q178="",9999,abs!Q178)</f>
        <v>140</v>
      </c>
      <c r="D178" s="7">
        <f t="shared" si="2"/>
        <v>0.64814814814814814</v>
      </c>
    </row>
    <row r="179" spans="1:4" x14ac:dyDescent="0.2">
      <c r="A179">
        <v>203</v>
      </c>
      <c r="B179" s="3">
        <f>IF(abs!H179="",9999,abs!H179)</f>
        <v>247</v>
      </c>
      <c r="C179" s="3">
        <f>IF(abs!Q179="",9999,abs!Q179)</f>
        <v>172</v>
      </c>
      <c r="D179" s="7">
        <f t="shared" si="2"/>
        <v>0.69635627530364375</v>
      </c>
    </row>
    <row r="180" spans="1:4" x14ac:dyDescent="0.2">
      <c r="A180">
        <v>204</v>
      </c>
      <c r="B180" s="3">
        <f>IF(abs!H180="",9999,abs!H180)</f>
        <v>220</v>
      </c>
      <c r="C180" s="3">
        <f>IF(abs!Q180="",9999,abs!Q180)</f>
        <v>149</v>
      </c>
      <c r="D180" s="7">
        <f t="shared" si="2"/>
        <v>0.67727272727272725</v>
      </c>
    </row>
    <row r="181" spans="1:4" x14ac:dyDescent="0.2">
      <c r="A181">
        <v>205</v>
      </c>
      <c r="B181" s="3">
        <f>IF(abs!H181="",9999,abs!H181)</f>
        <v>209</v>
      </c>
      <c r="C181" s="3">
        <f>IF(abs!Q181="",9999,abs!Q181)</f>
        <v>147</v>
      </c>
      <c r="D181" s="7">
        <f t="shared" si="2"/>
        <v>0.70334928229665072</v>
      </c>
    </row>
    <row r="182" spans="1:4" x14ac:dyDescent="0.2">
      <c r="A182">
        <v>207</v>
      </c>
      <c r="B182" s="3">
        <f>IF(abs!H182="",9999,abs!H182)</f>
        <v>260</v>
      </c>
      <c r="C182" s="3">
        <f>IF(abs!Q182="",9999,abs!Q182)</f>
        <v>210</v>
      </c>
      <c r="D182" s="7">
        <f t="shared" si="2"/>
        <v>0.80769230769230771</v>
      </c>
    </row>
    <row r="183" spans="1:4" x14ac:dyDescent="0.2">
      <c r="A183">
        <v>208</v>
      </c>
      <c r="B183" s="3">
        <f>IF(abs!H183="",9999,abs!H183)</f>
        <v>9999</v>
      </c>
      <c r="C183" s="3">
        <f>IF(abs!Q183="",9999,abs!Q183)</f>
        <v>126</v>
      </c>
      <c r="D183" s="7" t="str">
        <f t="shared" si="2"/>
        <v/>
      </c>
    </row>
    <row r="184" spans="1:4" x14ac:dyDescent="0.2">
      <c r="A184">
        <v>209</v>
      </c>
      <c r="B184" s="3">
        <f>IF(abs!H184="",9999,abs!H184)</f>
        <v>257</v>
      </c>
      <c r="C184" s="3">
        <f>IF(abs!Q184="",9999,abs!Q184)</f>
        <v>167</v>
      </c>
      <c r="D184" s="7">
        <f t="shared" si="2"/>
        <v>0.64980544747081714</v>
      </c>
    </row>
    <row r="185" spans="1:4" x14ac:dyDescent="0.2">
      <c r="A185">
        <v>210</v>
      </c>
      <c r="B185" s="3">
        <f>IF(abs!H185="",9999,abs!H185)</f>
        <v>182</v>
      </c>
      <c r="C185" s="3">
        <f>IF(abs!Q185="",9999,abs!Q185)</f>
        <v>128</v>
      </c>
      <c r="D185" s="7">
        <f t="shared" si="2"/>
        <v>0.70329670329670335</v>
      </c>
    </row>
    <row r="186" spans="1:4" x14ac:dyDescent="0.2">
      <c r="A186">
        <v>211</v>
      </c>
      <c r="B186" s="3">
        <f>IF(abs!H186="",9999,abs!H186)</f>
        <v>257</v>
      </c>
      <c r="C186" s="3">
        <f>IF(abs!Q186="",9999,abs!Q186)</f>
        <v>180</v>
      </c>
      <c r="D186" s="7">
        <f t="shared" si="2"/>
        <v>0.70038910505836571</v>
      </c>
    </row>
    <row r="187" spans="1:4" x14ac:dyDescent="0.2">
      <c r="A187">
        <v>212</v>
      </c>
      <c r="B187" s="3">
        <f>IF(abs!H187="",9999,abs!H187)</f>
        <v>252</v>
      </c>
      <c r="C187" s="3">
        <f>IF(abs!Q187="",9999,abs!Q187)</f>
        <v>170</v>
      </c>
      <c r="D187" s="7">
        <f t="shared" si="2"/>
        <v>0.67460317460317465</v>
      </c>
    </row>
    <row r="188" spans="1:4" x14ac:dyDescent="0.2">
      <c r="A188">
        <v>213</v>
      </c>
      <c r="B188" s="3">
        <f>IF(abs!H188="",9999,abs!H188)</f>
        <v>267</v>
      </c>
      <c r="C188" s="3">
        <f>IF(abs!Q188="",9999,abs!Q188)</f>
        <v>176</v>
      </c>
      <c r="D188" s="7">
        <f t="shared" si="2"/>
        <v>0.65917602996254676</v>
      </c>
    </row>
    <row r="189" spans="1:4" x14ac:dyDescent="0.2">
      <c r="A189">
        <v>214</v>
      </c>
      <c r="B189" s="3">
        <f>IF(abs!H189="",9999,abs!H189)</f>
        <v>226</v>
      </c>
      <c r="C189" s="3">
        <f>IF(abs!Q189="",9999,abs!Q189)</f>
        <v>151</v>
      </c>
      <c r="D189" s="7">
        <f t="shared" si="2"/>
        <v>0.66814159292035402</v>
      </c>
    </row>
    <row r="190" spans="1:4" x14ac:dyDescent="0.2">
      <c r="A190">
        <v>215</v>
      </c>
      <c r="B190" s="3">
        <f>IF(abs!H190="",9999,abs!H190)</f>
        <v>248</v>
      </c>
      <c r="C190" s="3">
        <f>IF(abs!Q190="",9999,abs!Q190)</f>
        <v>9999</v>
      </c>
      <c r="D190" s="7" t="str">
        <f t="shared" si="2"/>
        <v/>
      </c>
    </row>
    <row r="191" spans="1:4" x14ac:dyDescent="0.2">
      <c r="A191">
        <v>216</v>
      </c>
      <c r="B191" s="3">
        <f>IF(abs!H191="",9999,abs!H191)</f>
        <v>213</v>
      </c>
      <c r="C191" s="3">
        <f>IF(abs!Q191="",9999,abs!Q191)</f>
        <v>116</v>
      </c>
      <c r="D191" s="7">
        <f t="shared" si="2"/>
        <v>0.54460093896713613</v>
      </c>
    </row>
    <row r="192" spans="1:4" x14ac:dyDescent="0.2">
      <c r="A192">
        <v>218</v>
      </c>
      <c r="B192" s="3">
        <f>IF(abs!H192="",9999,abs!H192)</f>
        <v>267</v>
      </c>
      <c r="C192" s="3">
        <f>IF(abs!Q192="",9999,abs!Q192)</f>
        <v>9999</v>
      </c>
      <c r="D192" s="7" t="str">
        <f t="shared" si="2"/>
        <v/>
      </c>
    </row>
    <row r="193" spans="1:4" x14ac:dyDescent="0.2">
      <c r="A193">
        <v>219</v>
      </c>
      <c r="B193" s="3">
        <f>IF(abs!H193="",9999,abs!H193)</f>
        <v>239</v>
      </c>
      <c r="C193" s="3">
        <f>IF(abs!Q193="",9999,abs!Q193)</f>
        <v>147</v>
      </c>
      <c r="D193" s="7">
        <f t="shared" si="2"/>
        <v>0.61506276150627615</v>
      </c>
    </row>
    <row r="194" spans="1:4" x14ac:dyDescent="0.2">
      <c r="A194">
        <v>220</v>
      </c>
      <c r="B194" s="3">
        <f>IF(abs!H194="",9999,abs!H194)</f>
        <v>152</v>
      </c>
      <c r="C194" s="3">
        <f>IF(abs!Q194="",9999,abs!Q194)</f>
        <v>102</v>
      </c>
      <c r="D194" s="7">
        <f t="shared" si="2"/>
        <v>0.67105263157894735</v>
      </c>
    </row>
    <row r="195" spans="1:4" x14ac:dyDescent="0.2">
      <c r="A195">
        <v>221</v>
      </c>
      <c r="B195" s="3">
        <f>IF(abs!H195="",9999,abs!H195)</f>
        <v>257</v>
      </c>
      <c r="C195" s="3">
        <f>IF(abs!Q195="",9999,abs!Q195)</f>
        <v>175</v>
      </c>
      <c r="D195" s="7">
        <f t="shared" si="2"/>
        <v>0.68093385214007784</v>
      </c>
    </row>
    <row r="196" spans="1:4" x14ac:dyDescent="0.2">
      <c r="A196">
        <v>224</v>
      </c>
      <c r="B196" s="3">
        <f>IF(abs!H196="",9999,abs!H196)</f>
        <v>213</v>
      </c>
      <c r="C196" s="3">
        <f>IF(abs!Q196="",9999,abs!Q196)</f>
        <v>128</v>
      </c>
      <c r="D196" s="7">
        <f t="shared" ref="D196:D259" si="3">IF(OR(B196=9999,C196=9999),"",C196/B196)</f>
        <v>0.60093896713615025</v>
      </c>
    </row>
    <row r="197" spans="1:4" x14ac:dyDescent="0.2">
      <c r="A197">
        <v>225</v>
      </c>
      <c r="B197" s="3">
        <f>IF(abs!H197="",9999,abs!H197)</f>
        <v>245</v>
      </c>
      <c r="C197" s="3">
        <f>IF(abs!Q197="",9999,abs!Q197)</f>
        <v>147</v>
      </c>
      <c r="D197" s="7">
        <f t="shared" si="3"/>
        <v>0.6</v>
      </c>
    </row>
    <row r="198" spans="1:4" x14ac:dyDescent="0.2">
      <c r="A198">
        <v>226</v>
      </c>
      <c r="B198" s="3">
        <f>IF(abs!H198="",9999,abs!H198)</f>
        <v>180</v>
      </c>
      <c r="C198" s="3">
        <f>IF(abs!Q198="",9999,abs!Q198)</f>
        <v>117</v>
      </c>
      <c r="D198" s="7">
        <f t="shared" si="3"/>
        <v>0.65</v>
      </c>
    </row>
    <row r="199" spans="1:4" x14ac:dyDescent="0.2">
      <c r="A199">
        <v>227</v>
      </c>
      <c r="B199" s="3">
        <f>IF(abs!H199="",9999,abs!H199)</f>
        <v>248</v>
      </c>
      <c r="C199" s="3">
        <f>IF(abs!Q199="",9999,abs!Q199)</f>
        <v>198</v>
      </c>
      <c r="D199" s="7">
        <f t="shared" si="3"/>
        <v>0.79838709677419351</v>
      </c>
    </row>
    <row r="200" spans="1:4" x14ac:dyDescent="0.2">
      <c r="A200">
        <v>228</v>
      </c>
      <c r="B200" s="3">
        <f>IF(abs!H200="",9999,abs!H200)</f>
        <v>190</v>
      </c>
      <c r="C200" s="3">
        <f>IF(abs!Q200="",9999,abs!Q200)</f>
        <v>107</v>
      </c>
      <c r="D200" s="7">
        <f t="shared" si="3"/>
        <v>0.56315789473684208</v>
      </c>
    </row>
    <row r="201" spans="1:4" x14ac:dyDescent="0.2">
      <c r="A201">
        <v>229</v>
      </c>
      <c r="B201" s="3">
        <f>IF(abs!H201="",9999,abs!H201)</f>
        <v>240</v>
      </c>
      <c r="C201" s="3">
        <f>IF(abs!Q201="",9999,abs!Q201)</f>
        <v>184</v>
      </c>
      <c r="D201" s="7">
        <f t="shared" si="3"/>
        <v>0.76666666666666672</v>
      </c>
    </row>
    <row r="202" spans="1:4" x14ac:dyDescent="0.2">
      <c r="A202">
        <v>230</v>
      </c>
      <c r="B202" s="3">
        <f>IF(abs!H202="",9999,abs!H202)</f>
        <v>213</v>
      </c>
      <c r="C202" s="3">
        <f>IF(abs!Q202="",9999,abs!Q202)</f>
        <v>120</v>
      </c>
      <c r="D202" s="7">
        <f t="shared" si="3"/>
        <v>0.56338028169014087</v>
      </c>
    </row>
    <row r="203" spans="1:4" x14ac:dyDescent="0.2">
      <c r="A203">
        <v>231</v>
      </c>
      <c r="B203" s="3">
        <f>IF(abs!H203="",9999,abs!H203)</f>
        <v>181</v>
      </c>
      <c r="C203" s="3">
        <f>IF(abs!Q203="",9999,abs!Q203)</f>
        <v>102</v>
      </c>
      <c r="D203" s="7">
        <f t="shared" si="3"/>
        <v>0.56353591160220995</v>
      </c>
    </row>
    <row r="204" spans="1:4" x14ac:dyDescent="0.2">
      <c r="A204">
        <v>233</v>
      </c>
      <c r="B204" s="3">
        <f>IF(abs!H204="",9999,abs!H204)</f>
        <v>270</v>
      </c>
      <c r="C204" s="3">
        <f>IF(abs!Q204="",9999,abs!Q204)</f>
        <v>213</v>
      </c>
      <c r="D204" s="7">
        <f t="shared" si="3"/>
        <v>0.78888888888888886</v>
      </c>
    </row>
    <row r="205" spans="1:4" x14ac:dyDescent="0.2">
      <c r="A205">
        <v>234</v>
      </c>
      <c r="B205" s="3">
        <f>IF(abs!H205="",9999,abs!H205)</f>
        <v>248</v>
      </c>
      <c r="C205" s="3">
        <f>IF(abs!Q205="",9999,abs!Q205)</f>
        <v>156</v>
      </c>
      <c r="D205" s="7">
        <f t="shared" si="3"/>
        <v>0.62903225806451613</v>
      </c>
    </row>
    <row r="206" spans="1:4" x14ac:dyDescent="0.2">
      <c r="A206">
        <v>235</v>
      </c>
      <c r="B206" s="3">
        <f>IF(abs!H206="",9999,abs!H206)</f>
        <v>218</v>
      </c>
      <c r="C206" s="3">
        <f>IF(abs!Q206="",9999,abs!Q206)</f>
        <v>125</v>
      </c>
      <c r="D206" s="7">
        <f t="shared" si="3"/>
        <v>0.57339449541284404</v>
      </c>
    </row>
    <row r="207" spans="1:4" x14ac:dyDescent="0.2">
      <c r="A207">
        <v>236</v>
      </c>
      <c r="B207" s="3">
        <f>IF(abs!H207="",9999,abs!H207)</f>
        <v>223</v>
      </c>
      <c r="C207" s="3">
        <f>IF(abs!Q207="",9999,abs!Q207)</f>
        <v>141</v>
      </c>
      <c r="D207" s="7">
        <f t="shared" si="3"/>
        <v>0.63228699551569512</v>
      </c>
    </row>
    <row r="208" spans="1:4" x14ac:dyDescent="0.2">
      <c r="A208">
        <v>237</v>
      </c>
      <c r="B208" s="3">
        <f>IF(abs!H208="",9999,abs!H208)</f>
        <v>205</v>
      </c>
      <c r="C208" s="3">
        <f>IF(abs!Q208="",9999,abs!Q208)</f>
        <v>124</v>
      </c>
      <c r="D208" s="7">
        <f t="shared" si="3"/>
        <v>0.60487804878048779</v>
      </c>
    </row>
    <row r="209" spans="1:4" x14ac:dyDescent="0.2">
      <c r="A209">
        <v>238</v>
      </c>
      <c r="B209" s="3">
        <f>IF(abs!H209="",9999,abs!H209)</f>
        <v>240</v>
      </c>
      <c r="C209" s="3">
        <f>IF(abs!Q209="",9999,abs!Q209)</f>
        <v>160</v>
      </c>
      <c r="D209" s="7">
        <f t="shared" si="3"/>
        <v>0.66666666666666663</v>
      </c>
    </row>
    <row r="210" spans="1:4" x14ac:dyDescent="0.2">
      <c r="A210">
        <v>239</v>
      </c>
      <c r="B210" s="3">
        <f>IF(abs!H210="",9999,abs!H210)</f>
        <v>223</v>
      </c>
      <c r="C210" s="3">
        <f>IF(abs!Q210="",9999,abs!Q210)</f>
        <v>166</v>
      </c>
      <c r="D210" s="7">
        <f t="shared" si="3"/>
        <v>0.74439461883408076</v>
      </c>
    </row>
    <row r="211" spans="1:4" x14ac:dyDescent="0.2">
      <c r="A211">
        <v>240</v>
      </c>
      <c r="B211" s="3">
        <f>IF(abs!H211="",9999,abs!H211)</f>
        <v>235</v>
      </c>
      <c r="C211" s="3">
        <f>IF(abs!Q211="",9999,abs!Q211)</f>
        <v>150</v>
      </c>
      <c r="D211" s="7">
        <f t="shared" si="3"/>
        <v>0.63829787234042556</v>
      </c>
    </row>
    <row r="212" spans="1:4" x14ac:dyDescent="0.2">
      <c r="A212">
        <v>241</v>
      </c>
      <c r="B212" s="3">
        <f>IF(abs!H212="",9999,abs!H212)</f>
        <v>234</v>
      </c>
      <c r="C212" s="3">
        <f>IF(abs!Q212="",9999,abs!Q212)</f>
        <v>181</v>
      </c>
      <c r="D212" s="7">
        <f t="shared" si="3"/>
        <v>0.77350427350427353</v>
      </c>
    </row>
    <row r="213" spans="1:4" x14ac:dyDescent="0.2">
      <c r="A213">
        <v>242</v>
      </c>
      <c r="B213" s="3">
        <f>IF(abs!H213="",9999,abs!H213)</f>
        <v>245</v>
      </c>
      <c r="C213" s="3">
        <f>IF(abs!Q213="",9999,abs!Q213)</f>
        <v>176</v>
      </c>
      <c r="D213" s="7">
        <f t="shared" si="3"/>
        <v>0.71836734693877546</v>
      </c>
    </row>
    <row r="214" spans="1:4" x14ac:dyDescent="0.2">
      <c r="A214">
        <v>243</v>
      </c>
      <c r="B214" s="3">
        <f>IF(abs!H214="",9999,abs!H214)</f>
        <v>265</v>
      </c>
      <c r="C214" s="3">
        <f>IF(abs!Q214="",9999,abs!Q214)</f>
        <v>187</v>
      </c>
      <c r="D214" s="7">
        <f t="shared" si="3"/>
        <v>0.70566037735849052</v>
      </c>
    </row>
    <row r="215" spans="1:4" x14ac:dyDescent="0.2">
      <c r="A215">
        <v>246</v>
      </c>
      <c r="B215" s="3">
        <f>IF(abs!H215="",9999,abs!H215)</f>
        <v>282</v>
      </c>
      <c r="C215" s="3">
        <f>IF(abs!Q215="",9999,abs!Q215)</f>
        <v>200</v>
      </c>
      <c r="D215" s="7">
        <f t="shared" si="3"/>
        <v>0.70921985815602839</v>
      </c>
    </row>
    <row r="216" spans="1:4" x14ac:dyDescent="0.2">
      <c r="A216">
        <v>247</v>
      </c>
      <c r="B216" s="3">
        <f>IF(abs!H216="",9999,abs!H216)</f>
        <v>9999</v>
      </c>
      <c r="C216" s="3">
        <f>IF(abs!Q216="",9999,abs!Q216)</f>
        <v>173</v>
      </c>
      <c r="D216" s="7" t="str">
        <f t="shared" si="3"/>
        <v/>
      </c>
    </row>
    <row r="217" spans="1:4" x14ac:dyDescent="0.2">
      <c r="A217">
        <v>248</v>
      </c>
      <c r="B217" s="3">
        <f>IF(abs!H217="",9999,abs!H217)</f>
        <v>218</v>
      </c>
      <c r="C217" s="3">
        <f>IF(abs!Q217="",9999,abs!Q217)</f>
        <v>127</v>
      </c>
      <c r="D217" s="7">
        <f t="shared" si="3"/>
        <v>0.58256880733944949</v>
      </c>
    </row>
    <row r="218" spans="1:4" x14ac:dyDescent="0.2">
      <c r="A218">
        <v>249</v>
      </c>
      <c r="B218" s="3">
        <f>IF(abs!H218="",9999,abs!H218)</f>
        <v>179</v>
      </c>
      <c r="C218" s="3">
        <f>IF(abs!Q218="",9999,abs!Q218)</f>
        <v>120</v>
      </c>
      <c r="D218" s="7">
        <f t="shared" si="3"/>
        <v>0.67039106145251393</v>
      </c>
    </row>
    <row r="219" spans="1:4" x14ac:dyDescent="0.2">
      <c r="A219">
        <v>250</v>
      </c>
      <c r="B219" s="3">
        <f>IF(abs!H219="",9999,abs!H219)</f>
        <v>291</v>
      </c>
      <c r="C219" s="3">
        <f>IF(abs!Q219="",9999,abs!Q219)</f>
        <v>192</v>
      </c>
      <c r="D219" s="7">
        <f t="shared" si="3"/>
        <v>0.65979381443298968</v>
      </c>
    </row>
    <row r="220" spans="1:4" x14ac:dyDescent="0.2">
      <c r="A220">
        <v>251</v>
      </c>
      <c r="B220" s="3">
        <f>IF(abs!H220="",9999,abs!H220)</f>
        <v>226</v>
      </c>
      <c r="C220" s="3">
        <f>IF(abs!Q220="",9999,abs!Q220)</f>
        <v>154</v>
      </c>
      <c r="D220" s="7">
        <f t="shared" si="3"/>
        <v>0.68141592920353977</v>
      </c>
    </row>
    <row r="221" spans="1:4" x14ac:dyDescent="0.2">
      <c r="A221">
        <v>252</v>
      </c>
      <c r="B221" s="3">
        <f>IF(abs!H221="",9999,abs!H221)</f>
        <v>194</v>
      </c>
      <c r="C221" s="3">
        <f>IF(abs!Q221="",9999,abs!Q221)</f>
        <v>109</v>
      </c>
      <c r="D221" s="7">
        <f t="shared" si="3"/>
        <v>0.56185567010309279</v>
      </c>
    </row>
    <row r="222" spans="1:4" x14ac:dyDescent="0.2">
      <c r="A222">
        <v>253</v>
      </c>
      <c r="B222" s="3">
        <f>IF(abs!H222="",9999,abs!H222)</f>
        <v>230</v>
      </c>
      <c r="C222" s="3">
        <f>IF(abs!Q222="",9999,abs!Q222)</f>
        <v>141</v>
      </c>
      <c r="D222" s="7">
        <f t="shared" si="3"/>
        <v>0.61304347826086958</v>
      </c>
    </row>
    <row r="223" spans="1:4" x14ac:dyDescent="0.2">
      <c r="A223">
        <v>254</v>
      </c>
      <c r="B223" s="3">
        <f>IF(abs!H223="",9999,abs!H223)</f>
        <v>228</v>
      </c>
      <c r="C223" s="3">
        <f>IF(abs!Q223="",9999,abs!Q223)</f>
        <v>177</v>
      </c>
      <c r="D223" s="7">
        <f t="shared" si="3"/>
        <v>0.77631578947368418</v>
      </c>
    </row>
    <row r="224" spans="1:4" x14ac:dyDescent="0.2">
      <c r="A224">
        <v>256</v>
      </c>
      <c r="B224" s="3">
        <f>IF(abs!H224="",9999,abs!H224)</f>
        <v>295</v>
      </c>
      <c r="C224" s="3">
        <f>IF(abs!Q224="",9999,abs!Q224)</f>
        <v>205</v>
      </c>
      <c r="D224" s="7">
        <f t="shared" si="3"/>
        <v>0.69491525423728817</v>
      </c>
    </row>
    <row r="225" spans="1:4" x14ac:dyDescent="0.2">
      <c r="A225">
        <v>257</v>
      </c>
      <c r="B225" s="3">
        <f>IF(abs!H225="",9999,abs!H225)</f>
        <v>299</v>
      </c>
      <c r="C225" s="3">
        <f>IF(abs!Q225="",9999,abs!Q225)</f>
        <v>216</v>
      </c>
      <c r="D225" s="7">
        <f t="shared" si="3"/>
        <v>0.72240802675585281</v>
      </c>
    </row>
    <row r="226" spans="1:4" x14ac:dyDescent="0.2">
      <c r="A226">
        <v>258</v>
      </c>
      <c r="B226" s="3">
        <f>IF(abs!H226="",9999,abs!H226)</f>
        <v>232</v>
      </c>
      <c r="C226" s="3">
        <f>IF(abs!Q226="",9999,abs!Q226)</f>
        <v>142</v>
      </c>
      <c r="D226" s="7">
        <f t="shared" si="3"/>
        <v>0.61206896551724133</v>
      </c>
    </row>
    <row r="227" spans="1:4" x14ac:dyDescent="0.2">
      <c r="A227">
        <v>259</v>
      </c>
      <c r="B227" s="3">
        <f>IF(abs!H227="",9999,abs!H227)</f>
        <v>176</v>
      </c>
      <c r="C227" s="3">
        <f>IF(abs!Q227="",9999,abs!Q227)</f>
        <v>103</v>
      </c>
      <c r="D227" s="7">
        <f t="shared" si="3"/>
        <v>0.58522727272727271</v>
      </c>
    </row>
    <row r="228" spans="1:4" x14ac:dyDescent="0.2">
      <c r="A228">
        <v>260</v>
      </c>
      <c r="B228" s="3">
        <f>IF(abs!H228="",9999,abs!H228)</f>
        <v>196</v>
      </c>
      <c r="C228" s="3">
        <f>IF(abs!Q228="",9999,abs!Q228)</f>
        <v>100</v>
      </c>
      <c r="D228" s="7">
        <f t="shared" si="3"/>
        <v>0.51020408163265307</v>
      </c>
    </row>
    <row r="229" spans="1:4" x14ac:dyDescent="0.2">
      <c r="A229">
        <v>261</v>
      </c>
      <c r="B229" s="3">
        <f>IF(abs!H229="",9999,abs!H229)</f>
        <v>182</v>
      </c>
      <c r="C229" s="3">
        <f>IF(abs!Q229="",9999,abs!Q229)</f>
        <v>131</v>
      </c>
      <c r="D229" s="7">
        <f t="shared" si="3"/>
        <v>0.71978021978021978</v>
      </c>
    </row>
    <row r="230" spans="1:4" x14ac:dyDescent="0.2">
      <c r="A230">
        <v>262</v>
      </c>
      <c r="B230" s="3">
        <f>IF(abs!H230="",9999,abs!H230)</f>
        <v>217</v>
      </c>
      <c r="C230" s="3">
        <f>IF(abs!Q230="",9999,abs!Q230)</f>
        <v>125</v>
      </c>
      <c r="D230" s="7">
        <f t="shared" si="3"/>
        <v>0.57603686635944695</v>
      </c>
    </row>
    <row r="231" spans="1:4" x14ac:dyDescent="0.2">
      <c r="A231">
        <v>264</v>
      </c>
      <c r="B231" s="3">
        <f>IF(abs!H231="",9999,abs!H231)</f>
        <v>217</v>
      </c>
      <c r="C231" s="3">
        <f>IF(abs!Q231="",9999,abs!Q231)</f>
        <v>142</v>
      </c>
      <c r="D231" s="7">
        <f t="shared" si="3"/>
        <v>0.65437788018433185</v>
      </c>
    </row>
    <row r="232" spans="1:4" x14ac:dyDescent="0.2">
      <c r="A232">
        <v>265</v>
      </c>
      <c r="B232" s="3">
        <f>IF(abs!H232="",9999,abs!H232)</f>
        <v>289</v>
      </c>
      <c r="C232" s="3">
        <f>IF(abs!Q232="",9999,abs!Q232)</f>
        <v>205</v>
      </c>
      <c r="D232" s="7">
        <f t="shared" si="3"/>
        <v>0.70934256055363321</v>
      </c>
    </row>
    <row r="233" spans="1:4" x14ac:dyDescent="0.2">
      <c r="A233">
        <v>266</v>
      </c>
      <c r="B233" s="3">
        <f>IF(abs!H233="",9999,abs!H233)</f>
        <v>272</v>
      </c>
      <c r="C233" s="3">
        <f>IF(abs!Q233="",9999,abs!Q233)</f>
        <v>216</v>
      </c>
      <c r="D233" s="7">
        <f t="shared" si="3"/>
        <v>0.79411764705882348</v>
      </c>
    </row>
    <row r="234" spans="1:4" x14ac:dyDescent="0.2">
      <c r="A234">
        <v>267</v>
      </c>
      <c r="B234" s="3">
        <f>IF(abs!H234="",9999,abs!H234)</f>
        <v>228</v>
      </c>
      <c r="C234" s="3">
        <f>IF(abs!Q234="",9999,abs!Q234)</f>
        <v>178</v>
      </c>
      <c r="D234" s="7">
        <f t="shared" si="3"/>
        <v>0.7807017543859649</v>
      </c>
    </row>
    <row r="235" spans="1:4" x14ac:dyDescent="0.2">
      <c r="A235">
        <v>268</v>
      </c>
      <c r="B235" s="3">
        <f>IF(abs!H235="",9999,abs!H235)</f>
        <v>306</v>
      </c>
      <c r="C235" s="3">
        <f>IF(abs!Q235="",9999,abs!Q235)</f>
        <v>207</v>
      </c>
      <c r="D235" s="7">
        <f t="shared" si="3"/>
        <v>0.67647058823529416</v>
      </c>
    </row>
    <row r="236" spans="1:4" x14ac:dyDescent="0.2">
      <c r="A236">
        <v>269</v>
      </c>
      <c r="B236" s="3">
        <f>IF(abs!H236="",9999,abs!H236)</f>
        <v>196</v>
      </c>
      <c r="C236" s="3">
        <f>IF(abs!Q236="",9999,abs!Q236)</f>
        <v>146</v>
      </c>
      <c r="D236" s="7">
        <f t="shared" si="3"/>
        <v>0.74489795918367352</v>
      </c>
    </row>
    <row r="237" spans="1:4" x14ac:dyDescent="0.2">
      <c r="A237">
        <v>270</v>
      </c>
      <c r="B237" s="3">
        <f>IF(abs!H237="",9999,abs!H237)</f>
        <v>161</v>
      </c>
      <c r="C237" s="3">
        <f>IF(abs!Q237="",9999,abs!Q237)</f>
        <v>109</v>
      </c>
      <c r="D237" s="7">
        <f t="shared" si="3"/>
        <v>0.67701863354037262</v>
      </c>
    </row>
    <row r="238" spans="1:4" x14ac:dyDescent="0.2">
      <c r="A238">
        <v>271</v>
      </c>
      <c r="B238" s="3">
        <f>IF(abs!H238="",9999,abs!H238)</f>
        <v>267</v>
      </c>
      <c r="C238" s="3">
        <f>IF(abs!Q238="",9999,abs!Q238)</f>
        <v>184</v>
      </c>
      <c r="D238" s="7">
        <f t="shared" si="3"/>
        <v>0.68913857677902624</v>
      </c>
    </row>
    <row r="239" spans="1:4" x14ac:dyDescent="0.2">
      <c r="A239">
        <v>272</v>
      </c>
      <c r="B239" s="3">
        <f>IF(abs!H239="",9999,abs!H239)</f>
        <v>263</v>
      </c>
      <c r="C239" s="3">
        <f>IF(abs!Q239="",9999,abs!Q239)</f>
        <v>208</v>
      </c>
      <c r="D239" s="7">
        <f t="shared" si="3"/>
        <v>0.79087452471482889</v>
      </c>
    </row>
    <row r="240" spans="1:4" x14ac:dyDescent="0.2">
      <c r="A240">
        <v>273</v>
      </c>
      <c r="B240" s="3">
        <f>IF(abs!H240="",9999,abs!H240)</f>
        <v>173</v>
      </c>
      <c r="C240" s="3">
        <f>IF(abs!Q240="",9999,abs!Q240)</f>
        <v>104</v>
      </c>
      <c r="D240" s="7">
        <f t="shared" si="3"/>
        <v>0.60115606936416188</v>
      </c>
    </row>
    <row r="241" spans="1:4" x14ac:dyDescent="0.2">
      <c r="A241">
        <v>274</v>
      </c>
      <c r="B241" s="3">
        <f>IF(abs!H241="",9999,abs!H241)</f>
        <v>190</v>
      </c>
      <c r="C241" s="3">
        <f>IF(abs!Q241="",9999,abs!Q241)</f>
        <v>112</v>
      </c>
      <c r="D241" s="7">
        <f t="shared" si="3"/>
        <v>0.58947368421052626</v>
      </c>
    </row>
    <row r="242" spans="1:4" x14ac:dyDescent="0.2">
      <c r="A242">
        <v>275</v>
      </c>
      <c r="B242" s="3">
        <f>IF(abs!H242="",9999,abs!H242)</f>
        <v>252</v>
      </c>
      <c r="C242" s="3">
        <f>IF(abs!Q242="",9999,abs!Q242)</f>
        <v>192</v>
      </c>
      <c r="D242" s="7">
        <f t="shared" si="3"/>
        <v>0.76190476190476186</v>
      </c>
    </row>
    <row r="243" spans="1:4" x14ac:dyDescent="0.2">
      <c r="A243">
        <v>276</v>
      </c>
      <c r="B243" s="3">
        <f>IF(abs!H243="",9999,abs!H243)</f>
        <v>240</v>
      </c>
      <c r="C243" s="3">
        <f>IF(abs!Q243="",9999,abs!Q243)</f>
        <v>150</v>
      </c>
      <c r="D243" s="7">
        <f t="shared" si="3"/>
        <v>0.625</v>
      </c>
    </row>
    <row r="244" spans="1:4" x14ac:dyDescent="0.2">
      <c r="A244">
        <v>277</v>
      </c>
      <c r="B244" s="3">
        <f>IF(abs!H244="",9999,abs!H244)</f>
        <v>252</v>
      </c>
      <c r="C244" s="3">
        <f>IF(abs!Q244="",9999,abs!Q244)</f>
        <v>165</v>
      </c>
      <c r="D244" s="7">
        <f t="shared" si="3"/>
        <v>0.65476190476190477</v>
      </c>
    </row>
    <row r="245" spans="1:4" x14ac:dyDescent="0.2">
      <c r="A245">
        <v>278</v>
      </c>
      <c r="B245" s="3">
        <f>IF(abs!H245="",9999,abs!H245)</f>
        <v>217</v>
      </c>
      <c r="C245" s="3">
        <f>IF(abs!Q245="",9999,abs!Q245)</f>
        <v>150</v>
      </c>
      <c r="D245" s="7">
        <f t="shared" si="3"/>
        <v>0.69124423963133641</v>
      </c>
    </row>
    <row r="246" spans="1:4" x14ac:dyDescent="0.2">
      <c r="A246">
        <v>279</v>
      </c>
      <c r="B246" s="3">
        <f>IF(abs!H246="",9999,abs!H246)</f>
        <v>252</v>
      </c>
      <c r="C246" s="3">
        <f>IF(abs!Q246="",9999,abs!Q246)</f>
        <v>175</v>
      </c>
      <c r="D246" s="7">
        <f t="shared" si="3"/>
        <v>0.69444444444444442</v>
      </c>
    </row>
    <row r="247" spans="1:4" x14ac:dyDescent="0.2">
      <c r="A247">
        <v>280</v>
      </c>
      <c r="B247" s="3">
        <f>IF(abs!H247="",9999,abs!H247)</f>
        <v>295</v>
      </c>
      <c r="C247" s="3">
        <f>IF(abs!Q247="",9999,abs!Q247)</f>
        <v>216</v>
      </c>
      <c r="D247" s="7">
        <f t="shared" si="3"/>
        <v>0.73220338983050848</v>
      </c>
    </row>
    <row r="248" spans="1:4" x14ac:dyDescent="0.2">
      <c r="A248">
        <v>281</v>
      </c>
      <c r="B248" s="3">
        <f>IF(abs!H248="",9999,abs!H248)</f>
        <v>213</v>
      </c>
      <c r="C248" s="3">
        <f>IF(abs!Q248="",9999,abs!Q248)</f>
        <v>155</v>
      </c>
      <c r="D248" s="7">
        <f t="shared" si="3"/>
        <v>0.72769953051643188</v>
      </c>
    </row>
    <row r="249" spans="1:4" x14ac:dyDescent="0.2">
      <c r="A249">
        <v>282</v>
      </c>
      <c r="B249" s="3">
        <f>IF(abs!H249="",9999,abs!H249)</f>
        <v>245</v>
      </c>
      <c r="C249" s="3">
        <f>IF(abs!Q249="",9999,abs!Q249)</f>
        <v>161</v>
      </c>
      <c r="D249" s="7">
        <f t="shared" si="3"/>
        <v>0.65714285714285714</v>
      </c>
    </row>
    <row r="250" spans="1:4" x14ac:dyDescent="0.2">
      <c r="A250">
        <v>283</v>
      </c>
      <c r="B250" s="3">
        <f>IF(abs!H250="",9999,abs!H250)</f>
        <v>274</v>
      </c>
      <c r="C250" s="3">
        <f>IF(abs!Q250="",9999,abs!Q250)</f>
        <v>198</v>
      </c>
      <c r="D250" s="7">
        <f t="shared" si="3"/>
        <v>0.72262773722627738</v>
      </c>
    </row>
    <row r="251" spans="1:4" x14ac:dyDescent="0.2">
      <c r="A251">
        <v>284</v>
      </c>
      <c r="B251" s="3">
        <f>IF(abs!H251="",9999,abs!H251)</f>
        <v>9999</v>
      </c>
      <c r="C251" s="3">
        <f>IF(abs!Q251="",9999,abs!Q251)</f>
        <v>112</v>
      </c>
      <c r="D251" s="7" t="str">
        <f t="shared" si="3"/>
        <v/>
      </c>
    </row>
    <row r="252" spans="1:4" x14ac:dyDescent="0.2">
      <c r="A252">
        <v>285</v>
      </c>
      <c r="B252" s="3">
        <f>IF(abs!H252="",9999,abs!H252)</f>
        <v>283</v>
      </c>
      <c r="C252" s="3">
        <f>IF(abs!Q252="",9999,abs!Q252)</f>
        <v>195</v>
      </c>
      <c r="D252" s="7">
        <f t="shared" si="3"/>
        <v>0.68904593639575973</v>
      </c>
    </row>
    <row r="253" spans="1:4" x14ac:dyDescent="0.2">
      <c r="A253">
        <v>286</v>
      </c>
      <c r="B253" s="3">
        <f>IF(abs!H253="",9999,abs!H253)</f>
        <v>227</v>
      </c>
      <c r="C253" s="3">
        <f>IF(abs!Q253="",9999,abs!Q253)</f>
        <v>177</v>
      </c>
      <c r="D253" s="7">
        <f t="shared" si="3"/>
        <v>0.77973568281938321</v>
      </c>
    </row>
    <row r="254" spans="1:4" x14ac:dyDescent="0.2">
      <c r="A254">
        <v>287</v>
      </c>
      <c r="B254" s="3">
        <f>IF(abs!H254="",9999,abs!H254)</f>
        <v>211</v>
      </c>
      <c r="C254" s="3">
        <f>IF(abs!Q254="",9999,abs!Q254)</f>
        <v>135</v>
      </c>
      <c r="D254" s="7">
        <f t="shared" si="3"/>
        <v>0.6398104265402843</v>
      </c>
    </row>
    <row r="255" spans="1:4" x14ac:dyDescent="0.2">
      <c r="A255">
        <v>289</v>
      </c>
      <c r="B255" s="3">
        <f>IF(abs!H255="",9999,abs!H255)</f>
        <v>236</v>
      </c>
      <c r="C255" s="3">
        <f>IF(abs!Q255="",9999,abs!Q255)</f>
        <v>153</v>
      </c>
      <c r="D255" s="7">
        <f t="shared" si="3"/>
        <v>0.64830508474576276</v>
      </c>
    </row>
    <row r="256" spans="1:4" x14ac:dyDescent="0.2">
      <c r="A256">
        <v>290</v>
      </c>
      <c r="B256" s="3">
        <f>IF(abs!H256="",9999,abs!H256)</f>
        <v>174</v>
      </c>
      <c r="C256" s="3">
        <f>IF(abs!Q256="",9999,abs!Q256)</f>
        <v>104</v>
      </c>
      <c r="D256" s="7">
        <f t="shared" si="3"/>
        <v>0.5977011494252874</v>
      </c>
    </row>
    <row r="257" spans="1:4" x14ac:dyDescent="0.2">
      <c r="A257">
        <v>291</v>
      </c>
      <c r="B257" s="3">
        <f>IF(abs!H257="",9999,abs!H257)</f>
        <v>213</v>
      </c>
      <c r="C257" s="3">
        <f>IF(abs!Q257="",9999,abs!Q257)</f>
        <v>152</v>
      </c>
      <c r="D257" s="7">
        <f t="shared" si="3"/>
        <v>0.71361502347417838</v>
      </c>
    </row>
    <row r="258" spans="1:4" x14ac:dyDescent="0.2">
      <c r="A258">
        <v>292</v>
      </c>
      <c r="B258" s="3">
        <f>IF(abs!H258="",9999,abs!H258)</f>
        <v>225</v>
      </c>
      <c r="C258" s="3">
        <f>IF(abs!Q258="",9999,abs!Q258)</f>
        <v>172</v>
      </c>
      <c r="D258" s="7">
        <f t="shared" si="3"/>
        <v>0.76444444444444448</v>
      </c>
    </row>
    <row r="259" spans="1:4" x14ac:dyDescent="0.2">
      <c r="A259">
        <v>293</v>
      </c>
      <c r="B259" s="3">
        <f>IF(abs!H259="",9999,abs!H259)</f>
        <v>172</v>
      </c>
      <c r="C259" s="3">
        <f>IF(abs!Q259="",9999,abs!Q259)</f>
        <v>121</v>
      </c>
      <c r="D259" s="7">
        <f t="shared" si="3"/>
        <v>0.70348837209302328</v>
      </c>
    </row>
    <row r="260" spans="1:4" x14ac:dyDescent="0.2">
      <c r="A260">
        <v>294</v>
      </c>
      <c r="B260" s="3">
        <f>IF(abs!H260="",9999,abs!H260)</f>
        <v>230</v>
      </c>
      <c r="C260" s="3">
        <f>IF(abs!Q260="",9999,abs!Q260)</f>
        <v>169</v>
      </c>
      <c r="D260" s="7">
        <f t="shared" ref="D260:D271" si="4">IF(OR(B260=9999,C260=9999),"",C260/B260)</f>
        <v>0.73478260869565215</v>
      </c>
    </row>
    <row r="261" spans="1:4" x14ac:dyDescent="0.2">
      <c r="A261">
        <v>295</v>
      </c>
      <c r="B261" s="3">
        <f>IF(abs!H261="",9999,abs!H261)</f>
        <v>247</v>
      </c>
      <c r="C261" s="3">
        <f>IF(abs!Q261="",9999,abs!Q261)</f>
        <v>159</v>
      </c>
      <c r="D261" s="7">
        <f t="shared" si="4"/>
        <v>0.64372469635627527</v>
      </c>
    </row>
    <row r="262" spans="1:4" x14ac:dyDescent="0.2">
      <c r="A262">
        <v>296</v>
      </c>
      <c r="B262" s="3">
        <f>IF(abs!H262="",9999,abs!H262)</f>
        <v>250</v>
      </c>
      <c r="C262" s="3">
        <f>IF(abs!Q262="",9999,abs!Q262)</f>
        <v>176</v>
      </c>
      <c r="D262" s="7">
        <f t="shared" si="4"/>
        <v>0.70399999999999996</v>
      </c>
    </row>
    <row r="263" spans="1:4" x14ac:dyDescent="0.2">
      <c r="A263">
        <v>297</v>
      </c>
      <c r="B263" s="3">
        <f>IF(abs!H263="",9999,abs!H263)</f>
        <v>209</v>
      </c>
      <c r="C263" s="3">
        <f>IF(abs!Q263="",9999,abs!Q263)</f>
        <v>139</v>
      </c>
      <c r="D263" s="7">
        <f t="shared" si="4"/>
        <v>0.66507177033492826</v>
      </c>
    </row>
    <row r="264" spans="1:4" x14ac:dyDescent="0.2">
      <c r="A264">
        <v>298</v>
      </c>
      <c r="B264" s="3">
        <f>IF(abs!H264="",9999,abs!H264)</f>
        <v>236</v>
      </c>
      <c r="C264" s="3">
        <f>IF(abs!Q264="",9999,abs!Q264)</f>
        <v>182</v>
      </c>
      <c r="D264" s="7">
        <f t="shared" si="4"/>
        <v>0.77118644067796616</v>
      </c>
    </row>
    <row r="265" spans="1:4" x14ac:dyDescent="0.2">
      <c r="A265">
        <v>299</v>
      </c>
      <c r="B265" s="3">
        <f>IF(abs!H265="",9999,abs!H265)</f>
        <v>186</v>
      </c>
      <c r="C265" s="3">
        <f>IF(abs!Q265="",9999,abs!Q265)</f>
        <v>120</v>
      </c>
      <c r="D265" s="7">
        <f t="shared" si="4"/>
        <v>0.64516129032258063</v>
      </c>
    </row>
    <row r="266" spans="1:4" x14ac:dyDescent="0.2">
      <c r="A266">
        <v>300</v>
      </c>
      <c r="B266" s="3">
        <f>IF(abs!H266="",9999,abs!H266)</f>
        <v>256</v>
      </c>
      <c r="C266" s="3">
        <f>IF(abs!Q266="",9999,abs!Q266)</f>
        <v>184</v>
      </c>
      <c r="D266" s="7">
        <f t="shared" si="4"/>
        <v>0.71875</v>
      </c>
    </row>
    <row r="267" spans="1:4" x14ac:dyDescent="0.2">
      <c r="A267">
        <v>301</v>
      </c>
      <c r="B267" s="3">
        <f>IF(abs!H267="",9999,abs!H267)</f>
        <v>263</v>
      </c>
      <c r="C267" s="3">
        <f>IF(abs!Q267="",9999,abs!Q267)</f>
        <v>200</v>
      </c>
      <c r="D267" s="7">
        <f t="shared" si="4"/>
        <v>0.76045627376425851</v>
      </c>
    </row>
    <row r="268" spans="1:4" x14ac:dyDescent="0.2">
      <c r="A268">
        <v>302</v>
      </c>
      <c r="B268" s="3">
        <f>IF(abs!H268="",9999,abs!H268)</f>
        <v>233</v>
      </c>
      <c r="C268" s="3">
        <f>IF(abs!Q268="",9999,abs!Q268)</f>
        <v>155</v>
      </c>
      <c r="D268" s="7">
        <f t="shared" si="4"/>
        <v>0.66523605150214593</v>
      </c>
    </row>
    <row r="269" spans="1:4" x14ac:dyDescent="0.2">
      <c r="A269">
        <v>303</v>
      </c>
      <c r="B269" s="3">
        <f>IF(abs!H269="",9999,abs!H269)</f>
        <v>9999</v>
      </c>
      <c r="C269" s="3">
        <f>IF(abs!Q269="",9999,abs!Q269)</f>
        <v>9999</v>
      </c>
      <c r="D269" s="7" t="str">
        <f t="shared" si="4"/>
        <v/>
      </c>
    </row>
    <row r="270" spans="1:4" x14ac:dyDescent="0.2">
      <c r="A270">
        <v>304</v>
      </c>
      <c r="B270" s="3">
        <f>IF(abs!H270="",9999,abs!H270)</f>
        <v>237</v>
      </c>
      <c r="C270" s="3">
        <f>IF(abs!Q270="",9999,abs!Q270)</f>
        <v>145</v>
      </c>
      <c r="D270" s="7">
        <f t="shared" si="4"/>
        <v>0.61181434599156115</v>
      </c>
    </row>
    <row r="271" spans="1:4" x14ac:dyDescent="0.2">
      <c r="A271">
        <v>305</v>
      </c>
      <c r="B271" s="3">
        <f>IF(abs!H271="",9999,abs!H271)</f>
        <v>9999</v>
      </c>
      <c r="C271" s="3">
        <f>IF(abs!Q271="",9999,abs!Q271)</f>
        <v>205</v>
      </c>
      <c r="D271" s="7" t="str">
        <f t="shared" si="4"/>
        <v/>
      </c>
    </row>
    <row r="272" spans="1:4" x14ac:dyDescent="0.2">
      <c r="D272" s="7" t="str">
        <f t="shared" ref="D272" si="5">IF(OR(B272="",C272=""),"",C272/B272)</f>
        <v/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random</vt:lpstr>
      <vt:lpstr>Figure 1</vt:lpstr>
      <vt:lpstr>conc</vt:lpstr>
      <vt:lpstr>abs</vt:lpstr>
      <vt:lpstr>Figure 8</vt:lpstr>
      <vt:lpstr>Figure 9</vt:lpstr>
      <vt:lpstr>Figure 10</vt:lpstr>
      <vt:lpstr>Figure 11</vt:lpstr>
      <vt:lpstr>Figure 12</vt:lpstr>
      <vt:lpstr>Figure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2020-11-02T13:38:13Z</dcterms:created>
  <dcterms:modified xsi:type="dcterms:W3CDTF">2020-11-17T10:48:56Z</dcterms:modified>
</cp:coreProperties>
</file>