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Scénario d'émission" sheetId="1" r:id="rId4"/>
  </sheets>
</workbook>
</file>

<file path=xl/sharedStrings.xml><?xml version="1.0" encoding="utf-8"?>
<sst xmlns="http://schemas.openxmlformats.org/spreadsheetml/2006/main" uniqueCount="29">
  <si>
    <t>Données initiales</t>
  </si>
  <si>
    <t>Émissions de C anthropiques (Gt/an)</t>
  </si>
  <si>
    <t>Absorption (%)</t>
  </si>
  <si>
    <t>Quantité de C initiale (Gt)</t>
  </si>
  <si>
    <t xml:space="preserve">[CO2] ppm initiale </t>
  </si>
  <si>
    <t xml:space="preserve">Durée du scénario d'émission et de la projection climatique </t>
  </si>
  <si>
    <t>Début de la simulation</t>
  </si>
  <si>
    <t>Fin de la simulation</t>
  </si>
  <si>
    <t>Durée de la simulation (années)</t>
  </si>
  <si>
    <t xml:space="preserve">Scénario d'émission </t>
  </si>
  <si>
    <t>Quantité de C finale (Gt)</t>
  </si>
  <si>
    <t xml:space="preserve">[CO2] ppm finale </t>
  </si>
  <si>
    <t>Projection climatique</t>
  </si>
  <si>
    <t>Forçage radiatif (w/m²)
δF = 5,35 Ln ([C] / [C référence])</t>
  </si>
  <si>
    <t>Références pré-industrielles</t>
  </si>
  <si>
    <t>[CO2] ppm
Référence pré industrielle</t>
  </si>
  <si>
    <t>Bilan radiatif
Référence pré industrielle (w/m²)</t>
  </si>
  <si>
    <t xml:space="preserve">Température (K)
Référence pré industrielle
D'après Boltzman </t>
  </si>
  <si>
    <t xml:space="preserve">Température (°C)
Référence pré industrielle
D'après Boltzman </t>
  </si>
  <si>
    <t>Bilan radiatif de la projection</t>
  </si>
  <si>
    <t>Bilan radiatif (w/m²)</t>
  </si>
  <si>
    <t>Température d'équilibre de la projection
Selon Boltzman T° (K) = (Énergie / cste)^1/4.
Soit λ = 287,93/(390x4) = 0,1846</t>
  </si>
  <si>
    <t xml:space="preserve">Température équilibre (K)
D'après Boltzman </t>
  </si>
  <si>
    <t xml:space="preserve">Température équilibre (°C)
D'après Boltzman </t>
  </si>
  <si>
    <t>Température d'équilibre de la projection (selon sensibilité climatique λ)</t>
  </si>
  <si>
    <t>Sensibilité climatique λ (K / w/m²)</t>
  </si>
  <si>
    <t xml:space="preserve">Température additionnelle (K)
d'après sensibilité climatique </t>
  </si>
  <si>
    <t xml:space="preserve">Température équilibre (K)
d'après sensibilité climatique </t>
  </si>
  <si>
    <t xml:space="preserve">Température équilibre (°C)
d'après sensibilité climatique 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</si>
</sst>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Helvetica"/>
    </font>
    <font>
      <b val="1"/>
      <sz val="14"/>
      <color indexed="8"/>
      <name val="Times New Roman"/>
    </font>
    <font>
      <b val="1"/>
      <sz val="17"/>
      <color indexed="8"/>
      <name val="Times New Roman"/>
    </font>
    <font>
      <b val="1"/>
      <sz val="17"/>
      <color indexed="8"/>
      <name val="Helvetica"/>
    </font>
    <font>
      <sz val="17"/>
      <color indexed="11"/>
      <name val="Times New Roman"/>
    </font>
    <font>
      <sz val="17"/>
      <color indexed="8"/>
      <name val="Times New Roman"/>
    </font>
    <font>
      <sz val="17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readingOrder="1"/>
    </xf>
    <xf numFmtId="49" fontId="4" fillId="2" borderId="1" applyNumberFormat="1" applyFont="1" applyFill="1" applyBorder="1" applyAlignment="1" applyProtection="0">
      <alignment horizontal="center" vertical="center" readingOrder="1"/>
    </xf>
    <xf numFmtId="0" fontId="5" fillId="2" borderId="1" applyNumberFormat="0" applyFont="1" applyFill="1" applyBorder="1" applyAlignment="1" applyProtection="0">
      <alignment vertical="top" readingOrder="1"/>
    </xf>
    <xf numFmtId="0" fontId="4" fillId="2" borderId="1" applyNumberFormat="0" applyFont="1" applyFill="1" applyBorder="1" applyAlignment="1" applyProtection="0">
      <alignment horizontal="center" vertical="center" readingOrder="1"/>
    </xf>
    <xf numFmtId="49" fontId="6" borderId="1" applyNumberFormat="1" applyFont="1" applyFill="0" applyBorder="1" applyAlignment="1" applyProtection="0">
      <alignment vertical="center" readingOrder="1"/>
    </xf>
    <xf numFmtId="0" fontId="6" borderId="1" applyNumberFormat="1" applyFont="1" applyFill="0" applyBorder="1" applyAlignment="1" applyProtection="0">
      <alignment horizontal="center" vertical="center" readingOrder="1"/>
    </xf>
    <xf numFmtId="2" fontId="6" borderId="1" applyNumberFormat="1" applyFont="1" applyFill="0" applyBorder="1" applyAlignment="1" applyProtection="0">
      <alignment horizontal="center" vertical="center" readingOrder="1"/>
    </xf>
    <xf numFmtId="49" fontId="7" borderId="1" applyNumberFormat="1" applyFont="1" applyFill="0" applyBorder="1" applyAlignment="1" applyProtection="0">
      <alignment vertical="center" readingOrder="1"/>
    </xf>
    <xf numFmtId="0" fontId="7" borderId="1" applyNumberFormat="1" applyFont="1" applyFill="0" applyBorder="1" applyAlignment="1" applyProtection="0">
      <alignment horizontal="center" vertical="center" readingOrder="1"/>
    </xf>
    <xf numFmtId="2" fontId="7" borderId="1" applyNumberFormat="1" applyFont="1" applyFill="0" applyBorder="1" applyAlignment="1" applyProtection="0">
      <alignment horizontal="center" vertical="center" readingOrder="1"/>
    </xf>
    <xf numFmtId="2" fontId="7" borderId="1" applyNumberFormat="1" applyFont="1" applyFill="0" applyBorder="1" applyAlignment="1" applyProtection="0">
      <alignment horizontal="center" vertical="top" readingOrder="1"/>
    </xf>
    <xf numFmtId="49" fontId="7" borderId="1" applyNumberFormat="1" applyFont="1" applyFill="0" applyBorder="1" applyAlignment="1" applyProtection="0">
      <alignment vertical="center" wrapText="1" readingOrder="1"/>
    </xf>
    <xf numFmtId="49" fontId="7" fillId="2" borderId="1" applyNumberFormat="1" applyFont="1" applyFill="1" applyBorder="1" applyAlignment="1" applyProtection="0">
      <alignment horizontal="center" vertical="center" readingOrder="1"/>
    </xf>
    <xf numFmtId="0" fontId="8" fillId="2" borderId="1" applyNumberFormat="0" applyFont="1" applyFill="1" applyBorder="1" applyAlignment="1" applyProtection="0">
      <alignment vertical="top" readingOrder="1"/>
    </xf>
    <xf numFmtId="0" fontId="7" fillId="2" borderId="1" applyNumberFormat="0" applyFont="1" applyFill="1" applyBorder="1" applyAlignment="1" applyProtection="0">
      <alignment horizontal="center" vertical="center" readingOrder="1"/>
    </xf>
    <xf numFmtId="49" fontId="7" fillId="2" borderId="1" applyNumberFormat="1" applyFont="1" applyFill="1" applyBorder="1" applyAlignment="1" applyProtection="0">
      <alignment horizontal="center" vertical="center" wrapText="1" readingOrder="1"/>
    </xf>
    <xf numFmtId="0" fontId="8" fillId="2" borderId="1" applyNumberFormat="1" applyFont="1" applyFill="1" applyBorder="1" applyAlignment="1" applyProtection="0">
      <alignment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1b1b1"/>
      <rgbColor rgb="ff6c6c6c"/>
      <rgbColor rgb="ffff0f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29"/>
  <sheetViews>
    <sheetView workbookViewId="0" showGridLines="0" defaultGridColor="1"/>
  </sheetViews>
  <sheetFormatPr defaultColWidth="16.3333" defaultRowHeight="23" customHeight="1" outlineLevelRow="0" outlineLevelCol="0"/>
  <cols>
    <col min="1" max="1" width="101.469" style="1" customWidth="1"/>
    <col min="2" max="4" width="32.4062" style="1" customWidth="1"/>
    <col min="5" max="256" width="16.3516" style="1" customWidth="1"/>
  </cols>
  <sheetData>
    <row r="1" ht="30" customHeight="1">
      <c r="A1" t="s" s="2">
        <v>0</v>
      </c>
      <c r="B1" s="3"/>
      <c r="C1" s="4"/>
      <c r="D1" s="4"/>
    </row>
    <row r="2" ht="29.25" customHeight="1">
      <c r="A2" t="s" s="5">
        <v>1</v>
      </c>
      <c r="B2" s="6">
        <v>14</v>
      </c>
      <c r="C2" s="6">
        <v>1</v>
      </c>
      <c r="D2" s="6">
        <v>1</v>
      </c>
    </row>
    <row r="3" ht="29.25" customHeight="1">
      <c r="A3" t="s" s="5">
        <v>2</v>
      </c>
      <c r="B3" s="7">
        <v>40.97</v>
      </c>
      <c r="C3" s="7">
        <v>0</v>
      </c>
      <c r="D3" s="7">
        <v>0</v>
      </c>
    </row>
    <row r="4" ht="29.25" customHeight="1">
      <c r="A4" t="s" s="5">
        <v>3</v>
      </c>
      <c r="B4" s="7">
        <v>900</v>
      </c>
      <c r="C4" s="7">
        <v>0</v>
      </c>
      <c r="D4" s="7">
        <v>0</v>
      </c>
    </row>
    <row r="5" ht="29.25" customHeight="1">
      <c r="A5" t="s" s="8">
        <v>4</v>
      </c>
      <c r="B5" s="9">
        <f>B4*280/595</f>
        <v>423.5294117647059</v>
      </c>
      <c r="C5" s="9">
        <f>C4*280/595</f>
        <v>0</v>
      </c>
      <c r="D5" s="9">
        <f>D4*280/595</f>
        <v>0</v>
      </c>
    </row>
    <row r="6" ht="30" customHeight="1">
      <c r="A6" t="s" s="2">
        <v>5</v>
      </c>
      <c r="B6" s="3"/>
      <c r="C6" s="4"/>
      <c r="D6" s="4"/>
    </row>
    <row r="7" ht="29.25" customHeight="1">
      <c r="A7" t="s" s="5">
        <v>6</v>
      </c>
      <c r="B7" s="6">
        <v>2019</v>
      </c>
      <c r="C7" s="6">
        <v>2013</v>
      </c>
      <c r="D7" s="6">
        <v>2015</v>
      </c>
    </row>
    <row r="8" ht="29.25" customHeight="1">
      <c r="A8" t="s" s="5">
        <v>7</v>
      </c>
      <c r="B8" s="6">
        <v>2119</v>
      </c>
      <c r="C8" s="6">
        <v>2113</v>
      </c>
      <c r="D8" s="6">
        <v>2115</v>
      </c>
    </row>
    <row r="9" ht="29.25" customHeight="1">
      <c r="A9" t="s" s="8">
        <v>8</v>
      </c>
      <c r="B9" s="9">
        <f>B8-B7</f>
        <v>100</v>
      </c>
      <c r="C9" s="9">
        <f>C8-C7</f>
        <v>100</v>
      </c>
      <c r="D9" s="9">
        <f>D8-D7</f>
        <v>100</v>
      </c>
    </row>
    <row r="10" ht="30" customHeight="1">
      <c r="A10" t="s" s="2">
        <v>9</v>
      </c>
      <c r="B10" s="3"/>
      <c r="C10" s="4"/>
      <c r="D10" s="4"/>
    </row>
    <row r="11" ht="29.25" customHeight="1">
      <c r="A11" t="s" s="8">
        <v>10</v>
      </c>
      <c r="B11" s="10">
        <f>B4+(B2*B9)-(B3/100*B2*B9)</f>
        <v>1726.42</v>
      </c>
      <c r="C11" s="10">
        <f>C4+(C2*C9)-(C3/100*C2*C9)</f>
        <v>100</v>
      </c>
      <c r="D11" s="10">
        <f>D4+(D2*D9)-(D3/100*D2*D9)</f>
        <v>100</v>
      </c>
    </row>
    <row r="12" ht="29.25" customHeight="1">
      <c r="A12" t="s" s="8">
        <v>11</v>
      </c>
      <c r="B12" s="11">
        <f>B11*280/595</f>
        <v>812.4329411764706</v>
      </c>
      <c r="C12" s="11">
        <f>C11*280/595</f>
        <v>47.05882352941177</v>
      </c>
      <c r="D12" s="11">
        <f>D11*280/595</f>
        <v>47.05882352941177</v>
      </c>
    </row>
    <row r="13" ht="30" customHeight="1">
      <c r="A13" t="s" s="2">
        <v>12</v>
      </c>
      <c r="B13" s="3"/>
      <c r="C13" s="4"/>
      <c r="D13" s="4"/>
    </row>
    <row r="14" ht="49.25" customHeight="1">
      <c r="A14" t="s" s="12">
        <v>13</v>
      </c>
      <c r="B14" s="10">
        <f>5.35*LN(B12/280)</f>
        <v>5.699054189251551</v>
      </c>
      <c r="C14" s="10">
        <f>5.35*LN(C12/280)</f>
        <v>-9.541143024632829</v>
      </c>
      <c r="D14" s="10">
        <f>5.35*LN(D12/280)</f>
        <v>-9.541143024632829</v>
      </c>
    </row>
    <row r="15" ht="30" customHeight="1">
      <c r="A15" t="s" s="13">
        <v>14</v>
      </c>
      <c r="B15" s="14"/>
      <c r="C15" s="15"/>
      <c r="D15" s="15"/>
    </row>
    <row r="16" ht="49.25" customHeight="1">
      <c r="A16" t="s" s="12">
        <v>15</v>
      </c>
      <c r="B16" s="9">
        <v>280</v>
      </c>
      <c r="C16" s="9">
        <v>280</v>
      </c>
      <c r="D16" s="9">
        <v>280</v>
      </c>
    </row>
    <row r="17" ht="49.25" customHeight="1">
      <c r="A17" t="s" s="12">
        <v>16</v>
      </c>
      <c r="B17" s="9">
        <v>390</v>
      </c>
      <c r="C17" s="9">
        <v>390</v>
      </c>
      <c r="D17" s="9">
        <v>390</v>
      </c>
    </row>
    <row r="18" ht="69.25" customHeight="1">
      <c r="A18" t="s" s="12">
        <v>17</v>
      </c>
      <c r="B18" s="10">
        <f>(B17/(5.674*(10^-8)))^0.25</f>
        <v>287.9345757147506</v>
      </c>
      <c r="C18" s="10">
        <f>(C17/(5.674*(10^-8)))^0.25</f>
        <v>287.9345757147506</v>
      </c>
      <c r="D18" s="10">
        <f>(D17/(5.674*(10^-8)))^0.25</f>
        <v>287.9345757147506</v>
      </c>
    </row>
    <row r="19" ht="69.25" customHeight="1">
      <c r="A19" t="s" s="12">
        <v>18</v>
      </c>
      <c r="B19" s="9">
        <f>B18-273.15</f>
        <v>14.78457571475064</v>
      </c>
      <c r="C19" s="9">
        <f>C18-273.15</f>
        <v>14.78457571475064</v>
      </c>
      <c r="D19" s="9">
        <f>D18-273.15</f>
        <v>14.78457571475064</v>
      </c>
    </row>
    <row r="20" ht="30" customHeight="1">
      <c r="A20" t="s" s="13">
        <v>19</v>
      </c>
      <c r="B20" s="14"/>
      <c r="C20" s="15"/>
      <c r="D20" s="15"/>
    </row>
    <row r="21" ht="29.25" customHeight="1">
      <c r="A21" t="s" s="8">
        <v>20</v>
      </c>
      <c r="B21" s="9">
        <f>B17+B14</f>
        <v>395.6990541892516</v>
      </c>
      <c r="C21" s="9">
        <f>C17+C14</f>
        <v>380.4588569753672</v>
      </c>
      <c r="D21" s="9">
        <f>D17+D14</f>
        <v>380.4588569753672</v>
      </c>
    </row>
    <row r="22" ht="69.25" customHeight="1">
      <c r="A22" t="s" s="16">
        <v>21</v>
      </c>
      <c r="B22" s="17"/>
      <c r="C22" s="15"/>
      <c r="D22" s="15"/>
    </row>
    <row r="23" ht="49.25" customHeight="1">
      <c r="A23" t="s" s="12">
        <v>22</v>
      </c>
      <c r="B23" s="9">
        <f>(B21/(5.674*(10^-8)))^0.25</f>
        <v>288.9807542005386</v>
      </c>
      <c r="C23" s="9">
        <f>(C21/(5.674*(10^-8)))^0.25</f>
        <v>286.1571434489131</v>
      </c>
      <c r="D23" s="9">
        <f>(D21/(5.674*(10^-8)))^0.25</f>
        <v>286.1571434489131</v>
      </c>
    </row>
    <row r="24" ht="49.25" customHeight="1">
      <c r="A24" t="s" s="12">
        <v>23</v>
      </c>
      <c r="B24" s="9">
        <f>B23-273.15</f>
        <v>15.83075420053859</v>
      </c>
      <c r="C24" s="9">
        <f>C23-273.15</f>
        <v>13.0071434489131</v>
      </c>
      <c r="D24" s="9">
        <f>D23-273.15</f>
        <v>13.0071434489131</v>
      </c>
    </row>
    <row r="25" ht="30" customHeight="1">
      <c r="A25" t="s" s="13">
        <v>24</v>
      </c>
      <c r="B25" s="14"/>
      <c r="C25" s="15"/>
      <c r="D25" s="15"/>
    </row>
    <row r="26" ht="29.25" customHeight="1">
      <c r="A26" t="s" s="5">
        <v>25</v>
      </c>
      <c r="B26" s="6">
        <v>0.5</v>
      </c>
      <c r="C26" s="6">
        <v>0.5</v>
      </c>
      <c r="D26" s="6">
        <v>0.16</v>
      </c>
    </row>
    <row r="27" ht="49.25" customHeight="1">
      <c r="A27" t="s" s="12">
        <v>26</v>
      </c>
      <c r="B27" s="10">
        <f>B26*B14</f>
        <v>2.849527094625775</v>
      </c>
      <c r="C27" s="10">
        <f>C26*C14</f>
        <v>-4.770571512316415</v>
      </c>
      <c r="D27" s="10">
        <f>D26*D14</f>
        <v>-1.526582883941253</v>
      </c>
    </row>
    <row r="28" ht="49.25" customHeight="1">
      <c r="A28" t="s" s="12">
        <v>27</v>
      </c>
      <c r="B28" s="9">
        <f>B18+B27</f>
        <v>290.7841028093764</v>
      </c>
      <c r="C28" s="9">
        <f>C18+C27</f>
        <v>283.1640042024342</v>
      </c>
      <c r="D28" s="9">
        <f>D18+D27</f>
        <v>286.4079928308093</v>
      </c>
    </row>
    <row r="29" ht="49.25" customHeight="1">
      <c r="A29" t="s" s="12">
        <v>28</v>
      </c>
      <c r="B29" s="9">
        <f>B28-273.15</f>
        <v>17.63410280937643</v>
      </c>
      <c r="C29" s="9">
        <f>C28-273.15</f>
        <v>10.01400420243425</v>
      </c>
      <c r="D29" s="9">
        <f>D28-273.15</f>
        <v>13.25799283080937</v>
      </c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