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ESP_Pool\doc\"/>
    </mc:Choice>
  </mc:AlternateContent>
  <xr:revisionPtr revIDLastSave="0" documentId="13_ncr:1_{720A7374-AFA7-4CDA-945D-D4A9C632382E}" xr6:coauthVersionLast="47" xr6:coauthVersionMax="47" xr10:uidLastSave="{00000000-0000-0000-0000-000000000000}"/>
  <bookViews>
    <workbookView xWindow="-15915" yWindow="-16320" windowWidth="29040" windowHeight="15840" activeTab="1" xr2:uid="{4C0D23EB-9C5D-4F71-941C-DB81D237BBA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11" i="2"/>
  <c r="G8" i="2" a="1"/>
  <c r="I8" i="2" s="1"/>
  <c r="B7" i="2"/>
  <c r="C7" i="2" s="1"/>
  <c r="H8" i="2" l="1"/>
  <c r="G8" i="2"/>
  <c r="D22" i="2"/>
  <c r="D12" i="2"/>
  <c r="D11" i="2"/>
  <c r="D14" i="2"/>
  <c r="D16" i="2"/>
  <c r="D26" i="2"/>
  <c r="D20" i="2"/>
  <c r="D24" i="2"/>
  <c r="D15" i="2"/>
  <c r="D21" i="2"/>
  <c r="D17" i="2"/>
  <c r="D23" i="2"/>
  <c r="D18" i="2"/>
  <c r="D13" i="2"/>
  <c r="D25" i="2"/>
  <c r="C14" i="2"/>
  <c r="D19" i="2"/>
  <c r="C23" i="2"/>
  <c r="C26" i="2"/>
  <c r="C11" i="2"/>
  <c r="C24" i="2"/>
  <c r="C19" i="2"/>
  <c r="C16" i="2"/>
  <c r="C22" i="2"/>
  <c r="C12" i="2"/>
  <c r="C25" i="2"/>
  <c r="C15" i="2"/>
  <c r="C18" i="2"/>
  <c r="C20" i="2"/>
  <c r="C21" i="2"/>
  <c r="C13" i="2"/>
  <c r="C17" i="2"/>
</calcChain>
</file>

<file path=xl/sharedStrings.xml><?xml version="1.0" encoding="utf-8"?>
<sst xmlns="http://schemas.openxmlformats.org/spreadsheetml/2006/main" count="17" uniqueCount="17">
  <si>
    <t>ph</t>
  </si>
  <si>
    <t>vout</t>
  </si>
  <si>
    <t>a = (y2-y1) / (x2-x1)</t>
  </si>
  <si>
    <t>b = y1-a*x1</t>
  </si>
  <si>
    <t>Sonde PH:</t>
  </si>
  <si>
    <t>59.16 mv/pH at 25°C</t>
  </si>
  <si>
    <t>54.2 mv/pH at 0°C</t>
  </si>
  <si>
    <t>74.04 mv/pH at 100°C</t>
  </si>
  <si>
    <t>https://www.ti.com/lit/an/snoa529a/snoa529a.pdf</t>
  </si>
  <si>
    <t xml:space="preserve">AOP: </t>
  </si>
  <si>
    <t>TLV8811DBVR</t>
  </si>
  <si>
    <t>V Ref:</t>
  </si>
  <si>
    <t>MCP1501T-12E/CHY</t>
  </si>
  <si>
    <t>1.20V</t>
  </si>
  <si>
    <t>ADC:</t>
  </si>
  <si>
    <t>ADS1119IPWR</t>
  </si>
  <si>
    <t>4Ch, 16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</si>
</sst>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1" fontId="0" fillId="0" borderId="0" xfId="0" applyNumberFormat="1"/>
    <xf numFmtId="0" fontId="3" fillId="0" borderId="0" xfId="1"/>
    <xf numFmtId="0" fontId="0" fillId="2" borderId="0" xfId="0" applyFill="1"/>
    <xf numFmtId="2" fontId="0" fillId="2" borderId="0" xfId="0" applyNumberForma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PH vs ADC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5830336832895887"/>
                  <c:y val="-3.86147564887722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Feuil2!$C$3:$C$5</c:f>
              <c:numCache>
                <c:formatCode>General</c:formatCode>
                <c:ptCount val="3"/>
                <c:pt idx="0">
                  <c:v>3980</c:v>
                </c:pt>
                <c:pt idx="1">
                  <c:v>3100</c:v>
                </c:pt>
                <c:pt idx="2">
                  <c:v>2600</c:v>
                </c:pt>
              </c:numCache>
            </c:numRef>
          </c:xVal>
          <c:yVal>
            <c:numRef>
              <c:f>Feuil2!$B$3:$B$5</c:f>
              <c:numCache>
                <c:formatCode>General</c:formatCode>
                <c:ptCount val="3"/>
                <c:pt idx="0">
                  <c:v>4</c:v>
                </c:pt>
                <c:pt idx="1">
                  <c:v>6.86</c:v>
                </c:pt>
                <c:pt idx="2">
                  <c:v>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3C-41EE-9E9D-98BC279FF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212464"/>
        <c:axId val="425238904"/>
      </c:scatterChart>
      <c:valAx>
        <c:axId val="51221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238904"/>
        <c:crosses val="autoZero"/>
        <c:crossBetween val="midCat"/>
      </c:valAx>
      <c:valAx>
        <c:axId val="42523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221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95250</xdr:rowOff>
    </xdr:from>
    <xdr:to>
      <xdr:col>7</xdr:col>
      <xdr:colOff>124248</xdr:colOff>
      <xdr:row>5</xdr:row>
      <xdr:rowOff>95383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B048015-2E41-479B-BC34-163E28920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95250"/>
          <a:ext cx="3029373" cy="952633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742950</xdr:colOff>
      <xdr:row>6</xdr:row>
      <xdr:rowOff>104775</xdr:rowOff>
    </xdr:from>
    <xdr:to>
      <xdr:col>7</xdr:col>
      <xdr:colOff>286431</xdr:colOff>
      <xdr:row>27</xdr:row>
      <xdr:rowOff>10073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12670F2-4A17-4928-9F12-48EF0CA16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247775"/>
          <a:ext cx="4877481" cy="3924848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7</xdr:row>
      <xdr:rowOff>9525</xdr:rowOff>
    </xdr:from>
    <xdr:to>
      <xdr:col>12</xdr:col>
      <xdr:colOff>267187</xdr:colOff>
      <xdr:row>24</xdr:row>
      <xdr:rowOff>124296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EE5A558-741B-426B-88B2-DA8748B4D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4550" y="1343025"/>
          <a:ext cx="3486637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114301</xdr:colOff>
      <xdr:row>8</xdr:row>
      <xdr:rowOff>133350</xdr:rowOff>
    </xdr:from>
    <xdr:to>
      <xdr:col>19</xdr:col>
      <xdr:colOff>219075</xdr:colOff>
      <xdr:row>35</xdr:row>
      <xdr:rowOff>95250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C0BB679-DB80-4416-B566-848F40C5E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.com/lit/an/snoa529a/snoa529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5DC3-88BD-4753-BED2-00D034E39807}">
  <dimension ref="A2:I32"/>
  <sheetViews>
    <sheetView workbookViewId="0">
      <selection activeCell="H4" sqref="H4"/>
    </sheetView>
  </sheetViews>
  <sheetFormatPr baseColWidth="10" defaultRowHeight="15" x14ac:dyDescent="0.25"/>
  <sheetData>
    <row r="2" spans="1:9" x14ac:dyDescent="0.25">
      <c r="A2" s="5" t="s">
        <v>4</v>
      </c>
      <c r="B2" s="5" t="s">
        <v>5</v>
      </c>
      <c r="C2" s="5"/>
      <c r="I2" s="7" t="s">
        <v>8</v>
      </c>
    </row>
    <row r="3" spans="1:9" x14ac:dyDescent="0.25">
      <c r="A3" s="5"/>
      <c r="B3" s="5" t="s">
        <v>6</v>
      </c>
      <c r="C3" s="5"/>
    </row>
    <row r="4" spans="1:9" x14ac:dyDescent="0.25">
      <c r="A4" s="5"/>
      <c r="B4" s="5" t="s">
        <v>7</v>
      </c>
      <c r="C4" s="5"/>
    </row>
    <row r="9" spans="1:9" ht="15.75" x14ac:dyDescent="0.25">
      <c r="E9" s="1"/>
    </row>
    <row r="10" spans="1:9" ht="15.75" x14ac:dyDescent="0.25">
      <c r="E10" s="1"/>
    </row>
    <row r="13" spans="1:9" x14ac:dyDescent="0.25">
      <c r="B13" s="3"/>
      <c r="C13" s="4"/>
    </row>
    <row r="15" spans="1:9" x14ac:dyDescent="0.25">
      <c r="A15" s="6"/>
    </row>
    <row r="17" spans="2:5" x14ac:dyDescent="0.25">
      <c r="C17" s="2"/>
      <c r="D17" s="2"/>
      <c r="E17" s="2"/>
    </row>
    <row r="18" spans="2:5" x14ac:dyDescent="0.25">
      <c r="C18" s="2"/>
      <c r="D18" s="2"/>
      <c r="E18" s="2"/>
    </row>
    <row r="19" spans="2:5" x14ac:dyDescent="0.25">
      <c r="C19" s="2"/>
      <c r="D19" s="2"/>
      <c r="E19" s="2"/>
    </row>
    <row r="20" spans="2:5" x14ac:dyDescent="0.25">
      <c r="C20" s="2"/>
      <c r="D20" s="2"/>
      <c r="E20" s="2"/>
    </row>
    <row r="21" spans="2:5" x14ac:dyDescent="0.25">
      <c r="C21" s="2"/>
      <c r="D21" s="2"/>
      <c r="E21" s="2"/>
    </row>
    <row r="22" spans="2:5" x14ac:dyDescent="0.25">
      <c r="C22" s="2"/>
      <c r="D22" s="2"/>
      <c r="E22" s="2"/>
    </row>
    <row r="23" spans="2:5" x14ac:dyDescent="0.25">
      <c r="C23" s="2"/>
      <c r="D23" s="2"/>
      <c r="E23" s="2"/>
    </row>
    <row r="24" spans="2:5" x14ac:dyDescent="0.25">
      <c r="C24" s="2"/>
      <c r="D24" s="2"/>
      <c r="E24" s="2"/>
    </row>
    <row r="25" spans="2:5" x14ac:dyDescent="0.25">
      <c r="C25" s="2"/>
      <c r="D25" s="2"/>
      <c r="E25" s="2"/>
    </row>
    <row r="26" spans="2:5" x14ac:dyDescent="0.25">
      <c r="C26" s="2"/>
      <c r="D26" s="2"/>
      <c r="E26" s="2"/>
    </row>
    <row r="27" spans="2:5" x14ac:dyDescent="0.25">
      <c r="C27" s="2"/>
      <c r="D27" s="2"/>
      <c r="E27" s="2"/>
    </row>
    <row r="28" spans="2:5" x14ac:dyDescent="0.25">
      <c r="C28" s="2"/>
      <c r="D28" s="2"/>
      <c r="E28" s="2"/>
    </row>
    <row r="29" spans="2:5" x14ac:dyDescent="0.25">
      <c r="C29" s="2"/>
      <c r="D29" s="2"/>
      <c r="E29" s="2"/>
    </row>
    <row r="30" spans="2:5" x14ac:dyDescent="0.25">
      <c r="B30" t="s">
        <v>9</v>
      </c>
      <c r="C30" s="2" t="s">
        <v>10</v>
      </c>
      <c r="D30" s="2"/>
      <c r="E30" s="2"/>
    </row>
    <row r="31" spans="2:5" x14ac:dyDescent="0.25">
      <c r="B31" t="s">
        <v>11</v>
      </c>
      <c r="C31" s="2" t="s">
        <v>12</v>
      </c>
      <c r="D31" s="2"/>
      <c r="E31" s="2" t="s">
        <v>13</v>
      </c>
    </row>
    <row r="32" spans="2:5" x14ac:dyDescent="0.25">
      <c r="B32" t="s">
        <v>14</v>
      </c>
      <c r="C32" s="2" t="s">
        <v>15</v>
      </c>
      <c r="D32" s="2"/>
      <c r="E32" s="2" t="s">
        <v>16</v>
      </c>
    </row>
  </sheetData>
  <hyperlinks>
    <hyperlink ref="I2" r:id="rId1" xr:uid="{846479D1-F145-4FCF-A118-E5DFD40F5CB5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D0FB-CAD5-46FB-A951-698A335C69F1}">
  <dimension ref="A2:I26"/>
  <sheetViews>
    <sheetView tabSelected="1" workbookViewId="0">
      <selection activeCell="G11" sqref="G11"/>
    </sheetView>
  </sheetViews>
  <sheetFormatPr baseColWidth="10" defaultRowHeight="15" x14ac:dyDescent="0.25"/>
  <cols>
    <col min="7" max="7" width="12" bestFit="1" customWidth="1"/>
    <col min="8" max="9" width="11.5703125" bestFit="1" customWidth="1"/>
  </cols>
  <sheetData>
    <row r="2" spans="1:9" x14ac:dyDescent="0.25">
      <c r="B2" t="s">
        <v>0</v>
      </c>
      <c r="C2" t="s">
        <v>1</v>
      </c>
    </row>
    <row r="3" spans="1:9" ht="15.75" x14ac:dyDescent="0.25">
      <c r="B3">
        <v>4</v>
      </c>
      <c r="C3">
        <v>3980</v>
      </c>
      <c r="E3" s="1" t="s">
        <v>2</v>
      </c>
    </row>
    <row r="4" spans="1:9" ht="15.75" x14ac:dyDescent="0.25">
      <c r="B4">
        <v>6.86</v>
      </c>
      <c r="C4">
        <v>3100</v>
      </c>
      <c r="E4" s="1" t="s">
        <v>3</v>
      </c>
    </row>
    <row r="5" spans="1:9" x14ac:dyDescent="0.25">
      <c r="B5">
        <v>9.18</v>
      </c>
      <c r="C5">
        <v>2600</v>
      </c>
    </row>
    <row r="7" spans="1:9" x14ac:dyDescent="0.25">
      <c r="B7" s="3">
        <f>(B5-B3)/(C5-C3)</f>
        <v>-3.7536231884057968E-3</v>
      </c>
      <c r="C7" s="4">
        <f>B3-(B7*C3)</f>
        <v>18.939420289855072</v>
      </c>
    </row>
    <row r="8" spans="1:9" x14ac:dyDescent="0.25">
      <c r="B8">
        <v>-3.7000000000000002E-3</v>
      </c>
      <c r="C8">
        <v>18.606000000000002</v>
      </c>
      <c r="G8">
        <f t="array" ref="G8:I8">LINEST(B3:B5,C3:C5^{1,2},TRUE,TRUE)</f>
        <v>1.0072463768115994E-6</v>
      </c>
      <c r="H8">
        <v>-1.0381304347826118E-2</v>
      </c>
      <c r="I8">
        <v>29.362405797101488</v>
      </c>
    </row>
    <row r="9" spans="1:9" x14ac:dyDescent="0.25">
      <c r="A9" s="6">
        <v>9.9999999999999995E-7</v>
      </c>
      <c r="B9">
        <v>-1.04E-2</v>
      </c>
      <c r="C9">
        <v>29.361999999999998</v>
      </c>
    </row>
    <row r="11" spans="1:9" x14ac:dyDescent="0.25">
      <c r="B11" s="8">
        <v>2600</v>
      </c>
      <c r="C11" s="9">
        <f ca="1">$B$13*B11+$C$13</f>
        <v>9.18</v>
      </c>
      <c r="D11" s="9">
        <f ca="1">$B$14*B11+$C$14</f>
        <v>8.9860000000000007</v>
      </c>
      <c r="E11" s="9">
        <f>($G$8*B11*B11)+($H$8*B11)+$I$8</f>
        <v>9.1799999999999926</v>
      </c>
    </row>
    <row r="12" spans="1:9" x14ac:dyDescent="0.25">
      <c r="B12">
        <v>2700</v>
      </c>
      <c r="C12" s="2">
        <f t="shared" ref="C12:C26" ca="1" si="0">$B$13*B12+$C$13</f>
        <v>8.80463768115942</v>
      </c>
      <c r="D12" s="2">
        <f t="shared" ref="D12:D26" ca="1" si="1">$B$14*B12+$C$14</f>
        <v>8.6160000000000014</v>
      </c>
      <c r="E12" s="2">
        <f t="shared" ref="E12:E26" si="2">($G$8*B12*B12)+($H$8*B12)+$I$8</f>
        <v>8.6757101449275282</v>
      </c>
    </row>
    <row r="13" spans="1:9" x14ac:dyDescent="0.25">
      <c r="B13">
        <v>2800</v>
      </c>
      <c r="C13" s="2">
        <f t="shared" ca="1" si="0"/>
        <v>8.4292753623188403</v>
      </c>
      <c r="D13" s="2">
        <f t="shared" ca="1" si="1"/>
        <v>8.2460000000000004</v>
      </c>
      <c r="E13" s="2">
        <f t="shared" si="2"/>
        <v>8.1915652173913003</v>
      </c>
    </row>
    <row r="14" spans="1:9" x14ac:dyDescent="0.25">
      <c r="B14">
        <v>2900</v>
      </c>
      <c r="C14" s="2">
        <f t="shared" ca="1" si="0"/>
        <v>8.0539130434782606</v>
      </c>
      <c r="D14" s="2">
        <f t="shared" ca="1" si="1"/>
        <v>7.8760000000000012</v>
      </c>
      <c r="E14" s="2">
        <f t="shared" si="2"/>
        <v>7.7275652173912981</v>
      </c>
    </row>
    <row r="15" spans="1:9" x14ac:dyDescent="0.25">
      <c r="B15">
        <v>3000</v>
      </c>
      <c r="C15" s="2">
        <f t="shared" ca="1" si="0"/>
        <v>7.678550724637681</v>
      </c>
      <c r="D15" s="2">
        <f t="shared" ca="1" si="1"/>
        <v>7.506000000000002</v>
      </c>
      <c r="E15" s="2">
        <f t="shared" si="2"/>
        <v>7.2837101449275288</v>
      </c>
    </row>
    <row r="16" spans="1:9" x14ac:dyDescent="0.25">
      <c r="B16" s="8">
        <v>3100</v>
      </c>
      <c r="C16" s="9">
        <f t="shared" ca="1" si="0"/>
        <v>7.3031884057971013</v>
      </c>
      <c r="D16" s="9">
        <f t="shared" ca="1" si="1"/>
        <v>7.136000000000001</v>
      </c>
      <c r="E16" s="9">
        <f t="shared" si="2"/>
        <v>6.8599999999999923</v>
      </c>
    </row>
    <row r="17" spans="2:5" x14ac:dyDescent="0.25">
      <c r="B17">
        <v>3200</v>
      </c>
      <c r="C17" s="2">
        <f t="shared" ca="1" si="0"/>
        <v>6.9278260869565216</v>
      </c>
      <c r="D17" s="2">
        <f t="shared" ca="1" si="1"/>
        <v>6.7660000000000018</v>
      </c>
      <c r="E17" s="2">
        <f t="shared" si="2"/>
        <v>6.4564347826086923</v>
      </c>
    </row>
    <row r="18" spans="2:5" x14ac:dyDescent="0.25">
      <c r="B18">
        <v>3300</v>
      </c>
      <c r="C18" s="2">
        <f t="shared" ca="1" si="0"/>
        <v>6.5524637681159419</v>
      </c>
      <c r="D18" s="2">
        <f t="shared" ca="1" si="1"/>
        <v>6.3960000000000008</v>
      </c>
      <c r="E18" s="2">
        <f t="shared" si="2"/>
        <v>6.0730144927536145</v>
      </c>
    </row>
    <row r="19" spans="2:5" x14ac:dyDescent="0.25">
      <c r="B19">
        <v>3400</v>
      </c>
      <c r="C19" s="2">
        <f t="shared" ca="1" si="0"/>
        <v>6.1771014492753622</v>
      </c>
      <c r="D19" s="2">
        <f t="shared" ca="1" si="1"/>
        <v>6.0260000000000016</v>
      </c>
      <c r="E19" s="2">
        <f t="shared" si="2"/>
        <v>5.7097391304347767</v>
      </c>
    </row>
    <row r="20" spans="2:5" x14ac:dyDescent="0.25">
      <c r="B20">
        <v>3500</v>
      </c>
      <c r="C20" s="2">
        <f t="shared" ca="1" si="0"/>
        <v>5.8017391304347825</v>
      </c>
      <c r="D20" s="2">
        <f t="shared" ca="1" si="1"/>
        <v>5.6560000000000006</v>
      </c>
      <c r="E20" s="2">
        <f t="shared" si="2"/>
        <v>5.3666086956521646</v>
      </c>
    </row>
    <row r="21" spans="2:5" x14ac:dyDescent="0.25">
      <c r="B21">
        <v>3600</v>
      </c>
      <c r="C21" s="2">
        <f t="shared" ca="1" si="0"/>
        <v>5.4263768115942028</v>
      </c>
      <c r="D21" s="2">
        <f t="shared" ca="1" si="1"/>
        <v>5.2860000000000014</v>
      </c>
      <c r="E21" s="2">
        <f t="shared" si="2"/>
        <v>5.0436231884057925</v>
      </c>
    </row>
    <row r="22" spans="2:5" x14ac:dyDescent="0.25">
      <c r="B22">
        <v>3700</v>
      </c>
      <c r="C22" s="2">
        <f t="shared" ca="1" si="0"/>
        <v>5.0510144927536231</v>
      </c>
      <c r="D22" s="2">
        <f t="shared" ca="1" si="1"/>
        <v>4.9160000000000004</v>
      </c>
      <c r="E22" s="2">
        <f t="shared" si="2"/>
        <v>4.7407826086956462</v>
      </c>
    </row>
    <row r="23" spans="2:5" x14ac:dyDescent="0.25">
      <c r="B23">
        <v>3800</v>
      </c>
      <c r="C23" s="2">
        <f t="shared" ca="1" si="0"/>
        <v>4.6756521739130434</v>
      </c>
      <c r="D23" s="2">
        <f t="shared" ca="1" si="1"/>
        <v>4.5460000000000012</v>
      </c>
      <c r="E23" s="2">
        <f t="shared" si="2"/>
        <v>4.4580869565217327</v>
      </c>
    </row>
    <row r="24" spans="2:5" x14ac:dyDescent="0.25">
      <c r="B24">
        <v>3900</v>
      </c>
      <c r="C24" s="2">
        <f t="shared" ca="1" si="0"/>
        <v>4.3002898550724638</v>
      </c>
      <c r="D24" s="2">
        <f t="shared" ca="1" si="1"/>
        <v>4.1760000000000002</v>
      </c>
      <c r="E24" s="2">
        <f t="shared" si="2"/>
        <v>4.1955362318840557</v>
      </c>
    </row>
    <row r="25" spans="2:5" x14ac:dyDescent="0.25">
      <c r="B25" s="8">
        <v>3980</v>
      </c>
      <c r="C25" s="9">
        <f t="shared" ca="1" si="0"/>
        <v>4</v>
      </c>
      <c r="D25" s="9">
        <f t="shared" ca="1" si="1"/>
        <v>3.8800000000000008</v>
      </c>
      <c r="E25" s="9">
        <f t="shared" si="2"/>
        <v>4</v>
      </c>
    </row>
    <row r="26" spans="2:5" x14ac:dyDescent="0.25">
      <c r="B26">
        <v>4000</v>
      </c>
      <c r="C26" s="2">
        <f t="shared" ca="1" si="0"/>
        <v>3.9249275362318841</v>
      </c>
      <c r="D26" s="2">
        <f t="shared" ca="1" si="1"/>
        <v>3.8060000000000009</v>
      </c>
      <c r="E26" s="2">
        <f t="shared" si="2"/>
        <v>3.9531304347826044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RICHARDOT</dc:creator>
  <cp:lastModifiedBy>Yannick RICHARDOT</cp:lastModifiedBy>
  <dcterms:created xsi:type="dcterms:W3CDTF">2021-10-03T06:58:06Z</dcterms:created>
  <dcterms:modified xsi:type="dcterms:W3CDTF">2021-10-04T08:52:52Z</dcterms:modified>
</cp:coreProperties>
</file>