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SAGGREGATED OUTPUT" sheetId="1" state="visible" r:id="rId3"/>
    <sheet name="AGGREGATED MODEL OUTPUT EXAMPLE" sheetId="2" state="visible" r:id="rId4"/>
    <sheet name="MAPPING" sheetId="3" state="visible" r:id="rId5"/>
  </sheets>
  <definedNames>
    <definedName function="false" hidden="true" localSheetId="0" name="_xlnm._FilterDatabase" vbProcedure="false">'DISAGGREGATED OUTPUT'!$A$1:$C$302</definedName>
    <definedName function="false" hidden="true" localSheetId="2" name="_xlnm._FilterDatabase" vbProcedure="false">MAPPING!$A$1:$B$34</definedName>
  </definedNames>
  <calcPr iterateCount="100" refMode="A1" iterate="false" iterateDelta="0.001"/>
  <pivotCaches>
    <pivotCache cacheId="1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<sst xmlns="http://schemas.openxmlformats.org/spreadsheetml/2006/main" count="734" uniqueCount="74">
  <si>
    <t xml:space="preserve">Unit</t>
  </si>
  <si>
    <t xml:space="preserve">Quantity</t>
  </si>
  <si>
    <t xml:space="preserve">Market name</t>
  </si>
  <si>
    <t xml:space="preserve">IRI</t>
  </si>
  <si>
    <t xml:space="preserve">kg</t>
  </si>
  <si>
    <t xml:space="preserve">market for aluminium, wrought alloy</t>
  </si>
  <si>
    <t xml:space="preserve">m</t>
  </si>
  <si>
    <t xml:space="preserve">market for cast iron</t>
  </si>
  <si>
    <t xml:space="preserve">MJ</t>
  </si>
  <si>
    <t xml:space="preserve">km</t>
  </si>
  <si>
    <t xml:space="preserve">market for concrete, normal</t>
  </si>
  <si>
    <t xml:space="preserve">market for copper</t>
  </si>
  <si>
    <t xml:space="preserve">m2</t>
  </si>
  <si>
    <t xml:space="preserve">market for diesel, burned in building machine</t>
  </si>
  <si>
    <t xml:space="preserve">kWh</t>
  </si>
  <si>
    <t xml:space="preserve">market for electricity, high voltage</t>
  </si>
  <si>
    <t xml:space="preserve">market for epoxy resin, liquid</t>
  </si>
  <si>
    <t xml:space="preserve">market for explosive, tovex</t>
  </si>
  <si>
    <t xml:space="preserve">market for glass fibre reinforced plastic, polyamide, injection moulded</t>
  </si>
  <si>
    <t xml:space="preserve">m2a</t>
  </si>
  <si>
    <t xml:space="preserve">market for lead</t>
  </si>
  <si>
    <t xml:space="preserve">market for lubricating oil</t>
  </si>
  <si>
    <t xml:space="preserve">market for polyethylene, high density, granulate</t>
  </si>
  <si>
    <t xml:space="preserve">market for polypropylene, granulate</t>
  </si>
  <si>
    <t xml:space="preserve">market for polyvinylchloride, bulk polymerised</t>
  </si>
  <si>
    <t xml:space="preserve">market for scrap steel</t>
  </si>
  <si>
    <t xml:space="preserve">market for sheet rolling, aluminium</t>
  </si>
  <si>
    <t xml:space="preserve">market for sheet rolling, chromium steel</t>
  </si>
  <si>
    <t xml:space="preserve">market for sheet rolling, steel</t>
  </si>
  <si>
    <t xml:space="preserve">market for steel, chromium steel 18/8</t>
  </si>
  <si>
    <t xml:space="preserve">m3</t>
  </si>
  <si>
    <t xml:space="preserve">market for steel, low-alloyed</t>
  </si>
  <si>
    <t xml:space="preserve">market for synthetic rubber</t>
  </si>
  <si>
    <t xml:space="preserve">market for tin</t>
  </si>
  <si>
    <t xml:space="preserve">market for transport, passenger car</t>
  </si>
  <si>
    <t xml:space="preserve">market for waste mineral oil</t>
  </si>
  <si>
    <t xml:space="preserve">market for waste polyethylene/polypropylene product</t>
  </si>
  <si>
    <t xml:space="preserve">market for waste polypropylene</t>
  </si>
  <si>
    <t xml:space="preserve">market for waste polyvinylchloride product</t>
  </si>
  <si>
    <t xml:space="preserve">market for waste reinforced concrete</t>
  </si>
  <si>
    <t xml:space="preserve">market for waste rubber, unspecified</t>
  </si>
  <si>
    <t xml:space="preserve">market for welding, arc, steel</t>
  </si>
  <si>
    <t xml:space="preserve">market for wire drawing, copper</t>
  </si>
  <si>
    <t xml:space="preserve">market for zinc coat, pieces</t>
  </si>
  <si>
    <t xml:space="preserve">Occupation, industrial area</t>
  </si>
  <si>
    <t xml:space="preserve">Occupation, traffic area</t>
  </si>
  <si>
    <t xml:space="preserve">Transformation, from pasture and meadow</t>
  </si>
  <si>
    <t xml:space="preserve">Transformation, to industrial area</t>
  </si>
  <si>
    <t xml:space="preserve">Transformation, to urban, continuously built</t>
  </si>
  <si>
    <t xml:space="preserve">treatment of inert waste, inert material landfill</t>
  </si>
  <si>
    <t xml:space="preserve">Sum - Quantity</t>
  </si>
  <si>
    <t xml:space="preserve">http://data.europa.eu/xsp/cn2024/760612000080</t>
  </si>
  <si>
    <t xml:space="preserve">http://data.europa.eu/xsp/cn2024/730021000090</t>
  </si>
  <si>
    <t xml:space="preserve">http://data.europa.eu/xsp/cn2024/382450100080</t>
  </si>
  <si>
    <t xml:space="preserve">http://data.europa.eu/xsp/cn2017/740021000090</t>
  </si>
  <si>
    <t xml:space="preserve">http://data.europa.eu/xsp/cn2024/390730000080</t>
  </si>
  <si>
    <t xml:space="preserve">http://data.europa.eu/xsp/cn2024/701900000080</t>
  </si>
  <si>
    <t xml:space="preserve">http://data.europa.eu/xsp/cn2024/271019710010</t>
  </si>
  <si>
    <t xml:space="preserve">http://data.europa.eu/xsp/cn2017/390210000080</t>
  </si>
  <si>
    <t xml:space="preserve">http://data.europa.eu/xsp/cn2017/392043000010</t>
  </si>
  <si>
    <t xml:space="preserve">http://data.europa.eu/xsp/cn2024/720400000080</t>
  </si>
  <si>
    <t xml:space="preserve">http://data.europa.eu/xsp/cn2024/760600000080</t>
  </si>
  <si>
    <t xml:space="preserve">http://data.europa.eu/xsp/cn2024/720241000010</t>
  </si>
  <si>
    <t xml:space="preserve">http://data.europa.eu/xsp/cn2024/722400000080</t>
  </si>
  <si>
    <t xml:space="preserve">http://data.europa.eu/xsp/cn2024/870300000080</t>
  </si>
  <si>
    <t xml:space="preserve">http://data.europa.eu/xsp/cn2017/391500000010</t>
  </si>
  <si>
    <t xml:space="preserve">http://data.europa.eu/xsp/cn2017/391530000080</t>
  </si>
  <si>
    <t xml:space="preserve">http://data.europa.eu/ux2/nace2.1/4399</t>
  </si>
  <si>
    <t xml:space="preserve">http://data.europa.eu/xsp/cn2017/400300000080</t>
  </si>
  <si>
    <t xml:space="preserve">http://data.europa.eu/qw1/prodcom2023/27903172</t>
  </si>
  <si>
    <t xml:space="preserve">http://data.europa.eu/xsp/cn2024/740800000080</t>
  </si>
  <si>
    <t xml:space="preserve">http://data.europa.eu/oxm/lucas2022/U220</t>
  </si>
  <si>
    <t xml:space="preserve">Total Result</t>
  </si>
  <si>
    <t xml:space="preserve">product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</si>
</sst>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01" createdVersion="3">
  <cacheSource type="worksheet">
    <worksheetSource ref="A1:D302" sheet="DISAGGREGATED OUTPUT"/>
  </cacheSource>
  <cacheFields count="4">
    <cacheField name="Unit" numFmtId="0">
      <sharedItems count="8">
        <s v="kg"/>
        <s v="km"/>
        <s v="kWh"/>
        <s v="m"/>
        <s v="m2"/>
        <s v="m2a"/>
        <s v="m3"/>
        <s v="MJ"/>
      </sharedItems>
    </cacheField>
    <cacheField name="Quantity" numFmtId="0">
      <sharedItems containsSemiMixedTypes="0" containsString="0" containsNumber="1" minValue="0.5" maxValue="224400" count="156">
        <n v="0.5"/>
        <n v="3"/>
        <n v="3.15"/>
        <n v="4"/>
        <n v="5"/>
        <n v="6"/>
        <n v="9.45"/>
        <n v="10"/>
        <n v="12.04"/>
        <n v="14.7"/>
        <n v="15"/>
        <n v="17"/>
        <n v="18"/>
        <n v="20"/>
        <n v="23.2"/>
        <n v="27"/>
        <n v="32"/>
        <n v="37"/>
        <n v="45"/>
        <n v="49"/>
        <n v="50.4"/>
        <n v="57"/>
        <n v="58.8"/>
        <n v="59"/>
        <n v="60"/>
        <n v="62"/>
        <n v="63"/>
        <n v="70.6"/>
        <n v="74"/>
        <n v="79"/>
        <n v="81"/>
        <n v="81.8"/>
        <n v="84"/>
        <n v="86"/>
        <n v="91"/>
        <n v="95"/>
        <n v="100"/>
        <n v="102"/>
        <n v="115"/>
        <n v="121"/>
        <n v="130"/>
        <n v="138"/>
        <n v="144"/>
        <n v="146"/>
        <n v="150"/>
        <n v="152"/>
        <n v="154"/>
        <n v="158"/>
        <n v="160"/>
        <n v="168"/>
        <n v="190"/>
        <n v="200"/>
        <n v="204"/>
        <n v="207"/>
        <n v="216"/>
        <n v="219"/>
        <n v="220"/>
        <n v="228"/>
        <n v="235"/>
        <n v="238"/>
        <n v="240"/>
        <n v="242"/>
        <n v="251"/>
        <n v="283"/>
        <n v="288"/>
        <n v="300"/>
        <n v="317"/>
        <n v="360"/>
        <n v="379"/>
        <n v="480"/>
        <n v="500"/>
        <n v="547"/>
        <n v="575"/>
        <n v="585"/>
        <n v="600"/>
        <n v="613"/>
        <n v="624"/>
        <n v="736.5"/>
        <n v="739"/>
        <n v="800"/>
        <n v="816"/>
        <n v="828"/>
        <n v="845"/>
        <n v="850"/>
        <n v="986"/>
        <n v="1000"/>
        <n v="1004"/>
        <n v="1025"/>
        <n v="1091"/>
        <n v="1121"/>
        <n v="1152"/>
        <n v="1225"/>
        <n v="1260"/>
        <n v="1261"/>
        <n v="1361"/>
        <n v="1500"/>
        <n v="1521"/>
        <n v="1586"/>
        <n v="1702"/>
        <n v="1800"/>
        <n v="2000"/>
        <n v="2042"/>
        <n v="2142"/>
        <n v="2173"/>
        <n v="2200"/>
        <n v="2367"/>
        <n v="2389"/>
        <n v="2500"/>
        <n v="3100"/>
        <n v="3150"/>
        <n v="3200"/>
        <n v="3382"/>
        <n v="3534"/>
        <n v="3640"/>
        <n v="3900"/>
        <n v="3987"/>
        <n v="4200"/>
        <n v="4840"/>
        <n v="5299"/>
        <n v="5310"/>
        <n v="5652"/>
        <n v="5800"/>
        <n v="5880"/>
        <n v="8337"/>
        <n v="8400"/>
        <n v="8877"/>
        <n v="9139"/>
        <n v="9917"/>
        <n v="10164"/>
        <n v="10966"/>
        <n v="11200"/>
        <n v="11294"/>
        <n v="11320"/>
        <n v="11349"/>
        <n v="12661"/>
        <n v="14000"/>
        <n v="14400"/>
        <n v="14404"/>
        <n v="15019"/>
        <n v="16940"/>
        <n v="17510"/>
        <n v="17780"/>
        <n v="27000"/>
        <n v="29250"/>
        <n v="29714"/>
        <n v="29741"/>
        <n v="38900"/>
        <n v="40000"/>
        <n v="42216"/>
        <n v="51040"/>
        <n v="51643"/>
        <n v="67500"/>
        <n v="69375"/>
        <n v="113210"/>
        <n v="197690"/>
        <n v="224400"/>
      </sharedItems>
    </cacheField>
    <cacheField name="Market name" numFmtId="0">
      <sharedItems count="38">
        <s v="market for aluminium, wrought alloy"/>
        <s v="market for cast iron"/>
        <s v="market for concrete, normal"/>
        <s v="market for copper"/>
        <s v="market for diesel, burned in building machine"/>
        <s v="market for electricity, high voltage"/>
        <s v="market for epoxy resin, liquid"/>
        <s v="market for explosive, tovex"/>
        <s v="market for glass fibre reinforced plastic, polyamide, injection moulded"/>
        <s v="market for lead"/>
        <s v="market for lubricating oil"/>
        <s v="market for polyethylene, high density, granulate"/>
        <s v="market for polypropylene, granulate"/>
        <s v="market for polyvinylchloride, bulk polymerised"/>
        <s v="market for scrap steel"/>
        <s v="market for sheet rolling, aluminium"/>
        <s v="market for sheet rolling, chromium steel"/>
        <s v="market for sheet rolling, steel"/>
        <s v="market for steel, chromium steel 18/8"/>
        <s v="market for steel, low-alloyed"/>
        <s v="market for synthetic rubber"/>
        <s v="market for tin"/>
        <s v="market for transport, passenger car"/>
        <s v="market for waste mineral oil"/>
        <s v="market for waste polyethylene/polypropylene product"/>
        <s v="market for waste polypropylene"/>
        <s v="market for waste polyvinylchloride product"/>
        <s v="market for waste reinforced concrete"/>
        <s v="market for waste rubber, unspecified"/>
        <s v="market for welding, arc, steel"/>
        <s v="market for wire drawing, copper"/>
        <s v="market for zinc coat, pieces"/>
        <s v="Occupation, industrial area"/>
        <s v="Occupation, traffic area"/>
        <s v="Transformation, from pasture and meadow"/>
        <s v="Transformation, to industrial area"/>
        <s v="Transformation, to urban, continuously built"/>
        <s v="treatment of inert waste, inert material landfill"/>
      </sharedItems>
    </cacheField>
    <cacheField name="IRI" numFmtId="0">
      <sharedItems containsMixedTypes="1" containsNumber="1" containsInteger="1" minValue="0" maxValue="0" count="22">
        <n v="0"/>
        <s v="http://data.europa.eu/oxm/lucas2022/U220"/>
        <s v="http://data.europa.eu/qw1/prodcom2023/27903172"/>
        <s v="http://data.europa.eu/ux2/nace2.1/4399"/>
        <s v="http://data.europa.eu/xsp/cn2017/390210000080"/>
        <s v="http://data.europa.eu/xsp/cn2017/391500000010"/>
        <s v="http://data.europa.eu/xsp/cn2017/391530000080"/>
        <s v="http://data.europa.eu/xsp/cn2017/392043000010"/>
        <s v="http://data.europa.eu/xsp/cn2017/400300000080"/>
        <s v="http://data.europa.eu/xsp/cn2017/740021000090"/>
        <s v="http://data.europa.eu/xsp/cn2024/271019710010"/>
        <s v="http://data.europa.eu/xsp/cn2024/382450100080"/>
        <s v="http://data.europa.eu/xsp/cn2024/390730000080"/>
        <s v="http://data.europa.eu/xsp/cn2024/701900000080"/>
        <s v="http://data.europa.eu/xsp/cn2024/720241000010"/>
        <s v="http://data.europa.eu/xsp/cn2024/720400000080"/>
        <s v="http://data.europa.eu/xsp/cn2024/722400000080"/>
        <s v="http://data.europa.eu/xsp/cn2024/730021000090"/>
        <s v="http://data.europa.eu/xsp/cn2024/740800000080"/>
        <s v="http://data.europa.eu/xsp/cn2024/760600000080"/>
        <s v="http://data.europa.eu/xsp/cn2024/760612000080"/>
        <s v="http://data.europa.eu/xsp/cn2024/87030000008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x v="0"/>
    <x v="56"/>
    <x v="0"/>
    <x v="20"/>
  </r>
  <r>
    <x v="3"/>
    <x v="57"/>
    <x v="0"/>
    <x v="20"/>
  </r>
  <r>
    <x v="0"/>
    <x v="64"/>
    <x v="0"/>
    <x v="20"/>
  </r>
  <r>
    <x v="0"/>
    <x v="16"/>
    <x v="0"/>
    <x v="20"/>
  </r>
  <r>
    <x v="0"/>
    <x v="0"/>
    <x v="0"/>
    <x v="20"/>
  </r>
  <r>
    <x v="0"/>
    <x v="62"/>
    <x v="0"/>
    <x v="20"/>
  </r>
  <r>
    <x v="0"/>
    <x v="130"/>
    <x v="0"/>
    <x v="20"/>
  </r>
  <r>
    <x v="0"/>
    <x v="56"/>
    <x v="0"/>
    <x v="20"/>
  </r>
  <r>
    <x v="0"/>
    <x v="36"/>
    <x v="0"/>
    <x v="20"/>
  </r>
  <r>
    <x v="0"/>
    <x v="146"/>
    <x v="1"/>
    <x v="17"/>
  </r>
  <r>
    <x v="7"/>
    <x v="142"/>
    <x v="1"/>
    <x v="17"/>
  </r>
  <r>
    <x v="7"/>
    <x v="143"/>
    <x v="1"/>
    <x v="17"/>
  </r>
  <r>
    <x v="0"/>
    <x v="55"/>
    <x v="1"/>
    <x v="17"/>
  </r>
  <r>
    <x v="0"/>
    <x v="15"/>
    <x v="1"/>
    <x v="17"/>
  </r>
  <r>
    <x v="0"/>
    <x v="107"/>
    <x v="1"/>
    <x v="17"/>
  </r>
  <r>
    <x v="0"/>
    <x v="118"/>
    <x v="1"/>
    <x v="17"/>
  </r>
  <r>
    <x v="0"/>
    <x v="55"/>
    <x v="1"/>
    <x v="17"/>
  </r>
  <r>
    <x v="0"/>
    <x v="13"/>
    <x v="1"/>
    <x v="17"/>
  </r>
  <r>
    <x v="0"/>
    <x v="0"/>
    <x v="1"/>
    <x v="17"/>
  </r>
  <r>
    <x v="0"/>
    <x v="93"/>
    <x v="1"/>
    <x v="17"/>
  </r>
  <r>
    <x v="0"/>
    <x v="51"/>
    <x v="1"/>
    <x v="17"/>
  </r>
  <r>
    <x v="0"/>
    <x v="70"/>
    <x v="1"/>
    <x v="17"/>
  </r>
  <r>
    <x v="0"/>
    <x v="42"/>
    <x v="1"/>
    <x v="17"/>
  </r>
  <r>
    <x v="0"/>
    <x v="5"/>
    <x v="1"/>
    <x v="17"/>
  </r>
  <r>
    <x v="0"/>
    <x v="132"/>
    <x v="1"/>
    <x v="17"/>
  </r>
  <r>
    <x v="0"/>
    <x v="134"/>
    <x v="1"/>
    <x v="17"/>
  </r>
  <r>
    <x v="0"/>
    <x v="126"/>
    <x v="1"/>
    <x v="17"/>
  </r>
  <r>
    <x v="1"/>
    <x v="51"/>
    <x v="1"/>
    <x v="17"/>
  </r>
  <r>
    <x v="0"/>
    <x v="56"/>
    <x v="2"/>
    <x v="11"/>
  </r>
  <r>
    <x v="0"/>
    <x v="124"/>
    <x v="2"/>
    <x v="11"/>
  </r>
  <r>
    <x v="0"/>
    <x v="33"/>
    <x v="2"/>
    <x v="11"/>
  </r>
  <r>
    <x v="0"/>
    <x v="110"/>
    <x v="2"/>
    <x v="11"/>
  </r>
  <r>
    <x v="0"/>
    <x v="1"/>
    <x v="3"/>
    <x v="9"/>
  </r>
  <r>
    <x v="0"/>
    <x v="1"/>
    <x v="3"/>
    <x v="9"/>
  </r>
  <r>
    <x v="0"/>
    <x v="150"/>
    <x v="3"/>
    <x v="9"/>
  </r>
  <r>
    <x v="0"/>
    <x v="21"/>
    <x v="3"/>
    <x v="9"/>
  </r>
  <r>
    <x v="4"/>
    <x v="85"/>
    <x v="3"/>
    <x v="9"/>
  </r>
  <r>
    <x v="0"/>
    <x v="23"/>
    <x v="3"/>
    <x v="9"/>
  </r>
  <r>
    <x v="0"/>
    <x v="8"/>
    <x v="3"/>
    <x v="9"/>
  </r>
  <r>
    <x v="0"/>
    <x v="1"/>
    <x v="3"/>
    <x v="9"/>
  </r>
  <r>
    <x v="0"/>
    <x v="114"/>
    <x v="3"/>
    <x v="9"/>
  </r>
  <r>
    <x v="4"/>
    <x v="88"/>
    <x v="3"/>
    <x v="9"/>
  </r>
  <r>
    <x v="0"/>
    <x v="51"/>
    <x v="3"/>
    <x v="9"/>
  </r>
  <r>
    <x v="4"/>
    <x v="85"/>
    <x v="3"/>
    <x v="9"/>
  </r>
  <r>
    <x v="0"/>
    <x v="111"/>
    <x v="3"/>
    <x v="9"/>
  </r>
  <r>
    <x v="0"/>
    <x v="83"/>
    <x v="3"/>
    <x v="9"/>
  </r>
  <r>
    <x v="7"/>
    <x v="119"/>
    <x v="4"/>
    <x v="0"/>
  </r>
  <r>
    <x v="0"/>
    <x v="13"/>
    <x v="4"/>
    <x v="0"/>
  </r>
  <r>
    <x v="4"/>
    <x v="86"/>
    <x v="4"/>
    <x v="0"/>
  </r>
  <r>
    <x v="0"/>
    <x v="81"/>
    <x v="4"/>
    <x v="0"/>
  </r>
  <r>
    <x v="2"/>
    <x v="72"/>
    <x v="5"/>
    <x v="0"/>
  </r>
  <r>
    <x v="0"/>
    <x v="130"/>
    <x v="5"/>
    <x v="0"/>
  </r>
  <r>
    <x v="0"/>
    <x v="30"/>
    <x v="5"/>
    <x v="0"/>
  </r>
  <r>
    <x v="4"/>
    <x v="85"/>
    <x v="5"/>
    <x v="0"/>
  </r>
  <r>
    <x v="0"/>
    <x v="8"/>
    <x v="5"/>
    <x v="0"/>
  </r>
  <r>
    <x v="0"/>
    <x v="103"/>
    <x v="5"/>
    <x v="0"/>
  </r>
  <r>
    <x v="0"/>
    <x v="71"/>
    <x v="5"/>
    <x v="0"/>
  </r>
  <r>
    <x v="0"/>
    <x v="56"/>
    <x v="6"/>
    <x v="12"/>
  </r>
  <r>
    <x v="0"/>
    <x v="47"/>
    <x v="6"/>
    <x v="12"/>
  </r>
  <r>
    <x v="0"/>
    <x v="90"/>
    <x v="6"/>
    <x v="12"/>
  </r>
  <r>
    <x v="0"/>
    <x v="5"/>
    <x v="6"/>
    <x v="12"/>
  </r>
  <r>
    <x v="0"/>
    <x v="74"/>
    <x v="6"/>
    <x v="12"/>
  </r>
  <r>
    <x v="0"/>
    <x v="7"/>
    <x v="7"/>
    <x v="12"/>
  </r>
  <r>
    <x v="0"/>
    <x v="15"/>
    <x v="7"/>
    <x v="12"/>
  </r>
  <r>
    <x v="0"/>
    <x v="61"/>
    <x v="8"/>
    <x v="13"/>
  </r>
  <r>
    <x v="0"/>
    <x v="152"/>
    <x v="8"/>
    <x v="13"/>
  </r>
  <r>
    <x v="0"/>
    <x v="149"/>
    <x v="8"/>
    <x v="13"/>
  </r>
  <r>
    <x v="0"/>
    <x v="55"/>
    <x v="8"/>
    <x v="13"/>
  </r>
  <r>
    <x v="0"/>
    <x v="41"/>
    <x v="8"/>
    <x v="13"/>
  </r>
  <r>
    <x v="0"/>
    <x v="107"/>
    <x v="8"/>
    <x v="13"/>
  </r>
  <r>
    <x v="0"/>
    <x v="44"/>
    <x v="8"/>
    <x v="13"/>
  </r>
  <r>
    <x v="5"/>
    <x v="147"/>
    <x v="8"/>
    <x v="13"/>
  </r>
  <r>
    <x v="0"/>
    <x v="8"/>
    <x v="8"/>
    <x v="13"/>
  </r>
  <r>
    <x v="0"/>
    <x v="84"/>
    <x v="8"/>
    <x v="13"/>
  </r>
  <r>
    <x v="0"/>
    <x v="153"/>
    <x v="9"/>
    <x v="13"/>
  </r>
  <r>
    <x v="0"/>
    <x v="11"/>
    <x v="9"/>
    <x v="13"/>
  </r>
  <r>
    <x v="0"/>
    <x v="62"/>
    <x v="9"/>
    <x v="13"/>
  </r>
  <r>
    <x v="5"/>
    <x v="117"/>
    <x v="9"/>
    <x v="13"/>
  </r>
  <r>
    <x v="2"/>
    <x v="140"/>
    <x v="10"/>
    <x v="10"/>
  </r>
  <r>
    <x v="0"/>
    <x v="24"/>
    <x v="10"/>
    <x v="10"/>
  </r>
  <r>
    <x v="0"/>
    <x v="5"/>
    <x v="10"/>
    <x v="10"/>
  </r>
  <r>
    <x v="0"/>
    <x v="5"/>
    <x v="10"/>
    <x v="10"/>
  </r>
  <r>
    <x v="0"/>
    <x v="76"/>
    <x v="10"/>
    <x v="10"/>
  </r>
  <r>
    <x v="4"/>
    <x v="3"/>
    <x v="10"/>
    <x v="10"/>
  </r>
  <r>
    <x v="0"/>
    <x v="47"/>
    <x v="10"/>
    <x v="10"/>
  </r>
  <r>
    <x v="0"/>
    <x v="53"/>
    <x v="10"/>
    <x v="10"/>
  </r>
  <r>
    <x v="0"/>
    <x v="91"/>
    <x v="10"/>
    <x v="10"/>
  </r>
  <r>
    <x v="0"/>
    <x v="92"/>
    <x v="10"/>
    <x v="10"/>
  </r>
  <r>
    <x v="0"/>
    <x v="109"/>
    <x v="10"/>
    <x v="10"/>
  </r>
  <r>
    <x v="0"/>
    <x v="26"/>
    <x v="11"/>
    <x v="4"/>
  </r>
  <r>
    <x v="0"/>
    <x v="43"/>
    <x v="11"/>
    <x v="4"/>
  </r>
  <r>
    <x v="4"/>
    <x v="3"/>
    <x v="11"/>
    <x v="4"/>
  </r>
  <r>
    <x v="0"/>
    <x v="60"/>
    <x v="11"/>
    <x v="4"/>
  </r>
  <r>
    <x v="0"/>
    <x v="0"/>
    <x v="11"/>
    <x v="4"/>
  </r>
  <r>
    <x v="0"/>
    <x v="100"/>
    <x v="11"/>
    <x v="4"/>
  </r>
  <r>
    <x v="0"/>
    <x v="70"/>
    <x v="11"/>
    <x v="4"/>
  </r>
  <r>
    <x v="0"/>
    <x v="55"/>
    <x v="11"/>
    <x v="4"/>
  </r>
  <r>
    <x v="0"/>
    <x v="8"/>
    <x v="12"/>
    <x v="4"/>
  </r>
  <r>
    <x v="5"/>
    <x v="147"/>
    <x v="12"/>
    <x v="4"/>
  </r>
  <r>
    <x v="0"/>
    <x v="26"/>
    <x v="12"/>
    <x v="4"/>
  </r>
  <r>
    <x v="0"/>
    <x v="22"/>
    <x v="12"/>
    <x v="4"/>
  </r>
  <r>
    <x v="0"/>
    <x v="97"/>
    <x v="13"/>
    <x v="7"/>
  </r>
  <r>
    <x v="0"/>
    <x v="2"/>
    <x v="13"/>
    <x v="7"/>
  </r>
  <r>
    <x v="5"/>
    <x v="48"/>
    <x v="13"/>
    <x v="7"/>
  </r>
  <r>
    <x v="0"/>
    <x v="24"/>
    <x v="13"/>
    <x v="7"/>
  </r>
  <r>
    <x v="0"/>
    <x v="0"/>
    <x v="13"/>
    <x v="7"/>
  </r>
  <r>
    <x v="0"/>
    <x v="100"/>
    <x v="13"/>
    <x v="7"/>
  </r>
  <r>
    <x v="0"/>
    <x v="152"/>
    <x v="13"/>
    <x v="7"/>
  </r>
  <r>
    <x v="0"/>
    <x v="13"/>
    <x v="13"/>
    <x v="7"/>
  </r>
  <r>
    <x v="2"/>
    <x v="115"/>
    <x v="14"/>
    <x v="15"/>
  </r>
  <r>
    <x v="4"/>
    <x v="86"/>
    <x v="14"/>
    <x v="15"/>
  </r>
  <r>
    <x v="0"/>
    <x v="47"/>
    <x v="14"/>
    <x v="15"/>
  </r>
  <r>
    <x v="0"/>
    <x v="65"/>
    <x v="14"/>
    <x v="15"/>
  </r>
  <r>
    <x v="0"/>
    <x v="9"/>
    <x v="15"/>
    <x v="19"/>
  </r>
  <r>
    <x v="0"/>
    <x v="8"/>
    <x v="15"/>
    <x v="19"/>
  </r>
  <r>
    <x v="0"/>
    <x v="98"/>
    <x v="15"/>
    <x v="19"/>
  </r>
  <r>
    <x v="0"/>
    <x v="18"/>
    <x v="15"/>
    <x v="19"/>
  </r>
  <r>
    <x v="0"/>
    <x v="63"/>
    <x v="15"/>
    <x v="19"/>
  </r>
  <r>
    <x v="0"/>
    <x v="102"/>
    <x v="15"/>
    <x v="19"/>
  </r>
  <r>
    <x v="0"/>
    <x v="0"/>
    <x v="15"/>
    <x v="19"/>
  </r>
  <r>
    <x v="0"/>
    <x v="0"/>
    <x v="15"/>
    <x v="19"/>
  </r>
  <r>
    <x v="0"/>
    <x v="101"/>
    <x v="15"/>
    <x v="19"/>
  </r>
  <r>
    <x v="0"/>
    <x v="77"/>
    <x v="16"/>
    <x v="14"/>
  </r>
  <r>
    <x v="0"/>
    <x v="20"/>
    <x v="16"/>
    <x v="14"/>
  </r>
  <r>
    <x v="0"/>
    <x v="78"/>
    <x v="16"/>
    <x v="14"/>
  </r>
  <r>
    <x v="0"/>
    <x v="26"/>
    <x v="16"/>
    <x v="14"/>
  </r>
  <r>
    <x v="0"/>
    <x v="44"/>
    <x v="16"/>
    <x v="14"/>
  </r>
  <r>
    <x v="0"/>
    <x v="66"/>
    <x v="17"/>
    <x v="17"/>
  </r>
  <r>
    <x v="0"/>
    <x v="118"/>
    <x v="17"/>
    <x v="17"/>
  </r>
  <r>
    <x v="0"/>
    <x v="26"/>
    <x v="17"/>
    <x v="17"/>
  </r>
  <r>
    <x v="0"/>
    <x v="154"/>
    <x v="17"/>
    <x v="17"/>
  </r>
  <r>
    <x v="0"/>
    <x v="13"/>
    <x v="17"/>
    <x v="17"/>
  </r>
  <r>
    <x v="0"/>
    <x v="12"/>
    <x v="17"/>
    <x v="17"/>
  </r>
  <r>
    <x v="0"/>
    <x v="27"/>
    <x v="17"/>
    <x v="17"/>
  </r>
  <r>
    <x v="0"/>
    <x v="64"/>
    <x v="17"/>
    <x v="17"/>
  </r>
  <r>
    <x v="0"/>
    <x v="80"/>
    <x v="17"/>
    <x v="17"/>
  </r>
  <r>
    <x v="0"/>
    <x v="0"/>
    <x v="17"/>
    <x v="17"/>
  </r>
  <r>
    <x v="0"/>
    <x v="124"/>
    <x v="17"/>
    <x v="17"/>
  </r>
  <r>
    <x v="0"/>
    <x v="1"/>
    <x v="17"/>
    <x v="17"/>
  </r>
  <r>
    <x v="0"/>
    <x v="153"/>
    <x v="17"/>
    <x v="17"/>
  </r>
  <r>
    <x v="0"/>
    <x v="79"/>
    <x v="17"/>
    <x v="17"/>
  </r>
  <r>
    <x v="0"/>
    <x v="127"/>
    <x v="18"/>
    <x v="16"/>
  </r>
  <r>
    <x v="3"/>
    <x v="45"/>
    <x v="18"/>
    <x v="16"/>
  </r>
  <r>
    <x v="2"/>
    <x v="4"/>
    <x v="18"/>
    <x v="16"/>
  </r>
  <r>
    <x v="0"/>
    <x v="26"/>
    <x v="18"/>
    <x v="16"/>
  </r>
  <r>
    <x v="0"/>
    <x v="8"/>
    <x v="18"/>
    <x v="16"/>
  </r>
  <r>
    <x v="0"/>
    <x v="137"/>
    <x v="18"/>
    <x v="16"/>
  </r>
  <r>
    <x v="0"/>
    <x v="128"/>
    <x v="18"/>
    <x v="16"/>
  </r>
  <r>
    <x v="3"/>
    <x v="50"/>
    <x v="18"/>
    <x v="16"/>
  </r>
  <r>
    <x v="0"/>
    <x v="105"/>
    <x v="18"/>
    <x v="16"/>
  </r>
  <r>
    <x v="0"/>
    <x v="47"/>
    <x v="18"/>
    <x v="16"/>
  </r>
  <r>
    <x v="0"/>
    <x v="5"/>
    <x v="18"/>
    <x v="16"/>
  </r>
  <r>
    <x v="0"/>
    <x v="10"/>
    <x v="18"/>
    <x v="16"/>
  </r>
  <r>
    <x v="0"/>
    <x v="149"/>
    <x v="18"/>
    <x v="16"/>
  </r>
  <r>
    <x v="0"/>
    <x v="105"/>
    <x v="18"/>
    <x v="16"/>
  </r>
  <r>
    <x v="0"/>
    <x v="13"/>
    <x v="18"/>
    <x v="16"/>
  </r>
  <r>
    <x v="0"/>
    <x v="15"/>
    <x v="18"/>
    <x v="16"/>
  </r>
  <r>
    <x v="0"/>
    <x v="29"/>
    <x v="18"/>
    <x v="16"/>
  </r>
  <r>
    <x v="0"/>
    <x v="56"/>
    <x v="18"/>
    <x v="16"/>
  </r>
  <r>
    <x v="0"/>
    <x v="47"/>
    <x v="18"/>
    <x v="16"/>
  </r>
  <r>
    <x v="0"/>
    <x v="26"/>
    <x v="18"/>
    <x v="16"/>
  </r>
  <r>
    <x v="0"/>
    <x v="15"/>
    <x v="18"/>
    <x v="16"/>
  </r>
  <r>
    <x v="0"/>
    <x v="5"/>
    <x v="18"/>
    <x v="16"/>
  </r>
  <r>
    <x v="0"/>
    <x v="68"/>
    <x v="18"/>
    <x v="16"/>
  </r>
  <r>
    <x v="0"/>
    <x v="18"/>
    <x v="18"/>
    <x v="16"/>
  </r>
  <r>
    <x v="0"/>
    <x v="10"/>
    <x v="18"/>
    <x v="16"/>
  </r>
  <r>
    <x v="0"/>
    <x v="123"/>
    <x v="18"/>
    <x v="16"/>
  </r>
  <r>
    <x v="0"/>
    <x v="65"/>
    <x v="18"/>
    <x v="16"/>
  </r>
  <r>
    <x v="0"/>
    <x v="20"/>
    <x v="18"/>
    <x v="16"/>
  </r>
  <r>
    <x v="6"/>
    <x v="31"/>
    <x v="18"/>
    <x v="16"/>
  </r>
  <r>
    <x v="4"/>
    <x v="85"/>
    <x v="18"/>
    <x v="16"/>
  </r>
  <r>
    <x v="4"/>
    <x v="34"/>
    <x v="18"/>
    <x v="16"/>
  </r>
  <r>
    <x v="0"/>
    <x v="56"/>
    <x v="18"/>
    <x v="16"/>
  </r>
  <r>
    <x v="0"/>
    <x v="55"/>
    <x v="18"/>
    <x v="16"/>
  </r>
  <r>
    <x v="0"/>
    <x v="13"/>
    <x v="18"/>
    <x v="16"/>
  </r>
  <r>
    <x v="0"/>
    <x v="15"/>
    <x v="18"/>
    <x v="16"/>
  </r>
  <r>
    <x v="0"/>
    <x v="129"/>
    <x v="18"/>
    <x v="16"/>
  </r>
  <r>
    <x v="0"/>
    <x v="87"/>
    <x v="18"/>
    <x v="16"/>
  </r>
  <r>
    <x v="0"/>
    <x v="126"/>
    <x v="18"/>
    <x v="16"/>
  </r>
  <r>
    <x v="0"/>
    <x v="125"/>
    <x v="18"/>
    <x v="16"/>
  </r>
  <r>
    <x v="0"/>
    <x v="82"/>
    <x v="18"/>
    <x v="16"/>
  </r>
  <r>
    <x v="0"/>
    <x v="139"/>
    <x v="18"/>
    <x v="16"/>
  </r>
  <r>
    <x v="0"/>
    <x v="131"/>
    <x v="18"/>
    <x v="16"/>
  </r>
  <r>
    <x v="0"/>
    <x v="106"/>
    <x v="18"/>
    <x v="16"/>
  </r>
  <r>
    <x v="0"/>
    <x v="1"/>
    <x v="19"/>
    <x v="0"/>
  </r>
  <r>
    <x v="0"/>
    <x v="53"/>
    <x v="19"/>
    <x v="0"/>
  </r>
  <r>
    <x v="2"/>
    <x v="7"/>
    <x v="19"/>
    <x v="0"/>
  </r>
  <r>
    <x v="2"/>
    <x v="151"/>
    <x v="19"/>
    <x v="0"/>
  </r>
  <r>
    <x v="0"/>
    <x v="47"/>
    <x v="19"/>
    <x v="0"/>
  </r>
  <r>
    <x v="0"/>
    <x v="55"/>
    <x v="19"/>
    <x v="0"/>
  </r>
  <r>
    <x v="0"/>
    <x v="94"/>
    <x v="19"/>
    <x v="0"/>
  </r>
  <r>
    <x v="0"/>
    <x v="9"/>
    <x v="19"/>
    <x v="0"/>
  </r>
  <r>
    <x v="0"/>
    <x v="17"/>
    <x v="19"/>
    <x v="0"/>
  </r>
  <r>
    <x v="0"/>
    <x v="25"/>
    <x v="19"/>
    <x v="0"/>
  </r>
  <r>
    <x v="0"/>
    <x v="46"/>
    <x v="19"/>
    <x v="0"/>
  </r>
  <r>
    <x v="0"/>
    <x v="54"/>
    <x v="19"/>
    <x v="0"/>
  </r>
  <r>
    <x v="0"/>
    <x v="99"/>
    <x v="19"/>
    <x v="0"/>
  </r>
  <r>
    <x v="0"/>
    <x v="83"/>
    <x v="19"/>
    <x v="0"/>
  </r>
  <r>
    <x v="5"/>
    <x v="113"/>
    <x v="19"/>
    <x v="0"/>
  </r>
  <r>
    <x v="0"/>
    <x v="15"/>
    <x v="19"/>
    <x v="0"/>
  </r>
  <r>
    <x v="0"/>
    <x v="108"/>
    <x v="19"/>
    <x v="0"/>
  </r>
  <r>
    <x v="5"/>
    <x v="147"/>
    <x v="19"/>
    <x v="0"/>
  </r>
  <r>
    <x v="0"/>
    <x v="144"/>
    <x v="19"/>
    <x v="0"/>
  </r>
  <r>
    <x v="0"/>
    <x v="75"/>
    <x v="19"/>
    <x v="0"/>
  </r>
  <r>
    <x v="0"/>
    <x v="95"/>
    <x v="19"/>
    <x v="0"/>
  </r>
  <r>
    <x v="1"/>
    <x v="51"/>
    <x v="19"/>
    <x v="0"/>
  </r>
  <r>
    <x v="2"/>
    <x v="140"/>
    <x v="20"/>
    <x v="0"/>
  </r>
  <r>
    <x v="0"/>
    <x v="13"/>
    <x v="20"/>
    <x v="0"/>
  </r>
  <r>
    <x v="0"/>
    <x v="1"/>
    <x v="20"/>
    <x v="0"/>
  </r>
  <r>
    <x v="0"/>
    <x v="146"/>
    <x v="20"/>
    <x v="0"/>
  </r>
  <r>
    <x v="0"/>
    <x v="87"/>
    <x v="20"/>
    <x v="0"/>
  </r>
  <r>
    <x v="0"/>
    <x v="148"/>
    <x v="21"/>
    <x v="0"/>
  </r>
  <r>
    <x v="0"/>
    <x v="46"/>
    <x v="21"/>
    <x v="0"/>
  </r>
  <r>
    <x v="0"/>
    <x v="116"/>
    <x v="21"/>
    <x v="0"/>
  </r>
  <r>
    <x v="4"/>
    <x v="39"/>
    <x v="21"/>
    <x v="0"/>
  </r>
  <r>
    <x v="0"/>
    <x v="7"/>
    <x v="22"/>
    <x v="21"/>
  </r>
  <r>
    <x v="0"/>
    <x v="145"/>
    <x v="22"/>
    <x v="21"/>
  </r>
  <r>
    <x v="5"/>
    <x v="147"/>
    <x v="22"/>
    <x v="21"/>
  </r>
  <r>
    <x v="0"/>
    <x v="61"/>
    <x v="22"/>
    <x v="21"/>
  </r>
  <r>
    <x v="0"/>
    <x v="112"/>
    <x v="23"/>
    <x v="0"/>
  </r>
  <r>
    <x v="6"/>
    <x v="14"/>
    <x v="23"/>
    <x v="0"/>
  </r>
  <r>
    <x v="0"/>
    <x v="55"/>
    <x v="23"/>
    <x v="0"/>
  </r>
  <r>
    <x v="0"/>
    <x v="93"/>
    <x v="23"/>
    <x v="0"/>
  </r>
  <r>
    <x v="0"/>
    <x v="49"/>
    <x v="23"/>
    <x v="0"/>
  </r>
  <r>
    <x v="1"/>
    <x v="85"/>
    <x v="23"/>
    <x v="0"/>
  </r>
  <r>
    <x v="0"/>
    <x v="138"/>
    <x v="24"/>
    <x v="5"/>
  </r>
  <r>
    <x v="7"/>
    <x v="119"/>
    <x v="24"/>
    <x v="5"/>
  </r>
  <r>
    <x v="0"/>
    <x v="2"/>
    <x v="24"/>
    <x v="5"/>
  </r>
  <r>
    <x v="0"/>
    <x v="7"/>
    <x v="24"/>
    <x v="5"/>
  </r>
  <r>
    <x v="0"/>
    <x v="15"/>
    <x v="24"/>
    <x v="5"/>
  </r>
  <r>
    <x v="0"/>
    <x v="52"/>
    <x v="24"/>
    <x v="5"/>
  </r>
  <r>
    <x v="6"/>
    <x v="37"/>
    <x v="24"/>
    <x v="5"/>
  </r>
  <r>
    <x v="0"/>
    <x v="26"/>
    <x v="24"/>
    <x v="5"/>
  </r>
  <r>
    <x v="3"/>
    <x v="50"/>
    <x v="25"/>
    <x v="5"/>
  </r>
  <r>
    <x v="0"/>
    <x v="36"/>
    <x v="25"/>
    <x v="5"/>
  </r>
  <r>
    <x v="0"/>
    <x v="121"/>
    <x v="25"/>
    <x v="5"/>
  </r>
  <r>
    <x v="4"/>
    <x v="89"/>
    <x v="25"/>
    <x v="5"/>
  </r>
  <r>
    <x v="3"/>
    <x v="38"/>
    <x v="26"/>
    <x v="6"/>
  </r>
  <r>
    <x v="0"/>
    <x v="7"/>
    <x v="26"/>
    <x v="6"/>
  </r>
  <r>
    <x v="0"/>
    <x v="40"/>
    <x v="26"/>
    <x v="6"/>
  </r>
  <r>
    <x v="0"/>
    <x v="43"/>
    <x v="26"/>
    <x v="6"/>
  </r>
  <r>
    <x v="0"/>
    <x v="5"/>
    <x v="26"/>
    <x v="6"/>
  </r>
  <r>
    <x v="0"/>
    <x v="59"/>
    <x v="26"/>
    <x v="6"/>
  </r>
  <r>
    <x v="0"/>
    <x v="136"/>
    <x v="26"/>
    <x v="6"/>
  </r>
  <r>
    <x v="0"/>
    <x v="0"/>
    <x v="26"/>
    <x v="6"/>
  </r>
  <r>
    <x v="0"/>
    <x v="96"/>
    <x v="27"/>
    <x v="3"/>
  </r>
  <r>
    <x v="0"/>
    <x v="105"/>
    <x v="27"/>
    <x v="3"/>
  </r>
  <r>
    <x v="0"/>
    <x v="13"/>
    <x v="27"/>
    <x v="3"/>
  </r>
  <r>
    <x v="0"/>
    <x v="73"/>
    <x v="27"/>
    <x v="3"/>
  </r>
  <r>
    <x v="0"/>
    <x v="30"/>
    <x v="28"/>
    <x v="8"/>
  </r>
  <r>
    <x v="0"/>
    <x v="44"/>
    <x v="28"/>
    <x v="8"/>
  </r>
  <r>
    <x v="3"/>
    <x v="32"/>
    <x v="29"/>
    <x v="2"/>
  </r>
  <r>
    <x v="0"/>
    <x v="15"/>
    <x v="29"/>
    <x v="2"/>
  </r>
  <r>
    <x v="0"/>
    <x v="58"/>
    <x v="29"/>
    <x v="2"/>
  </r>
  <r>
    <x v="0"/>
    <x v="108"/>
    <x v="29"/>
    <x v="2"/>
  </r>
  <r>
    <x v="0"/>
    <x v="85"/>
    <x v="29"/>
    <x v="2"/>
  </r>
  <r>
    <x v="0"/>
    <x v="11"/>
    <x v="30"/>
    <x v="18"/>
  </r>
  <r>
    <x v="0"/>
    <x v="1"/>
    <x v="30"/>
    <x v="18"/>
  </r>
  <r>
    <x v="0"/>
    <x v="82"/>
    <x v="30"/>
    <x v="18"/>
  </r>
  <r>
    <x v="0"/>
    <x v="122"/>
    <x v="30"/>
    <x v="18"/>
  </r>
  <r>
    <x v="0"/>
    <x v="6"/>
    <x v="30"/>
    <x v="18"/>
  </r>
  <r>
    <x v="0"/>
    <x v="19"/>
    <x v="30"/>
    <x v="18"/>
  </r>
  <r>
    <x v="0"/>
    <x v="69"/>
    <x v="30"/>
    <x v="18"/>
  </r>
  <r>
    <x v="0"/>
    <x v="8"/>
    <x v="30"/>
    <x v="18"/>
  </r>
  <r>
    <x v="0"/>
    <x v="36"/>
    <x v="30"/>
    <x v="18"/>
  </r>
  <r>
    <x v="0"/>
    <x v="1"/>
    <x v="30"/>
    <x v="18"/>
  </r>
  <r>
    <x v="0"/>
    <x v="67"/>
    <x v="30"/>
    <x v="18"/>
  </r>
  <r>
    <x v="0"/>
    <x v="47"/>
    <x v="30"/>
    <x v="18"/>
  </r>
  <r>
    <x v="0"/>
    <x v="80"/>
    <x v="30"/>
    <x v="18"/>
  </r>
  <r>
    <x v="3"/>
    <x v="28"/>
    <x v="31"/>
    <x v="18"/>
  </r>
  <r>
    <x v="0"/>
    <x v="5"/>
    <x v="31"/>
    <x v="18"/>
  </r>
  <r>
    <x v="0"/>
    <x v="141"/>
    <x v="32"/>
    <x v="1"/>
  </r>
  <r>
    <x v="0"/>
    <x v="47"/>
    <x v="32"/>
    <x v="1"/>
  </r>
  <r>
    <x v="0"/>
    <x v="105"/>
    <x v="32"/>
    <x v="1"/>
  </r>
  <r>
    <x v="0"/>
    <x v="36"/>
    <x v="32"/>
    <x v="1"/>
  </r>
  <r>
    <x v="0"/>
    <x v="52"/>
    <x v="33"/>
    <x v="0"/>
  </r>
  <r>
    <x v="0"/>
    <x v="55"/>
    <x v="33"/>
    <x v="0"/>
  </r>
  <r>
    <x v="6"/>
    <x v="14"/>
    <x v="33"/>
    <x v="0"/>
  </r>
  <r>
    <x v="0"/>
    <x v="104"/>
    <x v="33"/>
    <x v="0"/>
  </r>
  <r>
    <x v="0"/>
    <x v="26"/>
    <x v="34"/>
    <x v="0"/>
  </r>
  <r>
    <x v="0"/>
    <x v="22"/>
    <x v="34"/>
    <x v="0"/>
  </r>
  <r>
    <x v="0"/>
    <x v="21"/>
    <x v="34"/>
    <x v="0"/>
  </r>
  <r>
    <x v="0"/>
    <x v="62"/>
    <x v="34"/>
    <x v="0"/>
  </r>
  <r>
    <x v="0"/>
    <x v="59"/>
    <x v="35"/>
    <x v="0"/>
  </r>
  <r>
    <x v="0"/>
    <x v="135"/>
    <x v="35"/>
    <x v="0"/>
  </r>
  <r>
    <x v="0"/>
    <x v="35"/>
    <x v="35"/>
    <x v="0"/>
  </r>
  <r>
    <x v="0"/>
    <x v="104"/>
    <x v="35"/>
    <x v="0"/>
  </r>
  <r>
    <x v="0"/>
    <x v="8"/>
    <x v="36"/>
    <x v="0"/>
  </r>
  <r>
    <x v="0"/>
    <x v="155"/>
    <x v="36"/>
    <x v="0"/>
  </r>
  <r>
    <x v="0"/>
    <x v="138"/>
    <x v="36"/>
    <x v="0"/>
  </r>
  <r>
    <x v="0"/>
    <x v="62"/>
    <x v="36"/>
    <x v="0"/>
  </r>
  <r>
    <x v="0"/>
    <x v="56"/>
    <x v="37"/>
    <x v="0"/>
  </r>
  <r>
    <x v="0"/>
    <x v="27"/>
    <x v="37"/>
    <x v="0"/>
  </r>
  <r>
    <x v="0"/>
    <x v="133"/>
    <x v="37"/>
    <x v="0"/>
  </r>
  <r>
    <x v="0"/>
    <x v="85"/>
    <x v="37"/>
    <x v="0"/>
  </r>
  <r>
    <x v="5"/>
    <x v="48"/>
    <x v="37"/>
    <x v="0"/>
  </r>
  <r>
    <x v="0"/>
    <x v="56"/>
    <x v="37"/>
    <x v="0"/>
  </r>
  <r>
    <x v="0"/>
    <x v="44"/>
    <x v="37"/>
    <x v="0"/>
  </r>
  <r>
    <x v="0"/>
    <x v="120"/>
    <x v="37"/>
    <x v="0"/>
  </r>
  <r>
    <x v="0"/>
    <x v="32"/>
    <x v="37"/>
    <x v="0"/>
  </r>
  <r>
    <x v="1"/>
    <x v="51"/>
    <x v="37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C40" firstHeaderRow="1" firstDataRow="1" firstDataCol="2"/>
  <pivotFields count="4">
    <pivotField compact="0" showAll="0"/>
    <pivotField dataField="1" compact="0" showAll="0" outline="0"/>
    <pivotField axis="axisRow" compact="0" showAll="0" defaultSubtotal="0" outline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axis="axisRow" compact="0" showAll="0" defaultSubtotal="0" outline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</pivotFields>
  <rowFields count="2">
    <field x="2"/>
    <field x="3"/>
  </rowFields>
  <dataFields count="1">
    <dataField name="Sum - Quantity" fld="1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0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51.01"/>
    <col collapsed="false" customWidth="true" hidden="false" outlineLevel="0" max="4" min="4" style="0" width="46.7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220</v>
      </c>
      <c r="C2" s="0" t="s">
        <v>5</v>
      </c>
      <c r="D2" s="0" t="str">
        <f aca="false">VLOOKUP(C2,MAPPING!$A$2:$C$34,2)</f>
        <v>http://data.europa.eu/xsp/cn2024/760612000080</v>
      </c>
    </row>
    <row r="3" customFormat="false" ht="12.8" hidden="false" customHeight="false" outlineLevel="0" collapsed="false">
      <c r="A3" s="0" t="s">
        <v>6</v>
      </c>
      <c r="B3" s="0" t="n">
        <v>228</v>
      </c>
      <c r="C3" s="0" t="s">
        <v>5</v>
      </c>
      <c r="D3" s="0" t="str">
        <f aca="false">VLOOKUP(C3,MAPPING!$A$2:$C$34,2)</f>
        <v>http://data.europa.eu/xsp/cn2024/760612000080</v>
      </c>
    </row>
    <row r="4" customFormat="false" ht="12.8" hidden="false" customHeight="false" outlineLevel="0" collapsed="false">
      <c r="A4" s="0" t="s">
        <v>4</v>
      </c>
      <c r="B4" s="0" t="n">
        <f aca="false">101+187</f>
        <v>288</v>
      </c>
      <c r="C4" s="0" t="s">
        <v>5</v>
      </c>
      <c r="D4" s="0" t="str">
        <f aca="false">VLOOKUP(C4,MAPPING!$A$2:$C$34,2)</f>
        <v>http://data.europa.eu/xsp/cn2024/760612000080</v>
      </c>
    </row>
    <row r="5" customFormat="false" ht="12.8" hidden="false" customHeight="false" outlineLevel="0" collapsed="false">
      <c r="A5" s="0" t="s">
        <v>4</v>
      </c>
      <c r="B5" s="0" t="n">
        <v>32</v>
      </c>
      <c r="C5" s="0" t="s">
        <v>5</v>
      </c>
      <c r="D5" s="0" t="str">
        <f aca="false">VLOOKUP(C5,MAPPING!$A$2:$C$34,2)</f>
        <v>http://data.europa.eu/xsp/cn2024/760612000080</v>
      </c>
    </row>
    <row r="6" customFormat="false" ht="12.8" hidden="false" customHeight="false" outlineLevel="0" collapsed="false">
      <c r="A6" s="0" t="s">
        <v>4</v>
      </c>
      <c r="B6" s="0" t="n">
        <v>0.5</v>
      </c>
      <c r="C6" s="0" t="s">
        <v>5</v>
      </c>
      <c r="D6" s="0" t="str">
        <f aca="false">VLOOKUP(C6,MAPPING!$A$2:$C$34,2)</f>
        <v>http://data.europa.eu/xsp/cn2024/760612000080</v>
      </c>
    </row>
    <row r="7" customFormat="false" ht="12.8" hidden="false" customHeight="false" outlineLevel="0" collapsed="false">
      <c r="A7" s="0" t="s">
        <v>4</v>
      </c>
      <c r="B7" s="0" t="n">
        <v>251</v>
      </c>
      <c r="C7" s="0" t="s">
        <v>5</v>
      </c>
      <c r="D7" s="0" t="str">
        <f aca="false">VLOOKUP(C7,MAPPING!$A$2:$C$34,2)</f>
        <v>http://data.europa.eu/xsp/cn2024/760612000080</v>
      </c>
    </row>
    <row r="8" customFormat="false" ht="12.8" hidden="false" customHeight="false" outlineLevel="0" collapsed="false">
      <c r="A8" s="0" t="s">
        <v>4</v>
      </c>
      <c r="B8" s="0" t="n">
        <v>11200</v>
      </c>
      <c r="C8" s="0" t="s">
        <v>5</v>
      </c>
      <c r="D8" s="0" t="str">
        <f aca="false">VLOOKUP(C8,MAPPING!$A$2:$C$34,2)</f>
        <v>http://data.europa.eu/xsp/cn2024/760612000080</v>
      </c>
    </row>
    <row r="9" customFormat="false" ht="12.8" hidden="false" customHeight="false" outlineLevel="0" collapsed="false">
      <c r="A9" s="0" t="s">
        <v>4</v>
      </c>
      <c r="B9" s="0" t="n">
        <v>220</v>
      </c>
      <c r="C9" s="0" t="s">
        <v>5</v>
      </c>
      <c r="D9" s="0" t="str">
        <f aca="false">VLOOKUP(C9,MAPPING!$A$2:$C$34,2)</f>
        <v>http://data.europa.eu/xsp/cn2024/760612000080</v>
      </c>
    </row>
    <row r="10" customFormat="false" ht="12.8" hidden="false" customHeight="false" outlineLevel="0" collapsed="false">
      <c r="A10" s="0" t="s">
        <v>4</v>
      </c>
      <c r="B10" s="0" t="n">
        <v>100</v>
      </c>
      <c r="C10" s="0" t="s">
        <v>5</v>
      </c>
      <c r="D10" s="0" t="str">
        <f aca="false">VLOOKUP(C10,MAPPING!$A$2:$C$34,2)</f>
        <v>http://data.europa.eu/xsp/cn2024/760612000080</v>
      </c>
    </row>
    <row r="11" customFormat="false" ht="12.8" hidden="false" customHeight="false" outlineLevel="0" collapsed="false">
      <c r="A11" s="0" t="s">
        <v>4</v>
      </c>
      <c r="B11" s="0" t="n">
        <v>38900</v>
      </c>
      <c r="C11" s="0" t="s">
        <v>7</v>
      </c>
      <c r="D11" s="0" t="str">
        <f aca="false">VLOOKUP(C11,MAPPING!$A$2:$C$34,2)</f>
        <v>http://data.europa.eu/xsp/cn2024/730021000090</v>
      </c>
    </row>
    <row r="12" customFormat="false" ht="12.8" hidden="false" customHeight="false" outlineLevel="0" collapsed="false">
      <c r="A12" s="0" t="s">
        <v>8</v>
      </c>
      <c r="B12" s="0" t="n">
        <f aca="false">600*45</f>
        <v>27000</v>
      </c>
      <c r="C12" s="0" t="s">
        <v>7</v>
      </c>
      <c r="D12" s="0" t="str">
        <f aca="false">VLOOKUP(C12,MAPPING!$A$2:$C$34,2)</f>
        <v>http://data.europa.eu/xsp/cn2024/730021000090</v>
      </c>
    </row>
    <row r="13" customFormat="false" ht="12.8" hidden="false" customHeight="false" outlineLevel="0" collapsed="false">
      <c r="A13" s="0" t="s">
        <v>8</v>
      </c>
      <c r="B13" s="0" t="n">
        <f aca="false">650*45</f>
        <v>29250</v>
      </c>
      <c r="C13" s="0" t="s">
        <v>7</v>
      </c>
      <c r="D13" s="0" t="str">
        <f aca="false">VLOOKUP(C13,MAPPING!$A$2:$C$34,2)</f>
        <v>http://data.europa.eu/xsp/cn2024/730021000090</v>
      </c>
    </row>
    <row r="14" customFormat="false" ht="12.8" hidden="false" customHeight="false" outlineLevel="0" collapsed="false">
      <c r="A14" s="0" t="s">
        <v>4</v>
      </c>
      <c r="B14" s="0" t="n">
        <v>219</v>
      </c>
      <c r="C14" s="0" t="s">
        <v>7</v>
      </c>
      <c r="D14" s="0" t="str">
        <f aca="false">VLOOKUP(C14,MAPPING!$A$2:$C$34,2)</f>
        <v>http://data.europa.eu/xsp/cn2024/730021000090</v>
      </c>
    </row>
    <row r="15" customFormat="false" ht="12.8" hidden="false" customHeight="false" outlineLevel="0" collapsed="false">
      <c r="A15" s="0" t="s">
        <v>4</v>
      </c>
      <c r="B15" s="0" t="n">
        <v>27</v>
      </c>
      <c r="C15" s="0" t="s">
        <v>7</v>
      </c>
      <c r="D15" s="0" t="str">
        <f aca="false">VLOOKUP(C15,MAPPING!$A$2:$C$34,2)</f>
        <v>http://data.europa.eu/xsp/cn2024/730021000090</v>
      </c>
    </row>
    <row r="16" customFormat="false" ht="12.8" hidden="false" customHeight="false" outlineLevel="0" collapsed="false">
      <c r="A16" s="0" t="s">
        <v>4</v>
      </c>
      <c r="B16" s="0" t="n">
        <f aca="false">875+1625</f>
        <v>2500</v>
      </c>
      <c r="C16" s="0" t="s">
        <v>7</v>
      </c>
      <c r="D16" s="0" t="str">
        <f aca="false">VLOOKUP(C16,MAPPING!$A$2:$C$34,2)</f>
        <v>http://data.europa.eu/xsp/cn2024/730021000090</v>
      </c>
    </row>
    <row r="17" customFormat="false" ht="12.8" hidden="false" customHeight="false" outlineLevel="0" collapsed="false">
      <c r="A17" s="0" t="s">
        <v>4</v>
      </c>
      <c r="B17" s="0" t="n">
        <v>5299</v>
      </c>
      <c r="C17" s="0" t="s">
        <v>7</v>
      </c>
      <c r="D17" s="0" t="str">
        <f aca="false">VLOOKUP(C17,MAPPING!$A$2:$C$34,2)</f>
        <v>http://data.europa.eu/xsp/cn2024/730021000090</v>
      </c>
    </row>
    <row r="18" customFormat="false" ht="12.8" hidden="false" customHeight="false" outlineLevel="0" collapsed="false">
      <c r="A18" s="0" t="s">
        <v>4</v>
      </c>
      <c r="B18" s="0" t="n">
        <v>219</v>
      </c>
      <c r="C18" s="0" t="s">
        <v>7</v>
      </c>
      <c r="D18" s="0" t="str">
        <f aca="false">VLOOKUP(C18,MAPPING!$A$2:$C$34,2)</f>
        <v>http://data.europa.eu/xsp/cn2024/730021000090</v>
      </c>
    </row>
    <row r="19" customFormat="false" ht="12.8" hidden="false" customHeight="false" outlineLevel="0" collapsed="false">
      <c r="A19" s="0" t="s">
        <v>4</v>
      </c>
      <c r="B19" s="0" t="n">
        <v>20</v>
      </c>
      <c r="C19" s="0" t="s">
        <v>7</v>
      </c>
      <c r="D19" s="0" t="str">
        <f aca="false">VLOOKUP(C19,MAPPING!$A$2:$C$34,2)</f>
        <v>http://data.europa.eu/xsp/cn2024/730021000090</v>
      </c>
    </row>
    <row r="20" customFormat="false" ht="12.8" hidden="false" customHeight="false" outlineLevel="0" collapsed="false">
      <c r="A20" s="0" t="s">
        <v>4</v>
      </c>
      <c r="B20" s="0" t="n">
        <v>0.5</v>
      </c>
      <c r="C20" s="0" t="s">
        <v>7</v>
      </c>
      <c r="D20" s="0" t="str">
        <f aca="false">VLOOKUP(C20,MAPPING!$A$2:$C$34,2)</f>
        <v>http://data.europa.eu/xsp/cn2024/730021000090</v>
      </c>
    </row>
    <row r="21" customFormat="false" ht="12.8" hidden="false" customHeight="false" outlineLevel="0" collapsed="false">
      <c r="A21" s="0" t="s">
        <v>4</v>
      </c>
      <c r="B21" s="0" t="n">
        <v>1261</v>
      </c>
      <c r="C21" s="0" t="s">
        <v>7</v>
      </c>
      <c r="D21" s="0" t="str">
        <f aca="false">VLOOKUP(C21,MAPPING!$A$2:$C$34,2)</f>
        <v>http://data.europa.eu/xsp/cn2024/730021000090</v>
      </c>
    </row>
    <row r="22" customFormat="false" ht="12.8" hidden="false" customHeight="false" outlineLevel="0" collapsed="false">
      <c r="A22" s="0" t="s">
        <v>4</v>
      </c>
      <c r="B22" s="0" t="n">
        <v>200</v>
      </c>
      <c r="C22" s="0" t="s">
        <v>7</v>
      </c>
      <c r="D22" s="0" t="str">
        <f aca="false">VLOOKUP(C22,MAPPING!$A$2:$C$34,2)</f>
        <v>http://data.europa.eu/xsp/cn2024/730021000090</v>
      </c>
    </row>
    <row r="23" customFormat="false" ht="12.8" hidden="false" customHeight="false" outlineLevel="0" collapsed="false">
      <c r="A23" s="0" t="s">
        <v>4</v>
      </c>
      <c r="B23" s="0" t="n">
        <v>500</v>
      </c>
      <c r="C23" s="0" t="s">
        <v>7</v>
      </c>
      <c r="D23" s="0" t="str">
        <f aca="false">VLOOKUP(C23,MAPPING!$A$2:$C$34,2)</f>
        <v>http://data.europa.eu/xsp/cn2024/730021000090</v>
      </c>
    </row>
    <row r="24" customFormat="false" ht="12.8" hidden="false" customHeight="false" outlineLevel="0" collapsed="false">
      <c r="A24" s="0" t="s">
        <v>4</v>
      </c>
      <c r="B24" s="0" t="n">
        <v>144</v>
      </c>
      <c r="C24" s="0" t="s">
        <v>7</v>
      </c>
      <c r="D24" s="0" t="str">
        <f aca="false">VLOOKUP(C24,MAPPING!$A$2:$C$34,2)</f>
        <v>http://data.europa.eu/xsp/cn2024/730021000090</v>
      </c>
    </row>
    <row r="25" customFormat="false" ht="12.8" hidden="false" customHeight="false" outlineLevel="0" collapsed="false">
      <c r="A25" s="0" t="s">
        <v>4</v>
      </c>
      <c r="B25" s="0" t="n">
        <v>6</v>
      </c>
      <c r="C25" s="0" t="s">
        <v>7</v>
      </c>
      <c r="D25" s="0" t="str">
        <f aca="false">VLOOKUP(C25,MAPPING!$A$2:$C$34,2)</f>
        <v>http://data.europa.eu/xsp/cn2024/730021000090</v>
      </c>
    </row>
    <row r="26" customFormat="false" ht="12.8" hidden="false" customHeight="false" outlineLevel="0" collapsed="false">
      <c r="A26" s="0" t="s">
        <v>4</v>
      </c>
      <c r="B26" s="0" t="n">
        <v>11320</v>
      </c>
      <c r="C26" s="0" t="s">
        <v>7</v>
      </c>
      <c r="D26" s="0" t="str">
        <f aca="false">VLOOKUP(C26,MAPPING!$A$2:$C$34,2)</f>
        <v>http://data.europa.eu/xsp/cn2024/730021000090</v>
      </c>
    </row>
    <row r="27" customFormat="false" ht="12.8" hidden="false" customHeight="false" outlineLevel="0" collapsed="false">
      <c r="A27" s="0" t="s">
        <v>4</v>
      </c>
      <c r="B27" s="0" t="n">
        <v>12661</v>
      </c>
      <c r="C27" s="0" t="s">
        <v>7</v>
      </c>
      <c r="D27" s="0" t="str">
        <f aca="false">VLOOKUP(C27,MAPPING!$A$2:$C$34,2)</f>
        <v>http://data.europa.eu/xsp/cn2024/730021000090</v>
      </c>
    </row>
    <row r="28" customFormat="false" ht="12.8" hidden="false" customHeight="false" outlineLevel="0" collapsed="false">
      <c r="A28" s="0" t="s">
        <v>4</v>
      </c>
      <c r="B28" s="0" t="n">
        <v>9139</v>
      </c>
      <c r="C28" s="0" t="s">
        <v>7</v>
      </c>
      <c r="D28" s="0" t="str">
        <f aca="false">VLOOKUP(C28,MAPPING!$A$2:$C$34,2)</f>
        <v>http://data.europa.eu/xsp/cn2024/730021000090</v>
      </c>
    </row>
    <row r="29" customFormat="false" ht="12.8" hidden="false" customHeight="false" outlineLevel="0" collapsed="false">
      <c r="A29" s="0" t="s">
        <v>9</v>
      </c>
      <c r="B29" s="0" t="n">
        <v>200</v>
      </c>
      <c r="C29" s="0" t="s">
        <v>7</v>
      </c>
      <c r="D29" s="0" t="str">
        <f aca="false">VLOOKUP(C29,MAPPING!$A$2:$C$34,2)</f>
        <v>http://data.europa.eu/xsp/cn2024/730021000090</v>
      </c>
    </row>
    <row r="30" customFormat="false" ht="12.8" hidden="false" customHeight="false" outlineLevel="0" collapsed="false">
      <c r="A30" s="0" t="s">
        <v>4</v>
      </c>
      <c r="B30" s="0" t="n">
        <v>220</v>
      </c>
      <c r="C30" s="0" t="s">
        <v>10</v>
      </c>
      <c r="D30" s="0" t="str">
        <f aca="false">VLOOKUP(C30,MAPPING!$A$2:$C$34,2)</f>
        <v>http://data.europa.eu/xsp/cn2024/382450100080</v>
      </c>
    </row>
    <row r="31" customFormat="false" ht="12.8" hidden="false" customHeight="false" outlineLevel="0" collapsed="false">
      <c r="A31" s="0" t="s">
        <v>4</v>
      </c>
      <c r="B31" s="0" t="n">
        <f aca="false">2940+5460</f>
        <v>8400</v>
      </c>
      <c r="C31" s="0" t="s">
        <v>10</v>
      </c>
      <c r="D31" s="0" t="str">
        <f aca="false">VLOOKUP(C31,MAPPING!$A$2:$C$34,2)</f>
        <v>http://data.europa.eu/xsp/cn2024/382450100080</v>
      </c>
    </row>
    <row r="32" customFormat="false" ht="12.8" hidden="false" customHeight="false" outlineLevel="0" collapsed="false">
      <c r="A32" s="0" t="s">
        <v>4</v>
      </c>
      <c r="B32" s="0" t="n">
        <v>86</v>
      </c>
      <c r="C32" s="0" t="s">
        <v>10</v>
      </c>
      <c r="D32" s="0" t="str">
        <f aca="false">VLOOKUP(C32,MAPPING!$A$2:$C$34,2)</f>
        <v>http://data.europa.eu/xsp/cn2024/382450100080</v>
      </c>
    </row>
    <row r="33" customFormat="false" ht="12.8" hidden="false" customHeight="false" outlineLevel="0" collapsed="false">
      <c r="A33" s="0" t="s">
        <v>4</v>
      </c>
      <c r="B33" s="0" t="n">
        <v>3200</v>
      </c>
      <c r="C33" s="0" t="s">
        <v>10</v>
      </c>
      <c r="D33" s="0" t="str">
        <f aca="false">VLOOKUP(C33,MAPPING!$A$2:$C$34,2)</f>
        <v>http://data.europa.eu/xsp/cn2024/382450100080</v>
      </c>
    </row>
    <row r="34" customFormat="false" ht="12.8" hidden="false" customHeight="false" outlineLevel="0" collapsed="false">
      <c r="A34" s="0" t="s">
        <v>4</v>
      </c>
      <c r="B34" s="0" t="n">
        <v>3</v>
      </c>
      <c r="C34" s="0" t="s">
        <v>11</v>
      </c>
      <c r="D34" s="0" t="str">
        <f aca="false">VLOOKUP(C34,MAPPING!$A$2:$C$34,2)</f>
        <v>http://data.europa.eu/xsp/cn2017/740021000090</v>
      </c>
    </row>
    <row r="35" customFormat="false" ht="12.8" hidden="false" customHeight="false" outlineLevel="0" collapsed="false">
      <c r="A35" s="0" t="s">
        <v>4</v>
      </c>
      <c r="B35" s="0" t="n">
        <v>3</v>
      </c>
      <c r="C35" s="0" t="s">
        <v>11</v>
      </c>
      <c r="D35" s="0" t="str">
        <f aca="false">VLOOKUP(C35,MAPPING!$A$2:$C$34,2)</f>
        <v>http://data.europa.eu/xsp/cn2017/740021000090</v>
      </c>
    </row>
    <row r="36" customFormat="false" ht="12.8" hidden="false" customHeight="false" outlineLevel="0" collapsed="false">
      <c r="A36" s="0" t="s">
        <v>4</v>
      </c>
      <c r="B36" s="0" t="n">
        <v>51643</v>
      </c>
      <c r="C36" s="0" t="s">
        <v>11</v>
      </c>
      <c r="D36" s="0" t="str">
        <f aca="false">VLOOKUP(C36,MAPPING!$A$2:$C$34,2)</f>
        <v>http://data.europa.eu/xsp/cn2017/740021000090</v>
      </c>
    </row>
    <row r="37" customFormat="false" ht="12.8" hidden="false" customHeight="false" outlineLevel="0" collapsed="false">
      <c r="A37" s="0" t="s">
        <v>4</v>
      </c>
      <c r="B37" s="0" t="n">
        <v>57</v>
      </c>
      <c r="C37" s="0" t="s">
        <v>11</v>
      </c>
      <c r="D37" s="0" t="str">
        <f aca="false">VLOOKUP(C37,MAPPING!$A$2:$C$34,2)</f>
        <v>http://data.europa.eu/xsp/cn2017/740021000090</v>
      </c>
    </row>
    <row r="38" customFormat="false" ht="12.8" hidden="false" customHeight="false" outlineLevel="0" collapsed="false">
      <c r="A38" s="0" t="s">
        <v>12</v>
      </c>
      <c r="B38" s="0" t="n">
        <v>1000</v>
      </c>
      <c r="C38" s="0" t="s">
        <v>11</v>
      </c>
      <c r="D38" s="0" t="str">
        <f aca="false">VLOOKUP(C38,MAPPING!$A$2:$C$34,2)</f>
        <v>http://data.europa.eu/xsp/cn2017/740021000090</v>
      </c>
    </row>
    <row r="39" customFormat="false" ht="12.8" hidden="false" customHeight="false" outlineLevel="0" collapsed="false">
      <c r="A39" s="0" t="s">
        <v>4</v>
      </c>
      <c r="B39" s="0" t="n">
        <v>59</v>
      </c>
      <c r="C39" s="0" t="s">
        <v>11</v>
      </c>
      <c r="D39" s="0" t="str">
        <f aca="false">VLOOKUP(C39,MAPPING!$A$2:$C$34,2)</f>
        <v>http://data.europa.eu/xsp/cn2017/740021000090</v>
      </c>
    </row>
    <row r="40" customFormat="false" ht="12.8" hidden="false" customHeight="false" outlineLevel="0" collapsed="false">
      <c r="A40" s="0" t="s">
        <v>4</v>
      </c>
      <c r="B40" s="0" t="n">
        <v>12.04</v>
      </c>
      <c r="C40" s="0" t="s">
        <v>11</v>
      </c>
      <c r="D40" s="0" t="str">
        <f aca="false">VLOOKUP(C40,MAPPING!$A$2:$C$34,2)</f>
        <v>http://data.europa.eu/xsp/cn2017/740021000090</v>
      </c>
    </row>
    <row r="41" customFormat="false" ht="12.8" hidden="false" customHeight="false" outlineLevel="0" collapsed="false">
      <c r="A41" s="0" t="s">
        <v>4</v>
      </c>
      <c r="B41" s="0" t="n">
        <v>3</v>
      </c>
      <c r="C41" s="0" t="s">
        <v>11</v>
      </c>
      <c r="D41" s="0" t="str">
        <f aca="false">VLOOKUP(C41,MAPPING!$A$2:$C$34,2)</f>
        <v>http://data.europa.eu/xsp/cn2017/740021000090</v>
      </c>
    </row>
    <row r="42" customFormat="false" ht="12.8" hidden="false" customHeight="false" outlineLevel="0" collapsed="false">
      <c r="A42" s="0" t="s">
        <v>4</v>
      </c>
      <c r="B42" s="0" t="n">
        <v>3900</v>
      </c>
      <c r="C42" s="0" t="s">
        <v>11</v>
      </c>
      <c r="D42" s="0" t="str">
        <f aca="false">VLOOKUP(C42,MAPPING!$A$2:$C$34,2)</f>
        <v>http://data.europa.eu/xsp/cn2017/740021000090</v>
      </c>
    </row>
    <row r="43" customFormat="false" ht="12.8" hidden="false" customHeight="false" outlineLevel="0" collapsed="false">
      <c r="A43" s="0" t="s">
        <v>12</v>
      </c>
      <c r="B43" s="0" t="n">
        <v>1091</v>
      </c>
      <c r="C43" s="0" t="s">
        <v>11</v>
      </c>
      <c r="D43" s="0" t="str">
        <f aca="false">VLOOKUP(C43,MAPPING!$A$2:$C$34,2)</f>
        <v>http://data.europa.eu/xsp/cn2017/740021000090</v>
      </c>
    </row>
    <row r="44" customFormat="false" ht="12.8" hidden="false" customHeight="false" outlineLevel="0" collapsed="false">
      <c r="A44" s="0" t="s">
        <v>4</v>
      </c>
      <c r="B44" s="0" t="n">
        <v>200</v>
      </c>
      <c r="C44" s="0" t="s">
        <v>11</v>
      </c>
      <c r="D44" s="0" t="str">
        <f aca="false">VLOOKUP(C44,MAPPING!$A$2:$C$34,2)</f>
        <v>http://data.europa.eu/xsp/cn2017/740021000090</v>
      </c>
    </row>
    <row r="45" customFormat="false" ht="12.8" hidden="false" customHeight="false" outlineLevel="0" collapsed="false">
      <c r="A45" s="0" t="s">
        <v>12</v>
      </c>
      <c r="B45" s="0" t="n">
        <v>1000</v>
      </c>
      <c r="C45" s="0" t="s">
        <v>11</v>
      </c>
      <c r="D45" s="0" t="str">
        <f aca="false">VLOOKUP(C45,MAPPING!$A$2:$C$34,2)</f>
        <v>http://data.europa.eu/xsp/cn2017/740021000090</v>
      </c>
    </row>
    <row r="46" customFormat="false" ht="12.8" hidden="false" customHeight="false" outlineLevel="0" collapsed="false">
      <c r="A46" s="0" t="s">
        <v>4</v>
      </c>
      <c r="B46" s="0" t="n">
        <v>3382</v>
      </c>
      <c r="C46" s="0" t="s">
        <v>11</v>
      </c>
      <c r="D46" s="0" t="str">
        <f aca="false">VLOOKUP(C46,MAPPING!$A$2:$C$34,2)</f>
        <v>http://data.europa.eu/xsp/cn2017/740021000090</v>
      </c>
    </row>
    <row r="47" customFormat="false" ht="12.8" hidden="false" customHeight="false" outlineLevel="0" collapsed="false">
      <c r="A47" s="0" t="s">
        <v>4</v>
      </c>
      <c r="B47" s="0" t="n">
        <f aca="false">85*10</f>
        <v>850</v>
      </c>
      <c r="C47" s="0" t="s">
        <v>11</v>
      </c>
      <c r="D47" s="0" t="str">
        <f aca="false">VLOOKUP(C47,MAPPING!$A$2:$C$34,2)</f>
        <v>http://data.europa.eu/xsp/cn2017/740021000090</v>
      </c>
    </row>
    <row r="48" customFormat="false" ht="12.8" hidden="false" customHeight="false" outlineLevel="0" collapsed="false">
      <c r="A48" s="0" t="s">
        <v>8</v>
      </c>
      <c r="B48" s="0" t="n">
        <f aca="false">118*45</f>
        <v>5310</v>
      </c>
      <c r="C48" s="0" t="s">
        <v>13</v>
      </c>
      <c r="D48" s="0" t="n">
        <f aca="false">VLOOKUP(C48,MAPPING!$A$2:$C$34,2)</f>
        <v>0</v>
      </c>
    </row>
    <row r="49" customFormat="false" ht="12.8" hidden="false" customHeight="false" outlineLevel="0" collapsed="false">
      <c r="A49" s="0" t="s">
        <v>4</v>
      </c>
      <c r="B49" s="0" t="n">
        <v>20</v>
      </c>
      <c r="C49" s="0" t="s">
        <v>13</v>
      </c>
      <c r="D49" s="0" t="n">
        <f aca="false">VLOOKUP(C49,MAPPING!$A$2:$C$34,2)</f>
        <v>0</v>
      </c>
    </row>
    <row r="50" customFormat="false" ht="12.8" hidden="false" customHeight="false" outlineLevel="0" collapsed="false">
      <c r="A50" s="0" t="s">
        <v>12</v>
      </c>
      <c r="B50" s="0" t="n">
        <v>1004</v>
      </c>
      <c r="C50" s="0" t="s">
        <v>13</v>
      </c>
      <c r="D50" s="0" t="n">
        <f aca="false">VLOOKUP(C50,MAPPING!$A$2:$C$34,2)</f>
        <v>0</v>
      </c>
    </row>
    <row r="51" customFormat="false" ht="12.8" hidden="false" customHeight="false" outlineLevel="0" collapsed="false">
      <c r="A51" s="0" t="s">
        <v>4</v>
      </c>
      <c r="B51" s="0" t="n">
        <v>828</v>
      </c>
      <c r="C51" s="0" t="s">
        <v>13</v>
      </c>
      <c r="D51" s="0" t="n">
        <f aca="false">VLOOKUP(C51,MAPPING!$A$2:$C$34,2)</f>
        <v>0</v>
      </c>
    </row>
    <row r="52" customFormat="false" ht="13.8" hidden="false" customHeight="false" outlineLevel="0" collapsed="false">
      <c r="A52" s="0" t="s">
        <v>14</v>
      </c>
      <c r="B52" s="0" t="n">
        <v>575</v>
      </c>
      <c r="C52" s="2" t="s">
        <v>15</v>
      </c>
      <c r="D52" s="0" t="n">
        <f aca="false">VLOOKUP(C52,MAPPING!$A$2:$C$34,2)</f>
        <v>0</v>
      </c>
    </row>
    <row r="53" customFormat="false" ht="13.8" hidden="false" customHeight="false" outlineLevel="0" collapsed="false">
      <c r="A53" s="0" t="s">
        <v>4</v>
      </c>
      <c r="B53" s="0" t="n">
        <v>11200</v>
      </c>
      <c r="C53" s="2" t="s">
        <v>15</v>
      </c>
      <c r="D53" s="0" t="n">
        <f aca="false">VLOOKUP(C53,MAPPING!$A$2:$C$34,2)</f>
        <v>0</v>
      </c>
    </row>
    <row r="54" customFormat="false" ht="13.8" hidden="false" customHeight="false" outlineLevel="0" collapsed="false">
      <c r="A54" s="0" t="s">
        <v>4</v>
      </c>
      <c r="B54" s="0" t="n">
        <v>81</v>
      </c>
      <c r="C54" s="2" t="s">
        <v>15</v>
      </c>
      <c r="D54" s="0" t="n">
        <f aca="false">VLOOKUP(C54,MAPPING!$A$2:$C$34,2)</f>
        <v>0</v>
      </c>
    </row>
    <row r="55" customFormat="false" ht="13.8" hidden="false" customHeight="false" outlineLevel="0" collapsed="false">
      <c r="A55" s="0" t="s">
        <v>12</v>
      </c>
      <c r="B55" s="0" t="n">
        <v>1000</v>
      </c>
      <c r="C55" s="2" t="s">
        <v>15</v>
      </c>
      <c r="D55" s="0" t="n">
        <f aca="false">VLOOKUP(C55,MAPPING!$A$2:$C$34,2)</f>
        <v>0</v>
      </c>
    </row>
    <row r="56" customFormat="false" ht="13.8" hidden="false" customHeight="false" outlineLevel="0" collapsed="false">
      <c r="A56" s="0" t="s">
        <v>4</v>
      </c>
      <c r="B56" s="0" t="n">
        <v>12.04</v>
      </c>
      <c r="C56" s="2" t="s">
        <v>15</v>
      </c>
      <c r="D56" s="0" t="n">
        <f aca="false">VLOOKUP(C56,MAPPING!$A$2:$C$34,2)</f>
        <v>0</v>
      </c>
    </row>
    <row r="57" customFormat="false" ht="13.8" hidden="false" customHeight="false" outlineLevel="0" collapsed="false">
      <c r="A57" s="0" t="s">
        <v>4</v>
      </c>
      <c r="B57" s="0" t="n">
        <v>2173</v>
      </c>
      <c r="C57" s="2" t="s">
        <v>15</v>
      </c>
      <c r="D57" s="0" t="n">
        <f aca="false">VLOOKUP(C57,MAPPING!$A$2:$C$34,2)</f>
        <v>0</v>
      </c>
    </row>
    <row r="58" customFormat="false" ht="13.8" hidden="false" customHeight="false" outlineLevel="0" collapsed="false">
      <c r="A58" s="0" t="s">
        <v>4</v>
      </c>
      <c r="B58" s="0" t="n">
        <v>547</v>
      </c>
      <c r="C58" s="2" t="s">
        <v>15</v>
      </c>
      <c r="D58" s="0" t="n">
        <f aca="false">VLOOKUP(C58,MAPPING!$A$2:$C$34,2)</f>
        <v>0</v>
      </c>
    </row>
    <row r="59" customFormat="false" ht="12.8" hidden="false" customHeight="false" outlineLevel="0" collapsed="false">
      <c r="A59" s="0" t="s">
        <v>4</v>
      </c>
      <c r="B59" s="0" t="n">
        <v>220</v>
      </c>
      <c r="C59" s="0" t="s">
        <v>16</v>
      </c>
      <c r="D59" s="0" t="str">
        <f aca="false">VLOOKUP(C59,MAPPING!$A$2:$C$34,2)</f>
        <v>http://data.europa.eu/xsp/cn2024/390730000080</v>
      </c>
    </row>
    <row r="60" customFormat="false" ht="12.8" hidden="false" customHeight="false" outlineLevel="0" collapsed="false">
      <c r="A60" s="0" t="s">
        <v>4</v>
      </c>
      <c r="B60" s="0" t="n">
        <v>158</v>
      </c>
      <c r="C60" s="0" t="s">
        <v>16</v>
      </c>
      <c r="D60" s="0" t="str">
        <f aca="false">VLOOKUP(C60,MAPPING!$A$2:$C$34,2)</f>
        <v>http://data.europa.eu/xsp/cn2024/390730000080</v>
      </c>
    </row>
    <row r="61" customFormat="false" ht="12.8" hidden="false" customHeight="false" outlineLevel="0" collapsed="false">
      <c r="A61" s="0" t="s">
        <v>4</v>
      </c>
      <c r="B61" s="0" t="n">
        <v>1152</v>
      </c>
      <c r="C61" s="0" t="s">
        <v>16</v>
      </c>
      <c r="D61" s="0" t="str">
        <f aca="false">VLOOKUP(C61,MAPPING!$A$2:$C$34,2)</f>
        <v>http://data.europa.eu/xsp/cn2024/390730000080</v>
      </c>
    </row>
    <row r="62" customFormat="false" ht="12.8" hidden="false" customHeight="false" outlineLevel="0" collapsed="false">
      <c r="A62" s="0" t="s">
        <v>4</v>
      </c>
      <c r="B62" s="0" t="n">
        <v>6</v>
      </c>
      <c r="C62" s="0" t="s">
        <v>16</v>
      </c>
      <c r="D62" s="0" t="str">
        <f aca="false">VLOOKUP(C62,MAPPING!$A$2:$C$34,2)</f>
        <v>http://data.europa.eu/xsp/cn2024/390730000080</v>
      </c>
    </row>
    <row r="63" customFormat="false" ht="12.8" hidden="false" customHeight="false" outlineLevel="0" collapsed="false">
      <c r="A63" s="0" t="s">
        <v>4</v>
      </c>
      <c r="B63" s="0" t="n">
        <v>600</v>
      </c>
      <c r="C63" s="0" t="s">
        <v>16</v>
      </c>
      <c r="D63" s="0" t="str">
        <f aca="false">VLOOKUP(C63,MAPPING!$A$2:$C$34,2)</f>
        <v>http://data.europa.eu/xsp/cn2024/390730000080</v>
      </c>
    </row>
    <row r="64" customFormat="false" ht="12.8" hidden="false" customHeight="false" outlineLevel="0" collapsed="false">
      <c r="A64" s="0" t="s">
        <v>4</v>
      </c>
      <c r="B64" s="0" t="n">
        <v>10</v>
      </c>
      <c r="C64" s="0" t="s">
        <v>17</v>
      </c>
      <c r="D64" s="0" t="str">
        <f aca="false">VLOOKUP(C64,MAPPING!$A$2:$C$34,2)</f>
        <v>http://data.europa.eu/xsp/cn2024/390730000080</v>
      </c>
    </row>
    <row r="65" customFormat="false" ht="12.8" hidden="false" customHeight="false" outlineLevel="0" collapsed="false">
      <c r="A65" s="0" t="s">
        <v>4</v>
      </c>
      <c r="B65" s="0" t="n">
        <v>27</v>
      </c>
      <c r="C65" s="0" t="s">
        <v>17</v>
      </c>
      <c r="D65" s="0" t="str">
        <f aca="false">VLOOKUP(C65,MAPPING!$A$2:$C$34,2)</f>
        <v>http://data.europa.eu/xsp/cn2024/390730000080</v>
      </c>
    </row>
    <row r="66" customFormat="false" ht="12.8" hidden="false" customHeight="false" outlineLevel="0" collapsed="false">
      <c r="A66" s="0" t="s">
        <v>4</v>
      </c>
      <c r="B66" s="0" t="n">
        <v>242</v>
      </c>
      <c r="C66" s="0" t="s">
        <v>18</v>
      </c>
      <c r="D66" s="0" t="str">
        <f aca="false">VLOOKUP(C66,MAPPING!$A$2:$C$34,2)</f>
        <v>http://data.europa.eu/xsp/cn2024/701900000080</v>
      </c>
    </row>
    <row r="67" customFormat="false" ht="12.8" hidden="false" customHeight="false" outlineLevel="0" collapsed="false">
      <c r="A67" s="0" t="s">
        <v>4</v>
      </c>
      <c r="B67" s="0" t="n">
        <v>69375</v>
      </c>
      <c r="C67" s="0" t="s">
        <v>18</v>
      </c>
      <c r="D67" s="0" t="str">
        <f aca="false">VLOOKUP(C67,MAPPING!$A$2:$C$34,2)</f>
        <v>http://data.europa.eu/xsp/cn2024/701900000080</v>
      </c>
    </row>
    <row r="68" customFormat="false" ht="12.8" hidden="false" customHeight="false" outlineLevel="0" collapsed="false">
      <c r="A68" s="0" t="s">
        <v>4</v>
      </c>
      <c r="B68" s="0" t="n">
        <v>51040</v>
      </c>
      <c r="C68" s="0" t="s">
        <v>18</v>
      </c>
      <c r="D68" s="0" t="str">
        <f aca="false">VLOOKUP(C68,MAPPING!$A$2:$C$34,2)</f>
        <v>http://data.europa.eu/xsp/cn2024/701900000080</v>
      </c>
    </row>
    <row r="69" customFormat="false" ht="12.8" hidden="false" customHeight="false" outlineLevel="0" collapsed="false">
      <c r="A69" s="0" t="s">
        <v>4</v>
      </c>
      <c r="B69" s="0" t="n">
        <v>219</v>
      </c>
      <c r="C69" s="0" t="s">
        <v>18</v>
      </c>
      <c r="D69" s="0" t="str">
        <f aca="false">VLOOKUP(C69,MAPPING!$A$2:$C$34,2)</f>
        <v>http://data.europa.eu/xsp/cn2024/701900000080</v>
      </c>
    </row>
    <row r="70" customFormat="false" ht="12.8" hidden="false" customHeight="false" outlineLevel="0" collapsed="false">
      <c r="A70" s="0" t="s">
        <v>4</v>
      </c>
      <c r="B70" s="0" t="n">
        <v>138</v>
      </c>
      <c r="C70" s="0" t="s">
        <v>18</v>
      </c>
      <c r="D70" s="0" t="str">
        <f aca="false">VLOOKUP(C70,MAPPING!$A$2:$C$34,2)</f>
        <v>http://data.europa.eu/xsp/cn2024/701900000080</v>
      </c>
    </row>
    <row r="71" customFormat="false" ht="12.8" hidden="false" customHeight="false" outlineLevel="0" collapsed="false">
      <c r="A71" s="0" t="s">
        <v>4</v>
      </c>
      <c r="B71" s="0" t="n">
        <v>2500</v>
      </c>
      <c r="C71" s="0" t="s">
        <v>18</v>
      </c>
      <c r="D71" s="0" t="str">
        <f aca="false">VLOOKUP(C71,MAPPING!$A$2:$C$34,2)</f>
        <v>http://data.europa.eu/xsp/cn2024/701900000080</v>
      </c>
    </row>
    <row r="72" customFormat="false" ht="12.8" hidden="false" customHeight="false" outlineLevel="0" collapsed="false">
      <c r="A72" s="0" t="s">
        <v>4</v>
      </c>
      <c r="B72" s="0" t="n">
        <v>150</v>
      </c>
      <c r="C72" s="0" t="s">
        <v>18</v>
      </c>
      <c r="D72" s="0" t="str">
        <f aca="false">VLOOKUP(C72,MAPPING!$A$2:$C$34,2)</f>
        <v>http://data.europa.eu/xsp/cn2024/701900000080</v>
      </c>
    </row>
    <row r="73" customFormat="false" ht="12.8" hidden="false" customHeight="false" outlineLevel="0" collapsed="false">
      <c r="A73" s="0" t="s">
        <v>19</v>
      </c>
      <c r="B73" s="0" t="n">
        <v>40000</v>
      </c>
      <c r="C73" s="0" t="s">
        <v>18</v>
      </c>
      <c r="D73" s="0" t="str">
        <f aca="false">VLOOKUP(C73,MAPPING!$A$2:$C$34,2)</f>
        <v>http://data.europa.eu/xsp/cn2024/701900000080</v>
      </c>
    </row>
    <row r="74" customFormat="false" ht="12.8" hidden="false" customHeight="false" outlineLevel="0" collapsed="false">
      <c r="A74" s="0" t="s">
        <v>4</v>
      </c>
      <c r="B74" s="0" t="n">
        <v>12.04</v>
      </c>
      <c r="C74" s="0" t="s">
        <v>18</v>
      </c>
      <c r="D74" s="0" t="str">
        <f aca="false">VLOOKUP(C74,MAPPING!$A$2:$C$34,2)</f>
        <v>http://data.europa.eu/xsp/cn2024/701900000080</v>
      </c>
    </row>
    <row r="75" customFormat="false" ht="12.8" hidden="false" customHeight="false" outlineLevel="0" collapsed="false">
      <c r="A75" s="0" t="s">
        <v>4</v>
      </c>
      <c r="B75" s="0" t="n">
        <v>986</v>
      </c>
      <c r="C75" s="0" t="s">
        <v>18</v>
      </c>
      <c r="D75" s="0" t="str">
        <f aca="false">VLOOKUP(C75,MAPPING!$A$2:$C$34,2)</f>
        <v>http://data.europa.eu/xsp/cn2024/701900000080</v>
      </c>
    </row>
    <row r="76" customFormat="false" ht="12.8" hidden="false" customHeight="false" outlineLevel="0" collapsed="false">
      <c r="A76" s="0" t="s">
        <v>4</v>
      </c>
      <c r="B76" s="0" t="n">
        <v>113210</v>
      </c>
      <c r="C76" s="0" t="s">
        <v>20</v>
      </c>
      <c r="D76" s="0" t="str">
        <f aca="false">VLOOKUP(C76,MAPPING!$A$2:$C$34,2)</f>
        <v>http://data.europa.eu/xsp/cn2024/701900000080</v>
      </c>
    </row>
    <row r="77" customFormat="false" ht="12.8" hidden="false" customHeight="false" outlineLevel="0" collapsed="false">
      <c r="A77" s="0" t="s">
        <v>4</v>
      </c>
      <c r="B77" s="0" t="n">
        <v>17</v>
      </c>
      <c r="C77" s="0" t="s">
        <v>20</v>
      </c>
      <c r="D77" s="0" t="str">
        <f aca="false">VLOOKUP(C77,MAPPING!$A$2:$C$34,2)</f>
        <v>http://data.europa.eu/xsp/cn2024/701900000080</v>
      </c>
    </row>
    <row r="78" customFormat="false" ht="12.8" hidden="false" customHeight="false" outlineLevel="0" collapsed="false">
      <c r="A78" s="0" t="s">
        <v>4</v>
      </c>
      <c r="B78" s="0" t="n">
        <v>251</v>
      </c>
      <c r="C78" s="0" t="s">
        <v>20</v>
      </c>
      <c r="D78" s="0" t="str">
        <f aca="false">VLOOKUP(C78,MAPPING!$A$2:$C$34,2)</f>
        <v>http://data.europa.eu/xsp/cn2024/701900000080</v>
      </c>
    </row>
    <row r="79" customFormat="false" ht="12.8" hidden="false" customHeight="false" outlineLevel="0" collapsed="false">
      <c r="A79" s="0" t="s">
        <v>19</v>
      </c>
      <c r="B79" s="0" t="n">
        <v>4840</v>
      </c>
      <c r="C79" s="0" t="s">
        <v>20</v>
      </c>
      <c r="D79" s="0" t="str">
        <f aca="false">VLOOKUP(C79,MAPPING!$A$2:$C$34,2)</f>
        <v>http://data.europa.eu/xsp/cn2024/701900000080</v>
      </c>
    </row>
    <row r="80" customFormat="false" ht="12.8" hidden="false" customHeight="false" outlineLevel="0" collapsed="false">
      <c r="A80" s="0" t="s">
        <v>14</v>
      </c>
      <c r="B80" s="0" t="n">
        <v>17510</v>
      </c>
      <c r="C80" s="0" t="s">
        <v>21</v>
      </c>
      <c r="D80" s="0" t="str">
        <f aca="false">VLOOKUP(C80,MAPPING!$A$2:$C$34,2)</f>
        <v>http://data.europa.eu/xsp/cn2024/271019710010</v>
      </c>
    </row>
    <row r="81" customFormat="false" ht="12.8" hidden="false" customHeight="false" outlineLevel="0" collapsed="false">
      <c r="A81" s="0" t="s">
        <v>4</v>
      </c>
      <c r="B81" s="0" t="n">
        <f aca="false">21+39</f>
        <v>60</v>
      </c>
      <c r="C81" s="0" t="s">
        <v>21</v>
      </c>
      <c r="D81" s="0" t="str">
        <f aca="false">VLOOKUP(C81,MAPPING!$A$2:$C$34,2)</f>
        <v>http://data.europa.eu/xsp/cn2024/271019710010</v>
      </c>
    </row>
    <row r="82" customFormat="false" ht="12.8" hidden="false" customHeight="false" outlineLevel="0" collapsed="false">
      <c r="A82" s="0" t="s">
        <v>4</v>
      </c>
      <c r="B82" s="0" t="n">
        <v>6</v>
      </c>
      <c r="C82" s="0" t="s">
        <v>21</v>
      </c>
      <c r="D82" s="0" t="str">
        <f aca="false">VLOOKUP(C82,MAPPING!$A$2:$C$34,2)</f>
        <v>http://data.europa.eu/xsp/cn2024/271019710010</v>
      </c>
    </row>
    <row r="83" customFormat="false" ht="12.8" hidden="false" customHeight="false" outlineLevel="0" collapsed="false">
      <c r="A83" s="0" t="s">
        <v>4</v>
      </c>
      <c r="B83" s="0" t="n">
        <v>6</v>
      </c>
      <c r="C83" s="0" t="s">
        <v>21</v>
      </c>
      <c r="D83" s="0" t="str">
        <f aca="false">VLOOKUP(C83,MAPPING!$A$2:$C$34,2)</f>
        <v>http://data.europa.eu/xsp/cn2024/271019710010</v>
      </c>
    </row>
    <row r="84" customFormat="false" ht="12.8" hidden="false" customHeight="false" outlineLevel="0" collapsed="false">
      <c r="A84" s="0" t="s">
        <v>4</v>
      </c>
      <c r="B84" s="0" t="n">
        <v>624</v>
      </c>
      <c r="C84" s="0" t="s">
        <v>21</v>
      </c>
      <c r="D84" s="0" t="str">
        <f aca="false">VLOOKUP(C84,MAPPING!$A$2:$C$34,2)</f>
        <v>http://data.europa.eu/xsp/cn2024/271019710010</v>
      </c>
    </row>
    <row r="85" customFormat="false" ht="12.8" hidden="false" customHeight="false" outlineLevel="0" collapsed="false">
      <c r="A85" s="0" t="s">
        <v>12</v>
      </c>
      <c r="B85" s="0" t="n">
        <v>4</v>
      </c>
      <c r="C85" s="0" t="s">
        <v>21</v>
      </c>
      <c r="D85" s="0" t="str">
        <f aca="false">VLOOKUP(C85,MAPPING!$A$2:$C$34,2)</f>
        <v>http://data.europa.eu/xsp/cn2024/271019710010</v>
      </c>
    </row>
    <row r="86" customFormat="false" ht="12.8" hidden="false" customHeight="false" outlineLevel="0" collapsed="false">
      <c r="A86" s="0" t="s">
        <v>4</v>
      </c>
      <c r="B86" s="0" t="n">
        <v>158</v>
      </c>
      <c r="C86" s="0" t="s">
        <v>21</v>
      </c>
      <c r="D86" s="0" t="str">
        <f aca="false">VLOOKUP(C86,MAPPING!$A$2:$C$34,2)</f>
        <v>http://data.europa.eu/xsp/cn2024/271019710010</v>
      </c>
    </row>
    <row r="87" customFormat="false" ht="12.8" hidden="false" customHeight="false" outlineLevel="0" collapsed="false">
      <c r="A87" s="0" t="s">
        <v>4</v>
      </c>
      <c r="B87" s="0" t="n">
        <v>207</v>
      </c>
      <c r="C87" s="0" t="s">
        <v>21</v>
      </c>
      <c r="D87" s="0" t="str">
        <f aca="false">VLOOKUP(C87,MAPPING!$A$2:$C$34,2)</f>
        <v>http://data.europa.eu/xsp/cn2024/271019710010</v>
      </c>
    </row>
    <row r="88" customFormat="false" ht="12.8" hidden="false" customHeight="false" outlineLevel="0" collapsed="false">
      <c r="A88" s="0" t="s">
        <v>4</v>
      </c>
      <c r="B88" s="0" t="n">
        <v>1225</v>
      </c>
      <c r="C88" s="0" t="s">
        <v>21</v>
      </c>
      <c r="D88" s="0" t="str">
        <f aca="false">VLOOKUP(C88,MAPPING!$A$2:$C$34,2)</f>
        <v>http://data.europa.eu/xsp/cn2024/271019710010</v>
      </c>
    </row>
    <row r="89" customFormat="false" ht="12.8" hidden="false" customHeight="false" outlineLevel="0" collapsed="false">
      <c r="A89" s="0" t="s">
        <v>4</v>
      </c>
      <c r="B89" s="0" t="n">
        <f aca="false">63*20</f>
        <v>1260</v>
      </c>
      <c r="C89" s="0" t="s">
        <v>21</v>
      </c>
      <c r="D89" s="0" t="str">
        <f aca="false">VLOOKUP(C89,MAPPING!$A$2:$C$34,2)</f>
        <v>http://data.europa.eu/xsp/cn2024/271019710010</v>
      </c>
    </row>
    <row r="90" customFormat="false" ht="12.8" hidden="false" customHeight="false" outlineLevel="0" collapsed="false">
      <c r="A90" s="0" t="s">
        <v>4</v>
      </c>
      <c r="B90" s="0" t="n">
        <f aca="false">63*20*20/8</f>
        <v>3150</v>
      </c>
      <c r="C90" s="0" t="s">
        <v>21</v>
      </c>
      <c r="D90" s="0" t="str">
        <f aca="false">VLOOKUP(C90,MAPPING!$A$2:$C$34,2)</f>
        <v>http://data.europa.eu/xsp/cn2024/271019710010</v>
      </c>
    </row>
    <row r="91" customFormat="false" ht="12.8" hidden="false" customHeight="false" outlineLevel="0" collapsed="false">
      <c r="A91" s="0" t="s">
        <v>4</v>
      </c>
      <c r="B91" s="0" t="n">
        <v>63</v>
      </c>
      <c r="C91" s="0" t="s">
        <v>22</v>
      </c>
      <c r="D91" s="0" t="str">
        <f aca="false">VLOOKUP(C91,MAPPING!$A$2:$C$34,2)</f>
        <v>http://data.europa.eu/xsp/cn2017/390210000080</v>
      </c>
    </row>
    <row r="92" customFormat="false" ht="12.8" hidden="false" customHeight="false" outlineLevel="0" collapsed="false">
      <c r="A92" s="0" t="s">
        <v>4</v>
      </c>
      <c r="B92" s="0" t="n">
        <f aca="false">51+95</f>
        <v>146</v>
      </c>
      <c r="C92" s="0" t="s">
        <v>22</v>
      </c>
      <c r="D92" s="0" t="str">
        <f aca="false">VLOOKUP(C92,MAPPING!$A$2:$C$34,2)</f>
        <v>http://data.europa.eu/xsp/cn2017/390210000080</v>
      </c>
    </row>
    <row r="93" customFormat="false" ht="12.8" hidden="false" customHeight="false" outlineLevel="0" collapsed="false">
      <c r="A93" s="0" t="s">
        <v>12</v>
      </c>
      <c r="B93" s="0" t="n">
        <v>4</v>
      </c>
      <c r="C93" s="0" t="s">
        <v>22</v>
      </c>
      <c r="D93" s="0" t="str">
        <f aca="false">VLOOKUP(C93,MAPPING!$A$2:$C$34,2)</f>
        <v>http://data.europa.eu/xsp/cn2017/390210000080</v>
      </c>
    </row>
    <row r="94" customFormat="false" ht="12.8" hidden="false" customHeight="false" outlineLevel="0" collapsed="false">
      <c r="A94" s="0" t="s">
        <v>4</v>
      </c>
      <c r="B94" s="0" t="n">
        <v>240</v>
      </c>
      <c r="C94" s="0" t="s">
        <v>22</v>
      </c>
      <c r="D94" s="0" t="str">
        <f aca="false">VLOOKUP(C94,MAPPING!$A$2:$C$34,2)</f>
        <v>http://data.europa.eu/xsp/cn2017/390210000080</v>
      </c>
    </row>
    <row r="95" customFormat="false" ht="12.8" hidden="false" customHeight="false" outlineLevel="0" collapsed="false">
      <c r="A95" s="0" t="s">
        <v>4</v>
      </c>
      <c r="B95" s="0" t="n">
        <v>0.5</v>
      </c>
      <c r="C95" s="0" t="s">
        <v>22</v>
      </c>
      <c r="D95" s="0" t="str">
        <f aca="false">VLOOKUP(C95,MAPPING!$A$2:$C$34,2)</f>
        <v>http://data.europa.eu/xsp/cn2017/390210000080</v>
      </c>
    </row>
    <row r="96" customFormat="false" ht="12.8" hidden="false" customHeight="false" outlineLevel="0" collapsed="false">
      <c r="A96" s="0" t="s">
        <v>4</v>
      </c>
      <c r="B96" s="0" t="n">
        <v>2000</v>
      </c>
      <c r="C96" s="0" t="s">
        <v>22</v>
      </c>
      <c r="D96" s="0" t="str">
        <f aca="false">VLOOKUP(C96,MAPPING!$A$2:$C$34,2)</f>
        <v>http://data.europa.eu/xsp/cn2017/390210000080</v>
      </c>
    </row>
    <row r="97" customFormat="false" ht="12.8" hidden="false" customHeight="false" outlineLevel="0" collapsed="false">
      <c r="A97" s="0" t="s">
        <v>4</v>
      </c>
      <c r="B97" s="0" t="n">
        <v>500</v>
      </c>
      <c r="C97" s="0" t="s">
        <v>22</v>
      </c>
      <c r="D97" s="0" t="str">
        <f aca="false">VLOOKUP(C97,MAPPING!$A$2:$C$34,2)</f>
        <v>http://data.europa.eu/xsp/cn2017/390210000080</v>
      </c>
    </row>
    <row r="98" customFormat="false" ht="12.8" hidden="false" customHeight="false" outlineLevel="0" collapsed="false">
      <c r="A98" s="0" t="s">
        <v>4</v>
      </c>
      <c r="B98" s="0" t="n">
        <v>219</v>
      </c>
      <c r="C98" s="0" t="s">
        <v>22</v>
      </c>
      <c r="D98" s="0" t="str">
        <f aca="false">VLOOKUP(C98,MAPPING!$A$2:$C$34,2)</f>
        <v>http://data.europa.eu/xsp/cn2017/390210000080</v>
      </c>
    </row>
    <row r="99" customFormat="false" ht="12.8" hidden="false" customHeight="false" outlineLevel="0" collapsed="false">
      <c r="A99" s="0" t="s">
        <v>4</v>
      </c>
      <c r="B99" s="0" t="n">
        <v>12.04</v>
      </c>
      <c r="C99" s="0" t="s">
        <v>23</v>
      </c>
      <c r="D99" s="0" t="str">
        <f aca="false">VLOOKUP(C99,MAPPING!$A$2:$C$34,2)</f>
        <v>http://data.europa.eu/xsp/cn2017/390210000080</v>
      </c>
    </row>
    <row r="100" customFormat="false" ht="12.8" hidden="false" customHeight="false" outlineLevel="0" collapsed="false">
      <c r="A100" s="0" t="s">
        <v>19</v>
      </c>
      <c r="B100" s="0" t="n">
        <v>40000</v>
      </c>
      <c r="C100" s="0" t="s">
        <v>23</v>
      </c>
      <c r="D100" s="0" t="str">
        <f aca="false">VLOOKUP(C100,MAPPING!$A$2:$C$34,2)</f>
        <v>http://data.europa.eu/xsp/cn2017/390210000080</v>
      </c>
    </row>
    <row r="101" customFormat="false" ht="12.8" hidden="false" customHeight="false" outlineLevel="0" collapsed="false">
      <c r="A101" s="0" t="s">
        <v>4</v>
      </c>
      <c r="B101" s="0" t="n">
        <v>63</v>
      </c>
      <c r="C101" s="0" t="s">
        <v>23</v>
      </c>
      <c r="D101" s="0" t="str">
        <f aca="false">VLOOKUP(C101,MAPPING!$A$2:$C$34,2)</f>
        <v>http://data.europa.eu/xsp/cn2017/390210000080</v>
      </c>
    </row>
    <row r="102" customFormat="false" ht="12.8" hidden="false" customHeight="false" outlineLevel="0" collapsed="false">
      <c r="A102" s="0" t="s">
        <v>4</v>
      </c>
      <c r="B102" s="0" t="n">
        <v>58.8</v>
      </c>
      <c r="C102" s="0" t="s">
        <v>23</v>
      </c>
      <c r="D102" s="0" t="str">
        <f aca="false">VLOOKUP(C102,MAPPING!$A$2:$C$34,2)</f>
        <v>http://data.europa.eu/xsp/cn2017/390210000080</v>
      </c>
    </row>
    <row r="103" customFormat="false" ht="12.8" hidden="false" customHeight="false" outlineLevel="0" collapsed="false">
      <c r="A103" s="0" t="s">
        <v>4</v>
      </c>
      <c r="B103" s="0" t="n">
        <v>1586</v>
      </c>
      <c r="C103" s="0" t="s">
        <v>24</v>
      </c>
      <c r="D103" s="0" t="str">
        <f aca="false">VLOOKUP(C103,MAPPING!$A$2:$C$34,2)</f>
        <v>http://data.europa.eu/xsp/cn2017/392043000010</v>
      </c>
    </row>
    <row r="104" customFormat="false" ht="12.8" hidden="false" customHeight="false" outlineLevel="0" collapsed="false">
      <c r="A104" s="0" t="s">
        <v>4</v>
      </c>
      <c r="B104" s="0" t="n">
        <v>3.15</v>
      </c>
      <c r="C104" s="0" t="s">
        <v>24</v>
      </c>
      <c r="D104" s="0" t="str">
        <f aca="false">VLOOKUP(C104,MAPPING!$A$2:$C$34,2)</f>
        <v>http://data.europa.eu/xsp/cn2017/392043000010</v>
      </c>
    </row>
    <row r="105" customFormat="false" ht="12.8" hidden="false" customHeight="false" outlineLevel="0" collapsed="false">
      <c r="A105" s="0" t="s">
        <v>19</v>
      </c>
      <c r="B105" s="0" t="n">
        <v>160</v>
      </c>
      <c r="C105" s="0" t="s">
        <v>24</v>
      </c>
      <c r="D105" s="0" t="str">
        <f aca="false">VLOOKUP(C105,MAPPING!$A$2:$C$34,2)</f>
        <v>http://data.europa.eu/xsp/cn2017/392043000010</v>
      </c>
    </row>
    <row r="106" customFormat="false" ht="12.8" hidden="false" customHeight="false" outlineLevel="0" collapsed="false">
      <c r="A106" s="0" t="s">
        <v>4</v>
      </c>
      <c r="B106" s="0" t="n">
        <v>60</v>
      </c>
      <c r="C106" s="0" t="s">
        <v>24</v>
      </c>
      <c r="D106" s="0" t="str">
        <f aca="false">VLOOKUP(C106,MAPPING!$A$2:$C$34,2)</f>
        <v>http://data.europa.eu/xsp/cn2017/392043000010</v>
      </c>
    </row>
    <row r="107" customFormat="false" ht="12.8" hidden="false" customHeight="false" outlineLevel="0" collapsed="false">
      <c r="A107" s="0" t="s">
        <v>4</v>
      </c>
      <c r="B107" s="0" t="n">
        <v>0.5</v>
      </c>
      <c r="C107" s="0" t="s">
        <v>24</v>
      </c>
      <c r="D107" s="0" t="str">
        <f aca="false">VLOOKUP(C107,MAPPING!$A$2:$C$34,2)</f>
        <v>http://data.europa.eu/xsp/cn2017/392043000010</v>
      </c>
    </row>
    <row r="108" customFormat="false" ht="12.8" hidden="false" customHeight="false" outlineLevel="0" collapsed="false">
      <c r="A108" s="0" t="s">
        <v>4</v>
      </c>
      <c r="B108" s="0" t="n">
        <v>2000</v>
      </c>
      <c r="C108" s="0" t="s">
        <v>24</v>
      </c>
      <c r="D108" s="0" t="str">
        <f aca="false">VLOOKUP(C108,MAPPING!$A$2:$C$34,2)</f>
        <v>http://data.europa.eu/xsp/cn2017/392043000010</v>
      </c>
    </row>
    <row r="109" customFormat="false" ht="12.8" hidden="false" customHeight="false" outlineLevel="0" collapsed="false">
      <c r="A109" s="0" t="s">
        <v>4</v>
      </c>
      <c r="B109" s="0" t="n">
        <v>69375</v>
      </c>
      <c r="C109" s="0" t="s">
        <v>24</v>
      </c>
      <c r="D109" s="0" t="str">
        <f aca="false">VLOOKUP(C109,MAPPING!$A$2:$C$34,2)</f>
        <v>http://data.europa.eu/xsp/cn2017/392043000010</v>
      </c>
    </row>
    <row r="110" customFormat="false" ht="12.8" hidden="false" customHeight="false" outlineLevel="0" collapsed="false">
      <c r="A110" s="0" t="s">
        <v>4</v>
      </c>
      <c r="B110" s="0" t="n">
        <v>20</v>
      </c>
      <c r="C110" s="0" t="s">
        <v>24</v>
      </c>
      <c r="D110" s="0" t="str">
        <f aca="false">VLOOKUP(C110,MAPPING!$A$2:$C$34,2)</f>
        <v>http://data.europa.eu/xsp/cn2017/392043000010</v>
      </c>
    </row>
    <row r="111" customFormat="false" ht="12.8" hidden="false" customHeight="false" outlineLevel="0" collapsed="false">
      <c r="A111" s="0" t="s">
        <v>14</v>
      </c>
      <c r="B111" s="0" t="n">
        <v>3987</v>
      </c>
      <c r="C111" s="0" t="s">
        <v>25</v>
      </c>
      <c r="D111" s="0" t="str">
        <f aca="false">VLOOKUP(C111,MAPPING!$A$2:$C$34,2)</f>
        <v>http://data.europa.eu/xsp/cn2024/720400000080</v>
      </c>
    </row>
    <row r="112" customFormat="false" ht="12.8" hidden="false" customHeight="false" outlineLevel="0" collapsed="false">
      <c r="A112" s="0" t="s">
        <v>12</v>
      </c>
      <c r="B112" s="0" t="n">
        <v>1004</v>
      </c>
      <c r="C112" s="0" t="s">
        <v>25</v>
      </c>
      <c r="D112" s="0" t="str">
        <f aca="false">VLOOKUP(C112,MAPPING!$A$2:$C$34,2)</f>
        <v>http://data.europa.eu/xsp/cn2024/720400000080</v>
      </c>
    </row>
    <row r="113" customFormat="false" ht="12.8" hidden="false" customHeight="false" outlineLevel="0" collapsed="false">
      <c r="A113" s="0" t="s">
        <v>4</v>
      </c>
      <c r="B113" s="0" t="n">
        <v>158</v>
      </c>
      <c r="C113" s="0" t="s">
        <v>25</v>
      </c>
      <c r="D113" s="0" t="str">
        <f aca="false">VLOOKUP(C113,MAPPING!$A$2:$C$34,2)</f>
        <v>http://data.europa.eu/xsp/cn2024/720400000080</v>
      </c>
    </row>
    <row r="114" customFormat="false" ht="12.8" hidden="false" customHeight="false" outlineLevel="0" collapsed="false">
      <c r="A114" s="0" t="s">
        <v>4</v>
      </c>
      <c r="B114" s="0" t="n">
        <v>300</v>
      </c>
      <c r="C114" s="0" t="s">
        <v>25</v>
      </c>
      <c r="D114" s="0" t="str">
        <f aca="false">VLOOKUP(C114,MAPPING!$A$2:$C$34,2)</f>
        <v>http://data.europa.eu/xsp/cn2024/720400000080</v>
      </c>
    </row>
    <row r="115" customFormat="false" ht="12.8" hidden="false" customHeight="false" outlineLevel="0" collapsed="false">
      <c r="A115" s="0" t="s">
        <v>4</v>
      </c>
      <c r="B115" s="0" t="n">
        <v>14.7</v>
      </c>
      <c r="C115" s="0" t="s">
        <v>26</v>
      </c>
      <c r="D115" s="0" t="str">
        <f aca="false">VLOOKUP(C115,MAPPING!$A$2:$C$34,2)</f>
        <v>http://data.europa.eu/xsp/cn2024/760600000080</v>
      </c>
    </row>
    <row r="116" customFormat="false" ht="12.8" hidden="false" customHeight="false" outlineLevel="0" collapsed="false">
      <c r="A116" s="0" t="s">
        <v>4</v>
      </c>
      <c r="B116" s="0" t="n">
        <v>12.04</v>
      </c>
      <c r="C116" s="0" t="s">
        <v>26</v>
      </c>
      <c r="D116" s="0" t="str">
        <f aca="false">VLOOKUP(C116,MAPPING!$A$2:$C$34,2)</f>
        <v>http://data.europa.eu/xsp/cn2024/760600000080</v>
      </c>
    </row>
    <row r="117" customFormat="false" ht="12.8" hidden="false" customHeight="false" outlineLevel="0" collapsed="false">
      <c r="A117" s="0" t="s">
        <v>4</v>
      </c>
      <c r="B117" s="0" t="n">
        <f aca="false">1261+441</f>
        <v>1702</v>
      </c>
      <c r="C117" s="0" t="s">
        <v>26</v>
      </c>
      <c r="D117" s="0" t="str">
        <f aca="false">VLOOKUP(C117,MAPPING!$A$2:$C$34,2)</f>
        <v>http://data.europa.eu/xsp/cn2024/760600000080</v>
      </c>
    </row>
    <row r="118" customFormat="false" ht="12.8" hidden="false" customHeight="false" outlineLevel="0" collapsed="false">
      <c r="A118" s="0" t="s">
        <v>4</v>
      </c>
      <c r="B118" s="0" t="n">
        <v>45</v>
      </c>
      <c r="C118" s="0" t="s">
        <v>26</v>
      </c>
      <c r="D118" s="0" t="str">
        <f aca="false">VLOOKUP(C118,MAPPING!$A$2:$C$34,2)</f>
        <v>http://data.europa.eu/xsp/cn2024/760600000080</v>
      </c>
    </row>
    <row r="119" customFormat="false" ht="12.8" hidden="false" customHeight="false" outlineLevel="0" collapsed="false">
      <c r="A119" s="0" t="s">
        <v>4</v>
      </c>
      <c r="B119" s="0" t="n">
        <v>283</v>
      </c>
      <c r="C119" s="0" t="s">
        <v>26</v>
      </c>
      <c r="D119" s="0" t="str">
        <f aca="false">VLOOKUP(C119,MAPPING!$A$2:$C$34,2)</f>
        <v>http://data.europa.eu/xsp/cn2024/760600000080</v>
      </c>
    </row>
    <row r="120" customFormat="false" ht="12.8" hidden="false" customHeight="false" outlineLevel="0" collapsed="false">
      <c r="A120" s="0" t="s">
        <v>4</v>
      </c>
      <c r="B120" s="0" t="n">
        <v>2142</v>
      </c>
      <c r="C120" s="0" t="s">
        <v>26</v>
      </c>
      <c r="D120" s="0" t="str">
        <f aca="false">VLOOKUP(C120,MAPPING!$A$2:$C$34,2)</f>
        <v>http://data.europa.eu/xsp/cn2024/760600000080</v>
      </c>
    </row>
    <row r="121" customFormat="false" ht="12.8" hidden="false" customHeight="false" outlineLevel="0" collapsed="false">
      <c r="A121" s="0" t="s">
        <v>4</v>
      </c>
      <c r="B121" s="0" t="n">
        <v>0.5</v>
      </c>
      <c r="C121" s="0" t="s">
        <v>26</v>
      </c>
      <c r="D121" s="0" t="str">
        <f aca="false">VLOOKUP(C121,MAPPING!$A$2:$C$34,2)</f>
        <v>http://data.europa.eu/xsp/cn2024/760600000080</v>
      </c>
    </row>
    <row r="122" customFormat="false" ht="12.8" hidden="false" customHeight="false" outlineLevel="0" collapsed="false">
      <c r="A122" s="0" t="s">
        <v>4</v>
      </c>
      <c r="B122" s="0" t="n">
        <v>0.5</v>
      </c>
      <c r="C122" s="0" t="s">
        <v>26</v>
      </c>
      <c r="D122" s="0" t="str">
        <f aca="false">VLOOKUP(C122,MAPPING!$A$2:$C$34,2)</f>
        <v>http://data.europa.eu/xsp/cn2024/760600000080</v>
      </c>
    </row>
    <row r="123" customFormat="false" ht="12.8" hidden="false" customHeight="false" outlineLevel="0" collapsed="false">
      <c r="A123" s="0" t="s">
        <v>4</v>
      </c>
      <c r="B123" s="0" t="n">
        <v>2042</v>
      </c>
      <c r="C123" s="0" t="s">
        <v>26</v>
      </c>
      <c r="D123" s="0" t="str">
        <f aca="false">VLOOKUP(C123,MAPPING!$A$2:$C$34,2)</f>
        <v>http://data.europa.eu/xsp/cn2024/760600000080</v>
      </c>
    </row>
    <row r="124" customFormat="false" ht="12.8" hidden="false" customHeight="false" outlineLevel="0" collapsed="false">
      <c r="A124" s="0" t="s">
        <v>4</v>
      </c>
      <c r="B124" s="0" t="n">
        <v>736.5</v>
      </c>
      <c r="C124" s="0" t="s">
        <v>27</v>
      </c>
      <c r="D124" s="0" t="str">
        <f aca="false">VLOOKUP(C124,MAPPING!$A$2:$C$34,2)</f>
        <v>http://data.europa.eu/xsp/cn2024/720241000010</v>
      </c>
    </row>
    <row r="125" customFormat="false" ht="12.8" hidden="false" customHeight="false" outlineLevel="0" collapsed="false">
      <c r="A125" s="0" t="s">
        <v>4</v>
      </c>
      <c r="B125" s="0" t="n">
        <v>50.4</v>
      </c>
      <c r="C125" s="0" t="s">
        <v>27</v>
      </c>
      <c r="D125" s="0" t="str">
        <f aca="false">VLOOKUP(C125,MAPPING!$A$2:$C$34,2)</f>
        <v>http://data.europa.eu/xsp/cn2024/720241000010</v>
      </c>
    </row>
    <row r="126" customFormat="false" ht="12.8" hidden="false" customHeight="false" outlineLevel="0" collapsed="false">
      <c r="A126" s="0" t="s">
        <v>4</v>
      </c>
      <c r="B126" s="0" t="n">
        <v>739</v>
      </c>
      <c r="C126" s="0" t="s">
        <v>27</v>
      </c>
      <c r="D126" s="0" t="str">
        <f aca="false">VLOOKUP(C126,MAPPING!$A$2:$C$34,2)</f>
        <v>http://data.europa.eu/xsp/cn2024/720241000010</v>
      </c>
    </row>
    <row r="127" customFormat="false" ht="12.8" hidden="false" customHeight="false" outlineLevel="0" collapsed="false">
      <c r="A127" s="0" t="s">
        <v>4</v>
      </c>
      <c r="B127" s="0" t="n">
        <v>63</v>
      </c>
      <c r="C127" s="0" t="s">
        <v>27</v>
      </c>
      <c r="D127" s="0" t="str">
        <f aca="false">VLOOKUP(C127,MAPPING!$A$2:$C$34,2)</f>
        <v>http://data.europa.eu/xsp/cn2024/720241000010</v>
      </c>
    </row>
    <row r="128" customFormat="false" ht="12.8" hidden="false" customHeight="false" outlineLevel="0" collapsed="false">
      <c r="A128" s="0" t="s">
        <v>4</v>
      </c>
      <c r="B128" s="0" t="n">
        <v>150</v>
      </c>
      <c r="C128" s="0" t="s">
        <v>27</v>
      </c>
      <c r="D128" s="0" t="str">
        <f aca="false">VLOOKUP(C128,MAPPING!$A$2:$C$34,2)</f>
        <v>http://data.europa.eu/xsp/cn2024/720241000010</v>
      </c>
    </row>
    <row r="129" customFormat="false" ht="12.8" hidden="false" customHeight="false" outlineLevel="0" collapsed="false">
      <c r="A129" s="0" t="s">
        <v>4</v>
      </c>
      <c r="B129" s="0" t="n">
        <v>317</v>
      </c>
      <c r="C129" s="0" t="s">
        <v>28</v>
      </c>
      <c r="D129" s="0" t="str">
        <f aca="false">VLOOKUP(C129,MAPPING!$A$2:$C$34,2)</f>
        <v>http://data.europa.eu/xsp/cn2024/730021000090</v>
      </c>
    </row>
    <row r="130" customFormat="false" ht="12.8" hidden="false" customHeight="false" outlineLevel="0" collapsed="false">
      <c r="A130" s="0" t="s">
        <v>4</v>
      </c>
      <c r="B130" s="0" t="n">
        <v>5299</v>
      </c>
      <c r="C130" s="0" t="s">
        <v>28</v>
      </c>
      <c r="D130" s="0" t="str">
        <f aca="false">VLOOKUP(C130,MAPPING!$A$2:$C$34,2)</f>
        <v>http://data.europa.eu/xsp/cn2024/730021000090</v>
      </c>
    </row>
    <row r="131" customFormat="false" ht="12.8" hidden="false" customHeight="false" outlineLevel="0" collapsed="false">
      <c r="A131" s="0" t="s">
        <v>4</v>
      </c>
      <c r="B131" s="0" t="n">
        <v>63</v>
      </c>
      <c r="C131" s="0" t="s">
        <v>28</v>
      </c>
      <c r="D131" s="0" t="str">
        <f aca="false">VLOOKUP(C131,MAPPING!$A$2:$C$34,2)</f>
        <v>http://data.europa.eu/xsp/cn2024/730021000090</v>
      </c>
    </row>
    <row r="132" customFormat="false" ht="12.8" hidden="false" customHeight="false" outlineLevel="0" collapsed="false">
      <c r="A132" s="0" t="s">
        <v>4</v>
      </c>
      <c r="B132" s="0" t="n">
        <v>197690</v>
      </c>
      <c r="C132" s="0" t="s">
        <v>28</v>
      </c>
      <c r="D132" s="0" t="str">
        <f aca="false">VLOOKUP(C132,MAPPING!$A$2:$C$34,2)</f>
        <v>http://data.europa.eu/xsp/cn2024/730021000090</v>
      </c>
    </row>
    <row r="133" customFormat="false" ht="12.8" hidden="false" customHeight="false" outlineLevel="0" collapsed="false">
      <c r="A133" s="0" t="s">
        <v>4</v>
      </c>
      <c r="B133" s="0" t="n">
        <v>20</v>
      </c>
      <c r="C133" s="0" t="s">
        <v>28</v>
      </c>
      <c r="D133" s="0" t="str">
        <f aca="false">VLOOKUP(C133,MAPPING!$A$2:$C$34,2)</f>
        <v>http://data.europa.eu/xsp/cn2024/730021000090</v>
      </c>
    </row>
    <row r="134" customFormat="false" ht="12.8" hidden="false" customHeight="false" outlineLevel="0" collapsed="false">
      <c r="A134" s="0" t="s">
        <v>4</v>
      </c>
      <c r="B134" s="0" t="n">
        <v>18</v>
      </c>
      <c r="C134" s="0" t="s">
        <v>28</v>
      </c>
      <c r="D134" s="0" t="str">
        <f aca="false">VLOOKUP(C134,MAPPING!$A$2:$C$34,2)</f>
        <v>http://data.europa.eu/xsp/cn2024/730021000090</v>
      </c>
    </row>
    <row r="135" customFormat="false" ht="12.8" hidden="false" customHeight="false" outlineLevel="0" collapsed="false">
      <c r="A135" s="0" t="s">
        <v>4</v>
      </c>
      <c r="B135" s="0" t="n">
        <v>70.6</v>
      </c>
      <c r="C135" s="0" t="s">
        <v>28</v>
      </c>
      <c r="D135" s="0" t="str">
        <f aca="false">VLOOKUP(C135,MAPPING!$A$2:$C$34,2)</f>
        <v>http://data.europa.eu/xsp/cn2024/730021000090</v>
      </c>
    </row>
    <row r="136" customFormat="false" ht="12.8" hidden="false" customHeight="false" outlineLevel="0" collapsed="false">
      <c r="A136" s="0" t="s">
        <v>4</v>
      </c>
      <c r="B136" s="0" t="n">
        <v>288</v>
      </c>
      <c r="C136" s="0" t="s">
        <v>28</v>
      </c>
      <c r="D136" s="0" t="str">
        <f aca="false">VLOOKUP(C136,MAPPING!$A$2:$C$34,2)</f>
        <v>http://data.europa.eu/xsp/cn2024/730021000090</v>
      </c>
    </row>
    <row r="137" customFormat="false" ht="12.8" hidden="false" customHeight="false" outlineLevel="0" collapsed="false">
      <c r="A137" s="0" t="s">
        <v>4</v>
      </c>
      <c r="B137" s="0" t="n">
        <v>816</v>
      </c>
      <c r="C137" s="0" t="s">
        <v>28</v>
      </c>
      <c r="D137" s="0" t="str">
        <f aca="false">VLOOKUP(C137,MAPPING!$A$2:$C$34,2)</f>
        <v>http://data.europa.eu/xsp/cn2024/730021000090</v>
      </c>
    </row>
    <row r="138" customFormat="false" ht="12.8" hidden="false" customHeight="false" outlineLevel="0" collapsed="false">
      <c r="A138" s="0" t="s">
        <v>4</v>
      </c>
      <c r="B138" s="0" t="n">
        <v>0.5</v>
      </c>
      <c r="C138" s="0" t="s">
        <v>28</v>
      </c>
      <c r="D138" s="0" t="str">
        <f aca="false">VLOOKUP(C138,MAPPING!$A$2:$C$34,2)</f>
        <v>http://data.europa.eu/xsp/cn2024/730021000090</v>
      </c>
    </row>
    <row r="139" customFormat="false" ht="12.8" hidden="false" customHeight="false" outlineLevel="0" collapsed="false">
      <c r="A139" s="0" t="s">
        <v>4</v>
      </c>
      <c r="B139" s="0" t="n">
        <v>8400</v>
      </c>
      <c r="C139" s="0" t="s">
        <v>28</v>
      </c>
      <c r="D139" s="0" t="str">
        <f aca="false">VLOOKUP(C139,MAPPING!$A$2:$C$34,2)</f>
        <v>http://data.europa.eu/xsp/cn2024/730021000090</v>
      </c>
    </row>
    <row r="140" customFormat="false" ht="12.8" hidden="false" customHeight="false" outlineLevel="0" collapsed="false">
      <c r="A140" s="0" t="s">
        <v>4</v>
      </c>
      <c r="B140" s="0" t="n">
        <v>3</v>
      </c>
      <c r="C140" s="0" t="s">
        <v>28</v>
      </c>
      <c r="D140" s="0" t="str">
        <f aca="false">VLOOKUP(C140,MAPPING!$A$2:$C$34,2)</f>
        <v>http://data.europa.eu/xsp/cn2024/730021000090</v>
      </c>
    </row>
    <row r="141" customFormat="false" ht="12.8" hidden="false" customHeight="false" outlineLevel="0" collapsed="false">
      <c r="A141" s="0" t="s">
        <v>4</v>
      </c>
      <c r="B141" s="0" t="n">
        <v>113210</v>
      </c>
      <c r="C141" s="0" t="s">
        <v>28</v>
      </c>
      <c r="D141" s="0" t="str">
        <f aca="false">VLOOKUP(C141,MAPPING!$A$2:$C$34,2)</f>
        <v>http://data.europa.eu/xsp/cn2024/730021000090</v>
      </c>
    </row>
    <row r="142" customFormat="false" ht="12.8" hidden="false" customHeight="false" outlineLevel="0" collapsed="false">
      <c r="A142" s="0" t="s">
        <v>4</v>
      </c>
      <c r="B142" s="0" t="n">
        <v>800</v>
      </c>
      <c r="C142" s="0" t="s">
        <v>28</v>
      </c>
      <c r="D142" s="0" t="str">
        <f aca="false">VLOOKUP(C142,MAPPING!$A$2:$C$34,2)</f>
        <v>http://data.europa.eu/xsp/cn2024/730021000090</v>
      </c>
    </row>
    <row r="143" customFormat="false" ht="12.8" hidden="false" customHeight="false" outlineLevel="0" collapsed="false">
      <c r="A143" s="0" t="s">
        <v>4</v>
      </c>
      <c r="B143" s="0" t="n">
        <v>9917</v>
      </c>
      <c r="C143" s="0" t="s">
        <v>29</v>
      </c>
      <c r="D143" s="0" t="str">
        <f aca="false">VLOOKUP(C143,MAPPING!$A$2:$C$34,2)</f>
        <v>http://data.europa.eu/xsp/cn2024/722400000080</v>
      </c>
    </row>
    <row r="144" customFormat="false" ht="12.8" hidden="false" customHeight="false" outlineLevel="0" collapsed="false">
      <c r="A144" s="0" t="s">
        <v>6</v>
      </c>
      <c r="B144" s="0" t="n">
        <v>152</v>
      </c>
      <c r="C144" s="0" t="s">
        <v>29</v>
      </c>
      <c r="D144" s="0" t="str">
        <f aca="false">VLOOKUP(C144,MAPPING!$A$2:$C$34,2)</f>
        <v>http://data.europa.eu/xsp/cn2024/722400000080</v>
      </c>
    </row>
    <row r="145" customFormat="false" ht="12.8" hidden="false" customHeight="false" outlineLevel="0" collapsed="false">
      <c r="A145" s="0" t="s">
        <v>14</v>
      </c>
      <c r="B145" s="0" t="n">
        <v>5</v>
      </c>
      <c r="C145" s="0" t="s">
        <v>29</v>
      </c>
      <c r="D145" s="0" t="str">
        <f aca="false">VLOOKUP(C145,MAPPING!$A$2:$C$34,2)</f>
        <v>http://data.europa.eu/xsp/cn2024/722400000080</v>
      </c>
    </row>
    <row r="146" customFormat="false" ht="12.8" hidden="false" customHeight="false" outlineLevel="0" collapsed="false">
      <c r="A146" s="0" t="s">
        <v>4</v>
      </c>
      <c r="B146" s="0" t="n">
        <v>63</v>
      </c>
      <c r="C146" s="0" t="s">
        <v>29</v>
      </c>
      <c r="D146" s="0" t="str">
        <f aca="false">VLOOKUP(C146,MAPPING!$A$2:$C$34,2)</f>
        <v>http://data.europa.eu/xsp/cn2024/722400000080</v>
      </c>
    </row>
    <row r="147" customFormat="false" ht="12.8" hidden="false" customHeight="false" outlineLevel="0" collapsed="false">
      <c r="A147" s="0" t="s">
        <v>4</v>
      </c>
      <c r="B147" s="0" t="n">
        <v>12.04</v>
      </c>
      <c r="C147" s="0" t="s">
        <v>29</v>
      </c>
      <c r="D147" s="0" t="str">
        <f aca="false">VLOOKUP(C147,MAPPING!$A$2:$C$34,2)</f>
        <v>http://data.europa.eu/xsp/cn2024/722400000080</v>
      </c>
    </row>
    <row r="148" customFormat="false" ht="12.8" hidden="false" customHeight="false" outlineLevel="0" collapsed="false">
      <c r="A148" s="0" t="s">
        <v>4</v>
      </c>
      <c r="B148" s="0" t="n">
        <v>14404</v>
      </c>
      <c r="C148" s="0" t="s">
        <v>29</v>
      </c>
      <c r="D148" s="0" t="str">
        <f aca="false">VLOOKUP(C148,MAPPING!$A$2:$C$34,2)</f>
        <v>http://data.europa.eu/xsp/cn2024/722400000080</v>
      </c>
    </row>
    <row r="149" customFormat="false" ht="12.8" hidden="false" customHeight="false" outlineLevel="0" collapsed="false">
      <c r="A149" s="0" t="s">
        <v>4</v>
      </c>
      <c r="B149" s="0" t="n">
        <v>10164</v>
      </c>
      <c r="C149" s="0" t="s">
        <v>29</v>
      </c>
      <c r="D149" s="0" t="str">
        <f aca="false">VLOOKUP(C149,MAPPING!$A$2:$C$34,2)</f>
        <v>http://data.europa.eu/xsp/cn2024/722400000080</v>
      </c>
    </row>
    <row r="150" customFormat="false" ht="12.8" hidden="false" customHeight="false" outlineLevel="0" collapsed="false">
      <c r="A150" s="0" t="s">
        <v>6</v>
      </c>
      <c r="B150" s="0" t="n">
        <v>190</v>
      </c>
      <c r="C150" s="0" t="s">
        <v>29</v>
      </c>
      <c r="D150" s="0" t="str">
        <f aca="false">VLOOKUP(C150,MAPPING!$A$2:$C$34,2)</f>
        <v>http://data.europa.eu/xsp/cn2024/722400000080</v>
      </c>
    </row>
    <row r="151" customFormat="false" ht="12.8" hidden="false" customHeight="false" outlineLevel="0" collapsed="false">
      <c r="A151" s="0" t="s">
        <v>4</v>
      </c>
      <c r="B151" s="0" t="n">
        <v>2367</v>
      </c>
      <c r="C151" s="0" t="s">
        <v>29</v>
      </c>
      <c r="D151" s="0" t="str">
        <f aca="false">VLOOKUP(C151,MAPPING!$A$2:$C$34,2)</f>
        <v>http://data.europa.eu/xsp/cn2024/722400000080</v>
      </c>
    </row>
    <row r="152" customFormat="false" ht="12.8" hidden="false" customHeight="false" outlineLevel="0" collapsed="false">
      <c r="A152" s="0" t="s">
        <v>4</v>
      </c>
      <c r="B152" s="0" t="n">
        <v>158</v>
      </c>
      <c r="C152" s="0" t="s">
        <v>29</v>
      </c>
      <c r="D152" s="0" t="str">
        <f aca="false">VLOOKUP(C152,MAPPING!$A$2:$C$34,2)</f>
        <v>http://data.europa.eu/xsp/cn2024/722400000080</v>
      </c>
    </row>
    <row r="153" customFormat="false" ht="12.8" hidden="false" customHeight="false" outlineLevel="0" collapsed="false">
      <c r="A153" s="0" t="s">
        <v>4</v>
      </c>
      <c r="B153" s="0" t="n">
        <v>6</v>
      </c>
      <c r="C153" s="0" t="s">
        <v>29</v>
      </c>
      <c r="D153" s="0" t="str">
        <f aca="false">VLOOKUP(C153,MAPPING!$A$2:$C$34,2)</f>
        <v>http://data.europa.eu/xsp/cn2024/722400000080</v>
      </c>
    </row>
    <row r="154" customFormat="false" ht="12.8" hidden="false" customHeight="false" outlineLevel="0" collapsed="false">
      <c r="A154" s="0" t="s">
        <v>4</v>
      </c>
      <c r="B154" s="0" t="n">
        <v>15</v>
      </c>
      <c r="C154" s="0" t="s">
        <v>29</v>
      </c>
      <c r="D154" s="0" t="str">
        <f aca="false">VLOOKUP(C154,MAPPING!$A$2:$C$34,2)</f>
        <v>http://data.europa.eu/xsp/cn2024/722400000080</v>
      </c>
    </row>
    <row r="155" customFormat="false" ht="12.8" hidden="false" customHeight="false" outlineLevel="0" collapsed="false">
      <c r="A155" s="0" t="s">
        <v>4</v>
      </c>
      <c r="B155" s="0" t="n">
        <v>51040</v>
      </c>
      <c r="C155" s="0" t="s">
        <v>29</v>
      </c>
      <c r="D155" s="0" t="str">
        <f aca="false">VLOOKUP(C155,MAPPING!$A$2:$C$34,2)</f>
        <v>http://data.europa.eu/xsp/cn2024/722400000080</v>
      </c>
    </row>
    <row r="156" customFormat="false" ht="12.8" hidden="false" customHeight="false" outlineLevel="0" collapsed="false">
      <c r="A156" s="0" t="s">
        <v>4</v>
      </c>
      <c r="B156" s="0" t="n">
        <v>2367</v>
      </c>
      <c r="C156" s="0" t="s">
        <v>29</v>
      </c>
      <c r="D156" s="0" t="str">
        <f aca="false">VLOOKUP(C156,MAPPING!$A$2:$C$34,2)</f>
        <v>http://data.europa.eu/xsp/cn2024/722400000080</v>
      </c>
    </row>
    <row r="157" customFormat="false" ht="12.8" hidden="false" customHeight="false" outlineLevel="0" collapsed="false">
      <c r="A157" s="0" t="s">
        <v>4</v>
      </c>
      <c r="B157" s="0" t="n">
        <v>20</v>
      </c>
      <c r="C157" s="0" t="s">
        <v>29</v>
      </c>
      <c r="D157" s="0" t="str">
        <f aca="false">VLOOKUP(C157,MAPPING!$A$2:$C$34,2)</f>
        <v>http://data.europa.eu/xsp/cn2024/722400000080</v>
      </c>
    </row>
    <row r="158" customFormat="false" ht="12.8" hidden="false" customHeight="false" outlineLevel="0" collapsed="false">
      <c r="A158" s="0" t="s">
        <v>4</v>
      </c>
      <c r="B158" s="0" t="n">
        <v>27</v>
      </c>
      <c r="C158" s="0" t="s">
        <v>29</v>
      </c>
      <c r="D158" s="0" t="str">
        <f aca="false">VLOOKUP(C158,MAPPING!$A$2:$C$34,2)</f>
        <v>http://data.europa.eu/xsp/cn2024/722400000080</v>
      </c>
    </row>
    <row r="159" customFormat="false" ht="12.8" hidden="false" customHeight="false" outlineLevel="0" collapsed="false">
      <c r="A159" s="0" t="s">
        <v>4</v>
      </c>
      <c r="B159" s="0" t="n">
        <v>79</v>
      </c>
      <c r="C159" s="0" t="s">
        <v>29</v>
      </c>
      <c r="D159" s="0" t="str">
        <f aca="false">VLOOKUP(C159,MAPPING!$A$2:$C$34,2)</f>
        <v>http://data.europa.eu/xsp/cn2024/722400000080</v>
      </c>
    </row>
    <row r="160" customFormat="false" ht="12.8" hidden="false" customHeight="false" outlineLevel="0" collapsed="false">
      <c r="A160" s="0" t="s">
        <v>4</v>
      </c>
      <c r="B160" s="0" t="n">
        <v>220</v>
      </c>
      <c r="C160" s="0" t="s">
        <v>29</v>
      </c>
      <c r="D160" s="0" t="str">
        <f aca="false">VLOOKUP(C160,MAPPING!$A$2:$C$34,2)</f>
        <v>http://data.europa.eu/xsp/cn2024/722400000080</v>
      </c>
    </row>
    <row r="161" customFormat="false" ht="12.8" hidden="false" customHeight="false" outlineLevel="0" collapsed="false">
      <c r="A161" s="0" t="s">
        <v>4</v>
      </c>
      <c r="B161" s="0" t="n">
        <v>158</v>
      </c>
      <c r="C161" s="0" t="s">
        <v>29</v>
      </c>
      <c r="D161" s="0" t="str">
        <f aca="false">VLOOKUP(C161,MAPPING!$A$2:$C$34,2)</f>
        <v>http://data.europa.eu/xsp/cn2024/722400000080</v>
      </c>
    </row>
    <row r="162" customFormat="false" ht="12.8" hidden="false" customHeight="false" outlineLevel="0" collapsed="false">
      <c r="A162" s="0" t="s">
        <v>4</v>
      </c>
      <c r="B162" s="0" t="n">
        <v>63</v>
      </c>
      <c r="C162" s="0" t="s">
        <v>29</v>
      </c>
      <c r="D162" s="0" t="str">
        <f aca="false">VLOOKUP(C162,MAPPING!$A$2:$C$34,2)</f>
        <v>http://data.europa.eu/xsp/cn2024/722400000080</v>
      </c>
    </row>
    <row r="163" customFormat="false" ht="12.8" hidden="false" customHeight="false" outlineLevel="0" collapsed="false">
      <c r="A163" s="0" t="s">
        <v>4</v>
      </c>
      <c r="B163" s="0" t="n">
        <v>27</v>
      </c>
      <c r="C163" s="0" t="s">
        <v>29</v>
      </c>
      <c r="D163" s="0" t="str">
        <f aca="false">VLOOKUP(C163,MAPPING!$A$2:$C$34,2)</f>
        <v>http://data.europa.eu/xsp/cn2024/722400000080</v>
      </c>
    </row>
    <row r="164" customFormat="false" ht="12.8" hidden="false" customHeight="false" outlineLevel="0" collapsed="false">
      <c r="A164" s="0" t="s">
        <v>4</v>
      </c>
      <c r="B164" s="0" t="n">
        <v>6</v>
      </c>
      <c r="C164" s="0" t="s">
        <v>29</v>
      </c>
      <c r="D164" s="0" t="str">
        <f aca="false">VLOOKUP(C164,MAPPING!$A$2:$C$34,2)</f>
        <v>http://data.europa.eu/xsp/cn2024/722400000080</v>
      </c>
    </row>
    <row r="165" customFormat="false" ht="12.8" hidden="false" customHeight="false" outlineLevel="0" collapsed="false">
      <c r="A165" s="0" t="s">
        <v>4</v>
      </c>
      <c r="B165" s="0" t="n">
        <v>379</v>
      </c>
      <c r="C165" s="0" t="s">
        <v>29</v>
      </c>
      <c r="D165" s="0" t="str">
        <f aca="false">VLOOKUP(C165,MAPPING!$A$2:$C$34,2)</f>
        <v>http://data.europa.eu/xsp/cn2024/722400000080</v>
      </c>
    </row>
    <row r="166" customFormat="false" ht="12.8" hidden="false" customHeight="false" outlineLevel="0" collapsed="false">
      <c r="A166" s="0" t="s">
        <v>4</v>
      </c>
      <c r="B166" s="0" t="n">
        <v>45</v>
      </c>
      <c r="C166" s="0" t="s">
        <v>29</v>
      </c>
      <c r="D166" s="0" t="str">
        <f aca="false">VLOOKUP(C166,MAPPING!$A$2:$C$34,2)</f>
        <v>http://data.europa.eu/xsp/cn2024/722400000080</v>
      </c>
    </row>
    <row r="167" customFormat="false" ht="12.8" hidden="false" customHeight="false" outlineLevel="0" collapsed="false">
      <c r="A167" s="0" t="s">
        <v>4</v>
      </c>
      <c r="B167" s="0" t="n">
        <v>15</v>
      </c>
      <c r="C167" s="0" t="s">
        <v>29</v>
      </c>
      <c r="D167" s="0" t="str">
        <f aca="false">VLOOKUP(C167,MAPPING!$A$2:$C$34,2)</f>
        <v>http://data.europa.eu/xsp/cn2024/722400000080</v>
      </c>
    </row>
    <row r="168" customFormat="false" ht="12.8" hidden="false" customHeight="false" outlineLevel="0" collapsed="false">
      <c r="A168" s="0" t="s">
        <v>4</v>
      </c>
      <c r="B168" s="0" t="n">
        <v>8337</v>
      </c>
      <c r="C168" s="0" t="s">
        <v>29</v>
      </c>
      <c r="D168" s="0" t="str">
        <f aca="false">VLOOKUP(C168,MAPPING!$A$2:$C$34,2)</f>
        <v>http://data.europa.eu/xsp/cn2024/722400000080</v>
      </c>
    </row>
    <row r="169" customFormat="false" ht="12.8" hidden="false" customHeight="false" outlineLevel="0" collapsed="false">
      <c r="A169" s="0" t="s">
        <v>4</v>
      </c>
      <c r="B169" s="0" t="n">
        <v>300</v>
      </c>
      <c r="C169" s="0" t="s">
        <v>29</v>
      </c>
      <c r="D169" s="0" t="str">
        <f aca="false">VLOOKUP(C169,MAPPING!$A$2:$C$34,2)</f>
        <v>http://data.europa.eu/xsp/cn2024/722400000080</v>
      </c>
    </row>
    <row r="170" customFormat="false" ht="12.8" hidden="false" customHeight="false" outlineLevel="0" collapsed="false">
      <c r="A170" s="0" t="s">
        <v>4</v>
      </c>
      <c r="B170" s="0" t="n">
        <v>50.4</v>
      </c>
      <c r="C170" s="0" t="s">
        <v>29</v>
      </c>
      <c r="D170" s="0" t="str">
        <f aca="false">VLOOKUP(C170,MAPPING!$A$2:$C$34,2)</f>
        <v>http://data.europa.eu/xsp/cn2024/722400000080</v>
      </c>
    </row>
    <row r="171" customFormat="false" ht="12.8" hidden="false" customHeight="false" outlineLevel="0" collapsed="false">
      <c r="A171" s="0" t="s">
        <v>30</v>
      </c>
      <c r="B171" s="0" t="n">
        <v>81.8</v>
      </c>
      <c r="C171" s="0" t="s">
        <v>29</v>
      </c>
      <c r="D171" s="0" t="str">
        <f aca="false">VLOOKUP(C171,MAPPING!$A$2:$C$34,2)</f>
        <v>http://data.europa.eu/xsp/cn2024/722400000080</v>
      </c>
    </row>
    <row r="172" customFormat="false" ht="12.8" hidden="false" customHeight="false" outlineLevel="0" collapsed="false">
      <c r="A172" s="0" t="s">
        <v>12</v>
      </c>
      <c r="B172" s="0" t="n">
        <v>1000</v>
      </c>
      <c r="C172" s="0" t="s">
        <v>29</v>
      </c>
      <c r="D172" s="0" t="str">
        <f aca="false">VLOOKUP(C172,MAPPING!$A$2:$C$34,2)</f>
        <v>http://data.europa.eu/xsp/cn2024/722400000080</v>
      </c>
    </row>
    <row r="173" customFormat="false" ht="12.8" hidden="false" customHeight="false" outlineLevel="0" collapsed="false">
      <c r="A173" s="0" t="s">
        <v>12</v>
      </c>
      <c r="B173" s="0" t="n">
        <v>91</v>
      </c>
      <c r="C173" s="0" t="s">
        <v>29</v>
      </c>
      <c r="D173" s="0" t="str">
        <f aca="false">VLOOKUP(C173,MAPPING!$A$2:$C$34,2)</f>
        <v>http://data.europa.eu/xsp/cn2024/722400000080</v>
      </c>
    </row>
    <row r="174" customFormat="false" ht="12.8" hidden="false" customHeight="false" outlineLevel="0" collapsed="false">
      <c r="A174" s="0" t="s">
        <v>4</v>
      </c>
      <c r="B174" s="0" t="n">
        <v>220</v>
      </c>
      <c r="C174" s="0" t="s">
        <v>29</v>
      </c>
      <c r="D174" s="0" t="str">
        <f aca="false">VLOOKUP(C174,MAPPING!$A$2:$C$34,2)</f>
        <v>http://data.europa.eu/xsp/cn2024/722400000080</v>
      </c>
    </row>
    <row r="175" customFormat="false" ht="12.8" hidden="false" customHeight="false" outlineLevel="0" collapsed="false">
      <c r="A175" s="0" t="s">
        <v>4</v>
      </c>
      <c r="B175" s="0" t="n">
        <v>219</v>
      </c>
      <c r="C175" s="0" t="s">
        <v>29</v>
      </c>
      <c r="D175" s="0" t="str">
        <f aca="false">VLOOKUP(C175,MAPPING!$A$2:$C$34,2)</f>
        <v>http://data.europa.eu/xsp/cn2024/722400000080</v>
      </c>
    </row>
    <row r="176" customFormat="false" ht="12.8" hidden="false" customHeight="false" outlineLevel="0" collapsed="false">
      <c r="A176" s="0" t="s">
        <v>4</v>
      </c>
      <c r="B176" s="0" t="n">
        <v>20</v>
      </c>
      <c r="C176" s="0" t="s">
        <v>29</v>
      </c>
      <c r="D176" s="0" t="str">
        <f aca="false">VLOOKUP(C176,MAPPING!$A$2:$C$34,2)</f>
        <v>http://data.europa.eu/xsp/cn2024/722400000080</v>
      </c>
    </row>
    <row r="177" customFormat="false" ht="12.8" hidden="false" customHeight="false" outlineLevel="0" collapsed="false">
      <c r="A177" s="0" t="s">
        <v>4</v>
      </c>
      <c r="B177" s="0" t="n">
        <v>27</v>
      </c>
      <c r="C177" s="0" t="s">
        <v>29</v>
      </c>
      <c r="D177" s="0" t="str">
        <f aca="false">VLOOKUP(C177,MAPPING!$A$2:$C$34,2)</f>
        <v>http://data.europa.eu/xsp/cn2024/722400000080</v>
      </c>
    </row>
    <row r="178" customFormat="false" ht="12.8" hidden="false" customHeight="false" outlineLevel="0" collapsed="false">
      <c r="A178" s="0" t="s">
        <v>4</v>
      </c>
      <c r="B178" s="0" t="n">
        <v>10966</v>
      </c>
      <c r="C178" s="0" t="s">
        <v>29</v>
      </c>
      <c r="D178" s="0" t="str">
        <f aca="false">VLOOKUP(C178,MAPPING!$A$2:$C$34,2)</f>
        <v>http://data.europa.eu/xsp/cn2024/722400000080</v>
      </c>
    </row>
    <row r="179" customFormat="false" ht="12.8" hidden="false" customHeight="false" outlineLevel="0" collapsed="false">
      <c r="A179" s="0" t="s">
        <v>4</v>
      </c>
      <c r="B179" s="0" t="n">
        <v>1025</v>
      </c>
      <c r="C179" s="0" t="s">
        <v>29</v>
      </c>
      <c r="D179" s="0" t="str">
        <f aca="false">VLOOKUP(C179,MAPPING!$A$2:$C$34,2)</f>
        <v>http://data.europa.eu/xsp/cn2024/722400000080</v>
      </c>
    </row>
    <row r="180" customFormat="false" ht="12.8" hidden="false" customHeight="false" outlineLevel="0" collapsed="false">
      <c r="A180" s="0" t="s">
        <v>4</v>
      </c>
      <c r="B180" s="0" t="n">
        <v>9139</v>
      </c>
      <c r="C180" s="0" t="s">
        <v>29</v>
      </c>
      <c r="D180" s="0" t="str">
        <f aca="false">VLOOKUP(C180,MAPPING!$A$2:$C$34,2)</f>
        <v>http://data.europa.eu/xsp/cn2024/722400000080</v>
      </c>
    </row>
    <row r="181" customFormat="false" ht="12.8" hidden="false" customHeight="false" outlineLevel="0" collapsed="false">
      <c r="A181" s="0" t="s">
        <v>4</v>
      </c>
      <c r="B181" s="0" t="n">
        <v>8877</v>
      </c>
      <c r="C181" s="0" t="s">
        <v>29</v>
      </c>
      <c r="D181" s="0" t="str">
        <f aca="false">VLOOKUP(C181,MAPPING!$A$2:$C$34,2)</f>
        <v>http://data.europa.eu/xsp/cn2024/722400000080</v>
      </c>
    </row>
    <row r="182" customFormat="false" ht="12.8" hidden="false" customHeight="false" outlineLevel="0" collapsed="false">
      <c r="A182" s="0" t="s">
        <v>4</v>
      </c>
      <c r="B182" s="0" t="n">
        <v>845</v>
      </c>
      <c r="C182" s="0" t="s">
        <v>29</v>
      </c>
      <c r="D182" s="0" t="str">
        <f aca="false">VLOOKUP(C182,MAPPING!$A$2:$C$34,2)</f>
        <v>http://data.europa.eu/xsp/cn2024/722400000080</v>
      </c>
    </row>
    <row r="183" customFormat="false" ht="12.8" hidden="false" customHeight="false" outlineLevel="0" collapsed="false">
      <c r="A183" s="0" t="s">
        <v>4</v>
      </c>
      <c r="B183" s="0" t="n">
        <v>16940</v>
      </c>
      <c r="C183" s="0" t="s">
        <v>29</v>
      </c>
      <c r="D183" s="0" t="str">
        <f aca="false">VLOOKUP(C183,MAPPING!$A$2:$C$34,2)</f>
        <v>http://data.europa.eu/xsp/cn2024/722400000080</v>
      </c>
    </row>
    <row r="184" customFormat="false" ht="12.8" hidden="false" customHeight="false" outlineLevel="0" collapsed="false">
      <c r="A184" s="0" t="s">
        <v>4</v>
      </c>
      <c r="B184" s="0" t="n">
        <v>11294</v>
      </c>
      <c r="C184" s="0" t="s">
        <v>29</v>
      </c>
      <c r="D184" s="0" t="str">
        <f aca="false">VLOOKUP(C184,MAPPING!$A$2:$C$34,2)</f>
        <v>http://data.europa.eu/xsp/cn2024/722400000080</v>
      </c>
    </row>
    <row r="185" customFormat="false" ht="12.8" hidden="false" customHeight="false" outlineLevel="0" collapsed="false">
      <c r="A185" s="0" t="s">
        <v>4</v>
      </c>
      <c r="B185" s="0" t="n">
        <v>2389</v>
      </c>
      <c r="C185" s="0" t="s">
        <v>29</v>
      </c>
      <c r="D185" s="0" t="str">
        <f aca="false">VLOOKUP(C185,MAPPING!$A$2:$C$34,2)</f>
        <v>http://data.europa.eu/xsp/cn2024/722400000080</v>
      </c>
    </row>
    <row r="186" customFormat="false" ht="12.8" hidden="false" customHeight="false" outlineLevel="0" collapsed="false">
      <c r="A186" s="0" t="s">
        <v>4</v>
      </c>
      <c r="B186" s="0" t="n">
        <v>3</v>
      </c>
      <c r="C186" s="0" t="s">
        <v>31</v>
      </c>
      <c r="D186" s="0" t="n">
        <f aca="false">VLOOKUP(C186,MAPPING!$A$2:$C$34,2)</f>
        <v>0</v>
      </c>
    </row>
    <row r="187" customFormat="false" ht="12.8" hidden="false" customHeight="false" outlineLevel="0" collapsed="false">
      <c r="A187" s="0" t="s">
        <v>4</v>
      </c>
      <c r="B187" s="0" t="n">
        <v>207</v>
      </c>
      <c r="C187" s="0" t="s">
        <v>31</v>
      </c>
      <c r="D187" s="0" t="n">
        <f aca="false">VLOOKUP(C187,MAPPING!$A$2:$C$34,2)</f>
        <v>0</v>
      </c>
    </row>
    <row r="188" customFormat="false" ht="12.8" hidden="false" customHeight="false" outlineLevel="0" collapsed="false">
      <c r="A188" s="0" t="s">
        <v>14</v>
      </c>
      <c r="B188" s="0" t="n">
        <v>10</v>
      </c>
      <c r="C188" s="0" t="s">
        <v>31</v>
      </c>
      <c r="D188" s="0" t="n">
        <f aca="false">VLOOKUP(C188,MAPPING!$A$2:$C$34,2)</f>
        <v>0</v>
      </c>
    </row>
    <row r="189" customFormat="false" ht="12.8" hidden="false" customHeight="false" outlineLevel="0" collapsed="false">
      <c r="A189" s="0" t="s">
        <v>14</v>
      </c>
      <c r="B189" s="0" t="n">
        <v>67500</v>
      </c>
      <c r="C189" s="0" t="s">
        <v>31</v>
      </c>
      <c r="D189" s="0" t="n">
        <f aca="false">VLOOKUP(C189,MAPPING!$A$2:$C$34,2)</f>
        <v>0</v>
      </c>
    </row>
    <row r="190" customFormat="false" ht="12.8" hidden="false" customHeight="false" outlineLevel="0" collapsed="false">
      <c r="A190" s="0" t="s">
        <v>4</v>
      </c>
      <c r="B190" s="0" t="n">
        <v>158</v>
      </c>
      <c r="C190" s="0" t="s">
        <v>31</v>
      </c>
      <c r="D190" s="0" t="n">
        <f aca="false">VLOOKUP(C190,MAPPING!$A$2:$C$34,2)</f>
        <v>0</v>
      </c>
    </row>
    <row r="191" customFormat="false" ht="12.8" hidden="false" customHeight="false" outlineLevel="0" collapsed="false">
      <c r="A191" s="0" t="s">
        <v>4</v>
      </c>
      <c r="B191" s="0" t="n">
        <v>219</v>
      </c>
      <c r="C191" s="0" t="s">
        <v>31</v>
      </c>
      <c r="D191" s="0" t="n">
        <f aca="false">VLOOKUP(C191,MAPPING!$A$2:$C$34,2)</f>
        <v>0</v>
      </c>
    </row>
    <row r="192" customFormat="false" ht="12.8" hidden="false" customHeight="false" outlineLevel="0" collapsed="false">
      <c r="A192" s="0" t="s">
        <v>4</v>
      </c>
      <c r="B192" s="0" t="n">
        <f aca="false">541+820</f>
        <v>1361</v>
      </c>
      <c r="C192" s="0" t="s">
        <v>31</v>
      </c>
      <c r="D192" s="0" t="n">
        <f aca="false">VLOOKUP(C192,MAPPING!$A$2:$C$34,2)</f>
        <v>0</v>
      </c>
    </row>
    <row r="193" customFormat="false" ht="12.8" hidden="false" customHeight="false" outlineLevel="0" collapsed="false">
      <c r="A193" s="0" t="s">
        <v>4</v>
      </c>
      <c r="B193" s="0" t="n">
        <v>14.7</v>
      </c>
      <c r="C193" s="0" t="s">
        <v>31</v>
      </c>
      <c r="D193" s="0" t="n">
        <f aca="false">VLOOKUP(C193,MAPPING!$A$2:$C$34,2)</f>
        <v>0</v>
      </c>
    </row>
    <row r="194" customFormat="false" ht="12.8" hidden="false" customHeight="false" outlineLevel="0" collapsed="false">
      <c r="A194" s="0" t="s">
        <v>4</v>
      </c>
      <c r="B194" s="0" t="n">
        <v>37</v>
      </c>
      <c r="C194" s="0" t="s">
        <v>31</v>
      </c>
      <c r="D194" s="0" t="n">
        <f aca="false">VLOOKUP(C194,MAPPING!$A$2:$C$34,2)</f>
        <v>0</v>
      </c>
    </row>
    <row r="195" customFormat="false" ht="12.8" hidden="false" customHeight="false" outlineLevel="0" collapsed="false">
      <c r="A195" s="0" t="s">
        <v>4</v>
      </c>
      <c r="B195" s="0" t="n">
        <v>62</v>
      </c>
      <c r="C195" s="0" t="s">
        <v>31</v>
      </c>
      <c r="D195" s="0" t="n">
        <f aca="false">VLOOKUP(C195,MAPPING!$A$2:$C$34,2)</f>
        <v>0</v>
      </c>
    </row>
    <row r="196" customFormat="false" ht="12.8" hidden="false" customHeight="false" outlineLevel="0" collapsed="false">
      <c r="A196" s="0" t="s">
        <v>4</v>
      </c>
      <c r="B196" s="0" t="n">
        <v>154</v>
      </c>
      <c r="C196" s="0" t="s">
        <v>31</v>
      </c>
      <c r="D196" s="0" t="n">
        <f aca="false">VLOOKUP(C196,MAPPING!$A$2:$C$34,2)</f>
        <v>0</v>
      </c>
    </row>
    <row r="197" customFormat="false" ht="12.8" hidden="false" customHeight="false" outlineLevel="0" collapsed="false">
      <c r="A197" s="0" t="s">
        <v>4</v>
      </c>
      <c r="B197" s="0" t="n">
        <v>216</v>
      </c>
      <c r="C197" s="0" t="s">
        <v>31</v>
      </c>
      <c r="D197" s="0" t="n">
        <f aca="false">VLOOKUP(C197,MAPPING!$A$2:$C$34,2)</f>
        <v>0</v>
      </c>
    </row>
    <row r="198" customFormat="false" ht="12.8" hidden="false" customHeight="false" outlineLevel="0" collapsed="false">
      <c r="A198" s="0" t="s">
        <v>4</v>
      </c>
      <c r="B198" s="0" t="n">
        <v>1800</v>
      </c>
      <c r="C198" s="0" t="s">
        <v>31</v>
      </c>
      <c r="D198" s="0" t="n">
        <f aca="false">VLOOKUP(C198,MAPPING!$A$2:$C$34,2)</f>
        <v>0</v>
      </c>
    </row>
    <row r="199" customFormat="false" ht="12.8" hidden="false" customHeight="false" outlineLevel="0" collapsed="false">
      <c r="A199" s="0" t="s">
        <v>4</v>
      </c>
      <c r="B199" s="0" t="n">
        <v>850</v>
      </c>
      <c r="C199" s="0" t="s">
        <v>31</v>
      </c>
      <c r="D199" s="0" t="n">
        <f aca="false">VLOOKUP(C199,MAPPING!$A$2:$C$34,2)</f>
        <v>0</v>
      </c>
    </row>
    <row r="200" customFormat="false" ht="12.8" hidden="false" customHeight="false" outlineLevel="0" collapsed="false">
      <c r="A200" s="0" t="s">
        <v>19</v>
      </c>
      <c r="B200" s="0" t="n">
        <v>3640</v>
      </c>
      <c r="C200" s="0" t="s">
        <v>31</v>
      </c>
      <c r="D200" s="0" t="n">
        <f aca="false">VLOOKUP(C200,MAPPING!$A$2:$C$34,2)</f>
        <v>0</v>
      </c>
    </row>
    <row r="201" customFormat="false" ht="12.8" hidden="false" customHeight="false" outlineLevel="0" collapsed="false">
      <c r="A201" s="0" t="s">
        <v>4</v>
      </c>
      <c r="B201" s="0" t="n">
        <v>27</v>
      </c>
      <c r="C201" s="0" t="s">
        <v>31</v>
      </c>
      <c r="D201" s="0" t="n">
        <f aca="false">VLOOKUP(C201,MAPPING!$A$2:$C$34,2)</f>
        <v>0</v>
      </c>
    </row>
    <row r="202" customFormat="false" ht="12.8" hidden="false" customHeight="false" outlineLevel="0" collapsed="false">
      <c r="A202" s="0" t="s">
        <v>4</v>
      </c>
      <c r="B202" s="0" t="n">
        <v>3100</v>
      </c>
      <c r="C202" s="0" t="s">
        <v>31</v>
      </c>
      <c r="D202" s="0" t="n">
        <f aca="false">VLOOKUP(C202,MAPPING!$A$2:$C$34,2)</f>
        <v>0</v>
      </c>
    </row>
    <row r="203" customFormat="false" ht="12.8" hidden="false" customHeight="false" outlineLevel="0" collapsed="false">
      <c r="A203" s="0" t="s">
        <v>19</v>
      </c>
      <c r="B203" s="0" t="n">
        <v>40000</v>
      </c>
      <c r="C203" s="0" t="s">
        <v>31</v>
      </c>
      <c r="D203" s="0" t="n">
        <f aca="false">VLOOKUP(C203,MAPPING!$A$2:$C$34,2)</f>
        <v>0</v>
      </c>
    </row>
    <row r="204" customFormat="false" ht="12.8" hidden="false" customHeight="false" outlineLevel="0" collapsed="false">
      <c r="A204" s="0" t="s">
        <v>4</v>
      </c>
      <c r="B204" s="0" t="n">
        <v>29714</v>
      </c>
      <c r="C204" s="0" t="s">
        <v>31</v>
      </c>
      <c r="D204" s="0" t="n">
        <f aca="false">VLOOKUP(C204,MAPPING!$A$2:$C$34,2)</f>
        <v>0</v>
      </c>
    </row>
    <row r="205" customFormat="false" ht="12.8" hidden="false" customHeight="false" outlineLevel="0" collapsed="false">
      <c r="A205" s="0" t="s">
        <v>4</v>
      </c>
      <c r="B205" s="0" t="n">
        <v>613</v>
      </c>
      <c r="C205" s="0" t="s">
        <v>31</v>
      </c>
      <c r="D205" s="0" t="n">
        <f aca="false">VLOOKUP(C205,MAPPING!$A$2:$C$34,2)</f>
        <v>0</v>
      </c>
    </row>
    <row r="206" customFormat="false" ht="12.8" hidden="false" customHeight="false" outlineLevel="0" collapsed="false">
      <c r="A206" s="0" t="s">
        <v>4</v>
      </c>
      <c r="B206" s="0" t="n">
        <v>1500</v>
      </c>
      <c r="C206" s="0" t="s">
        <v>31</v>
      </c>
      <c r="D206" s="0" t="n">
        <f aca="false">VLOOKUP(C206,MAPPING!$A$2:$C$34,2)</f>
        <v>0</v>
      </c>
    </row>
    <row r="207" customFormat="false" ht="12.8" hidden="false" customHeight="false" outlineLevel="0" collapsed="false">
      <c r="A207" s="0" t="s">
        <v>9</v>
      </c>
      <c r="B207" s="0" t="n">
        <v>200</v>
      </c>
      <c r="C207" s="0" t="s">
        <v>31</v>
      </c>
      <c r="D207" s="0" t="n">
        <f aca="false">VLOOKUP(C207,MAPPING!$A$2:$C$34,2)</f>
        <v>0</v>
      </c>
    </row>
    <row r="208" customFormat="false" ht="12.8" hidden="false" customHeight="false" outlineLevel="0" collapsed="false">
      <c r="A208" s="0" t="s">
        <v>14</v>
      </c>
      <c r="B208" s="0" t="n">
        <v>17510</v>
      </c>
      <c r="C208" s="0" t="s">
        <v>32</v>
      </c>
      <c r="D208" s="0" t="n">
        <f aca="false">VLOOKUP(C208,MAPPING!$A$2:$C$34,2)</f>
        <v>0</v>
      </c>
    </row>
    <row r="209" customFormat="false" ht="12.8" hidden="false" customHeight="false" outlineLevel="0" collapsed="false">
      <c r="A209" s="0" t="s">
        <v>4</v>
      </c>
      <c r="B209" s="0" t="n">
        <v>20</v>
      </c>
      <c r="C209" s="0" t="s">
        <v>32</v>
      </c>
      <c r="D209" s="0" t="n">
        <f aca="false">VLOOKUP(C209,MAPPING!$A$2:$C$34,2)</f>
        <v>0</v>
      </c>
    </row>
    <row r="210" customFormat="false" ht="12.8" hidden="false" customHeight="false" outlineLevel="0" collapsed="false">
      <c r="A210" s="0" t="s">
        <v>4</v>
      </c>
      <c r="B210" s="0" t="n">
        <v>3</v>
      </c>
      <c r="C210" s="0" t="s">
        <v>32</v>
      </c>
      <c r="D210" s="0" t="n">
        <f aca="false">VLOOKUP(C210,MAPPING!$A$2:$C$34,2)</f>
        <v>0</v>
      </c>
    </row>
    <row r="211" customFormat="false" ht="12.8" hidden="false" customHeight="false" outlineLevel="0" collapsed="false">
      <c r="A211" s="0" t="s">
        <v>4</v>
      </c>
      <c r="B211" s="0" t="n">
        <v>38900</v>
      </c>
      <c r="C211" s="0" t="s">
        <v>32</v>
      </c>
      <c r="D211" s="0" t="n">
        <f aca="false">VLOOKUP(C211,MAPPING!$A$2:$C$34,2)</f>
        <v>0</v>
      </c>
    </row>
    <row r="212" customFormat="false" ht="12.8" hidden="false" customHeight="false" outlineLevel="0" collapsed="false">
      <c r="A212" s="0" t="s">
        <v>4</v>
      </c>
      <c r="B212" s="0" t="n">
        <v>1025</v>
      </c>
      <c r="C212" s="0" t="s">
        <v>32</v>
      </c>
      <c r="D212" s="0" t="n">
        <f aca="false">VLOOKUP(C212,MAPPING!$A$2:$C$34,2)</f>
        <v>0</v>
      </c>
    </row>
    <row r="213" customFormat="false" ht="12.8" hidden="false" customHeight="false" outlineLevel="0" collapsed="false">
      <c r="A213" s="0" t="s">
        <v>4</v>
      </c>
      <c r="B213" s="0" t="n">
        <v>42216</v>
      </c>
      <c r="C213" s="0" t="s">
        <v>33</v>
      </c>
      <c r="D213" s="0" t="n">
        <f aca="false">VLOOKUP(C213,MAPPING!$A$2:$C$34,2)</f>
        <v>0</v>
      </c>
    </row>
    <row r="214" customFormat="false" ht="12.8" hidden="false" customHeight="false" outlineLevel="0" collapsed="false">
      <c r="A214" s="0" t="s">
        <v>4</v>
      </c>
      <c r="B214" s="0" t="n">
        <v>154</v>
      </c>
      <c r="C214" s="0" t="s">
        <v>33</v>
      </c>
      <c r="D214" s="0" t="n">
        <f aca="false">VLOOKUP(C214,MAPPING!$A$2:$C$34,2)</f>
        <v>0</v>
      </c>
    </row>
    <row r="215" customFormat="false" ht="12.8" hidden="false" customHeight="false" outlineLevel="0" collapsed="false">
      <c r="A215" s="0" t="s">
        <v>4</v>
      </c>
      <c r="B215" s="0" t="n">
        <v>4200</v>
      </c>
      <c r="C215" s="0" t="s">
        <v>33</v>
      </c>
      <c r="D215" s="0" t="n">
        <f aca="false">VLOOKUP(C215,MAPPING!$A$2:$C$34,2)</f>
        <v>0</v>
      </c>
    </row>
    <row r="216" customFormat="false" ht="12.8" hidden="false" customHeight="false" outlineLevel="0" collapsed="false">
      <c r="A216" s="0" t="s">
        <v>12</v>
      </c>
      <c r="B216" s="0" t="n">
        <v>121</v>
      </c>
      <c r="C216" s="0" t="s">
        <v>33</v>
      </c>
      <c r="D216" s="0" t="n">
        <f aca="false">VLOOKUP(C216,MAPPING!$A$2:$C$34,2)</f>
        <v>0</v>
      </c>
    </row>
    <row r="217" customFormat="false" ht="12.8" hidden="false" customHeight="false" outlineLevel="0" collapsed="false">
      <c r="A217" s="0" t="s">
        <v>4</v>
      </c>
      <c r="B217" s="0" t="n">
        <v>10</v>
      </c>
      <c r="C217" s="0" t="s">
        <v>34</v>
      </c>
      <c r="D217" s="0" t="str">
        <f aca="false">VLOOKUP(C217,MAPPING!$A$2:$C$34,2)</f>
        <v>http://data.europa.eu/xsp/cn2024/870300000080</v>
      </c>
    </row>
    <row r="218" customFormat="false" ht="12.8" hidden="false" customHeight="false" outlineLevel="0" collapsed="false">
      <c r="A218" s="0" t="s">
        <v>4</v>
      </c>
      <c r="B218" s="0" t="n">
        <f aca="false">10409+19332</f>
        <v>29741</v>
      </c>
      <c r="C218" s="0" t="s">
        <v>34</v>
      </c>
      <c r="D218" s="0" t="str">
        <f aca="false">VLOOKUP(C218,MAPPING!$A$2:$C$34,2)</f>
        <v>http://data.europa.eu/xsp/cn2024/870300000080</v>
      </c>
    </row>
    <row r="219" customFormat="false" ht="12.8" hidden="false" customHeight="false" outlineLevel="0" collapsed="false">
      <c r="A219" s="0" t="s">
        <v>19</v>
      </c>
      <c r="B219" s="0" t="n">
        <v>40000</v>
      </c>
      <c r="C219" s="0" t="s">
        <v>34</v>
      </c>
      <c r="D219" s="0" t="str">
        <f aca="false">VLOOKUP(C219,MAPPING!$A$2:$C$34,2)</f>
        <v>http://data.europa.eu/xsp/cn2024/870300000080</v>
      </c>
    </row>
    <row r="220" customFormat="false" ht="12.8" hidden="false" customHeight="false" outlineLevel="0" collapsed="false">
      <c r="A220" s="0" t="s">
        <v>4</v>
      </c>
      <c r="B220" s="0" t="n">
        <v>242</v>
      </c>
      <c r="C220" s="0" t="s">
        <v>34</v>
      </c>
      <c r="D220" s="0" t="str">
        <f aca="false">VLOOKUP(C220,MAPPING!$A$2:$C$34,2)</f>
        <v>http://data.europa.eu/xsp/cn2024/870300000080</v>
      </c>
    </row>
    <row r="221" customFormat="false" ht="12.8" hidden="false" customHeight="false" outlineLevel="0" collapsed="false">
      <c r="A221" s="0" t="s">
        <v>4</v>
      </c>
      <c r="B221" s="0" t="n">
        <v>3534</v>
      </c>
      <c r="C221" s="0" t="s">
        <v>35</v>
      </c>
      <c r="D221" s="0" t="n">
        <f aca="false">VLOOKUP(C221,MAPPING!$A$2:$C$34,2)</f>
        <v>0</v>
      </c>
    </row>
    <row r="222" customFormat="false" ht="12.8" hidden="false" customHeight="false" outlineLevel="0" collapsed="false">
      <c r="A222" s="0" t="s">
        <v>30</v>
      </c>
      <c r="B222" s="0" t="n">
        <v>23.2</v>
      </c>
      <c r="C222" s="0" t="s">
        <v>35</v>
      </c>
      <c r="D222" s="0" t="n">
        <f aca="false">VLOOKUP(C222,MAPPING!$A$2:$C$34,2)</f>
        <v>0</v>
      </c>
    </row>
    <row r="223" customFormat="false" ht="12.8" hidden="false" customHeight="false" outlineLevel="0" collapsed="false">
      <c r="A223" s="0" t="s">
        <v>4</v>
      </c>
      <c r="B223" s="0" t="n">
        <v>219</v>
      </c>
      <c r="C223" s="0" t="s">
        <v>35</v>
      </c>
      <c r="D223" s="0" t="n">
        <f aca="false">VLOOKUP(C223,MAPPING!$A$2:$C$34,2)</f>
        <v>0</v>
      </c>
    </row>
    <row r="224" customFormat="false" ht="12.8" hidden="false" customHeight="false" outlineLevel="0" collapsed="false">
      <c r="A224" s="0" t="s">
        <v>4</v>
      </c>
      <c r="B224" s="0" t="n">
        <v>1261</v>
      </c>
      <c r="C224" s="0" t="s">
        <v>35</v>
      </c>
      <c r="D224" s="0" t="n">
        <f aca="false">VLOOKUP(C224,MAPPING!$A$2:$C$34,2)</f>
        <v>0</v>
      </c>
    </row>
    <row r="225" customFormat="false" ht="12.8" hidden="false" customHeight="false" outlineLevel="0" collapsed="false">
      <c r="A225" s="0" t="s">
        <v>4</v>
      </c>
      <c r="B225" s="0" t="n">
        <f aca="false">84*2</f>
        <v>168</v>
      </c>
      <c r="C225" s="0" t="s">
        <v>35</v>
      </c>
      <c r="D225" s="0" t="n">
        <f aca="false">VLOOKUP(C225,MAPPING!$A$2:$C$34,2)</f>
        <v>0</v>
      </c>
    </row>
    <row r="226" customFormat="false" ht="12.8" hidden="false" customHeight="false" outlineLevel="0" collapsed="false">
      <c r="A226" s="0" t="s">
        <v>9</v>
      </c>
      <c r="B226" s="0" t="n">
        <f aca="false">50*20</f>
        <v>1000</v>
      </c>
      <c r="C226" s="0" t="s">
        <v>35</v>
      </c>
      <c r="D226" s="0" t="n">
        <f aca="false">VLOOKUP(C226,MAPPING!$A$2:$C$34,2)</f>
        <v>0</v>
      </c>
    </row>
    <row r="227" customFormat="false" ht="12.8" hidden="false" customHeight="false" outlineLevel="0" collapsed="false">
      <c r="A227" s="0" t="s">
        <v>4</v>
      </c>
      <c r="B227" s="0" t="n">
        <v>15019</v>
      </c>
      <c r="C227" s="0" t="s">
        <v>36</v>
      </c>
      <c r="D227" s="0" t="str">
        <f aca="false">VLOOKUP(C227,MAPPING!$A$2:$C$34,2)</f>
        <v>http://data.europa.eu/xsp/cn2017/391500000010</v>
      </c>
    </row>
    <row r="228" customFormat="false" ht="12.8" hidden="false" customHeight="false" outlineLevel="0" collapsed="false">
      <c r="A228" s="0" t="s">
        <v>8</v>
      </c>
      <c r="B228" s="0" t="n">
        <f aca="false">118*45</f>
        <v>5310</v>
      </c>
      <c r="C228" s="0" t="s">
        <v>36</v>
      </c>
      <c r="D228" s="0" t="str">
        <f aca="false">VLOOKUP(C228,MAPPING!$A$2:$C$34,2)</f>
        <v>http://data.europa.eu/xsp/cn2017/391500000010</v>
      </c>
    </row>
    <row r="229" customFormat="false" ht="12.8" hidden="false" customHeight="false" outlineLevel="0" collapsed="false">
      <c r="A229" s="0" t="s">
        <v>4</v>
      </c>
      <c r="B229" s="0" t="n">
        <v>3.15</v>
      </c>
      <c r="C229" s="0" t="s">
        <v>36</v>
      </c>
      <c r="D229" s="0" t="str">
        <f aca="false">VLOOKUP(C229,MAPPING!$A$2:$C$34,2)</f>
        <v>http://data.europa.eu/xsp/cn2017/391500000010</v>
      </c>
    </row>
    <row r="230" customFormat="false" ht="12.8" hidden="false" customHeight="false" outlineLevel="0" collapsed="false">
      <c r="A230" s="0" t="s">
        <v>4</v>
      </c>
      <c r="B230" s="0" t="n">
        <v>10</v>
      </c>
      <c r="C230" s="0" t="s">
        <v>36</v>
      </c>
      <c r="D230" s="0" t="str">
        <f aca="false">VLOOKUP(C230,MAPPING!$A$2:$C$34,2)</f>
        <v>http://data.europa.eu/xsp/cn2017/391500000010</v>
      </c>
    </row>
    <row r="231" customFormat="false" ht="12.8" hidden="false" customHeight="false" outlineLevel="0" collapsed="false">
      <c r="A231" s="0" t="s">
        <v>4</v>
      </c>
      <c r="B231" s="0" t="n">
        <v>27</v>
      </c>
      <c r="C231" s="0" t="s">
        <v>36</v>
      </c>
      <c r="D231" s="0" t="str">
        <f aca="false">VLOOKUP(C231,MAPPING!$A$2:$C$34,2)</f>
        <v>http://data.europa.eu/xsp/cn2017/391500000010</v>
      </c>
    </row>
    <row r="232" customFormat="false" ht="12.8" hidden="false" customHeight="false" outlineLevel="0" collapsed="false">
      <c r="A232" s="0" t="s">
        <v>4</v>
      </c>
      <c r="B232" s="0" t="n">
        <v>204</v>
      </c>
      <c r="C232" s="0" t="s">
        <v>36</v>
      </c>
      <c r="D232" s="0" t="str">
        <f aca="false">VLOOKUP(C232,MAPPING!$A$2:$C$34,2)</f>
        <v>http://data.europa.eu/xsp/cn2017/391500000010</v>
      </c>
    </row>
    <row r="233" customFormat="false" ht="12.8" hidden="false" customHeight="false" outlineLevel="0" collapsed="false">
      <c r="A233" s="0" t="s">
        <v>30</v>
      </c>
      <c r="B233" s="0" t="n">
        <v>102</v>
      </c>
      <c r="C233" s="0" t="s">
        <v>36</v>
      </c>
      <c r="D233" s="0" t="str">
        <f aca="false">VLOOKUP(C233,MAPPING!$A$2:$C$34,2)</f>
        <v>http://data.europa.eu/xsp/cn2017/391500000010</v>
      </c>
    </row>
    <row r="234" customFormat="false" ht="12.8" hidden="false" customHeight="false" outlineLevel="0" collapsed="false">
      <c r="A234" s="0" t="s">
        <v>4</v>
      </c>
      <c r="B234" s="0" t="n">
        <v>63</v>
      </c>
      <c r="C234" s="0" t="s">
        <v>36</v>
      </c>
      <c r="D234" s="0" t="str">
        <f aca="false">VLOOKUP(C234,MAPPING!$A$2:$C$34,2)</f>
        <v>http://data.europa.eu/xsp/cn2017/391500000010</v>
      </c>
    </row>
    <row r="235" customFormat="false" ht="12.8" hidden="false" customHeight="false" outlineLevel="0" collapsed="false">
      <c r="A235" s="0" t="s">
        <v>6</v>
      </c>
      <c r="B235" s="0" t="n">
        <v>190</v>
      </c>
      <c r="C235" s="0" t="s">
        <v>37</v>
      </c>
      <c r="D235" s="0" t="str">
        <f aca="false">VLOOKUP(C235,MAPPING!$A$2:$C$34,2)</f>
        <v>http://data.europa.eu/xsp/cn2017/391500000010</v>
      </c>
    </row>
    <row r="236" customFormat="false" ht="12.8" hidden="false" customHeight="false" outlineLevel="0" collapsed="false">
      <c r="A236" s="0" t="s">
        <v>4</v>
      </c>
      <c r="B236" s="0" t="n">
        <v>100</v>
      </c>
      <c r="C236" s="0" t="s">
        <v>37</v>
      </c>
      <c r="D236" s="0" t="str">
        <f aca="false">VLOOKUP(C236,MAPPING!$A$2:$C$34,2)</f>
        <v>http://data.europa.eu/xsp/cn2017/391500000010</v>
      </c>
    </row>
    <row r="237" customFormat="false" ht="12.8" hidden="false" customHeight="false" outlineLevel="0" collapsed="false">
      <c r="A237" s="0" t="s">
        <v>4</v>
      </c>
      <c r="B237" s="0" t="n">
        <v>5800</v>
      </c>
      <c r="C237" s="0" t="s">
        <v>37</v>
      </c>
      <c r="D237" s="0" t="str">
        <f aca="false">VLOOKUP(C237,MAPPING!$A$2:$C$34,2)</f>
        <v>http://data.europa.eu/xsp/cn2017/391500000010</v>
      </c>
    </row>
    <row r="238" customFormat="false" ht="12.8" hidden="false" customHeight="false" outlineLevel="0" collapsed="false">
      <c r="A238" s="0" t="s">
        <v>12</v>
      </c>
      <c r="B238" s="0" t="n">
        <v>1121</v>
      </c>
      <c r="C238" s="0" t="s">
        <v>37</v>
      </c>
      <c r="D238" s="0" t="str">
        <f aca="false">VLOOKUP(C238,MAPPING!$A$2:$C$34,2)</f>
        <v>http://data.europa.eu/xsp/cn2017/391500000010</v>
      </c>
    </row>
    <row r="239" customFormat="false" ht="12.8" hidden="false" customHeight="false" outlineLevel="0" collapsed="false">
      <c r="A239" s="0" t="s">
        <v>6</v>
      </c>
      <c r="B239" s="0" t="n">
        <v>115</v>
      </c>
      <c r="C239" s="0" t="s">
        <v>38</v>
      </c>
      <c r="D239" s="0" t="str">
        <f aca="false">VLOOKUP(C239,MAPPING!$A$2:$C$34,2)</f>
        <v>http://data.europa.eu/xsp/cn2017/391530000080</v>
      </c>
    </row>
    <row r="240" customFormat="false" ht="12.8" hidden="false" customHeight="false" outlineLevel="0" collapsed="false">
      <c r="A240" s="0" t="s">
        <v>4</v>
      </c>
      <c r="B240" s="0" t="n">
        <v>10</v>
      </c>
      <c r="C240" s="0" t="s">
        <v>38</v>
      </c>
      <c r="D240" s="0" t="str">
        <f aca="false">VLOOKUP(C240,MAPPING!$A$2:$C$34,2)</f>
        <v>http://data.europa.eu/xsp/cn2017/391530000080</v>
      </c>
    </row>
    <row r="241" customFormat="false" ht="12.8" hidden="false" customHeight="false" outlineLevel="0" collapsed="false">
      <c r="A241" s="0" t="s">
        <v>4</v>
      </c>
      <c r="B241" s="0" t="n">
        <v>130</v>
      </c>
      <c r="C241" s="0" t="s">
        <v>38</v>
      </c>
      <c r="D241" s="0" t="str">
        <f aca="false">VLOOKUP(C241,MAPPING!$A$2:$C$34,2)</f>
        <v>http://data.europa.eu/xsp/cn2017/391530000080</v>
      </c>
    </row>
    <row r="242" customFormat="false" ht="12.8" hidden="false" customHeight="false" outlineLevel="0" collapsed="false">
      <c r="A242" s="0" t="s">
        <v>4</v>
      </c>
      <c r="B242" s="0" t="n">
        <v>146</v>
      </c>
      <c r="C242" s="0" t="s">
        <v>38</v>
      </c>
      <c r="D242" s="0" t="str">
        <f aca="false">VLOOKUP(C242,MAPPING!$A$2:$C$34,2)</f>
        <v>http://data.europa.eu/xsp/cn2017/391530000080</v>
      </c>
    </row>
    <row r="243" customFormat="false" ht="12.8" hidden="false" customHeight="false" outlineLevel="0" collapsed="false">
      <c r="A243" s="0" t="s">
        <v>4</v>
      </c>
      <c r="B243" s="0" t="n">
        <v>6</v>
      </c>
      <c r="C243" s="0" t="s">
        <v>38</v>
      </c>
      <c r="D243" s="0" t="str">
        <f aca="false">VLOOKUP(C243,MAPPING!$A$2:$C$34,2)</f>
        <v>http://data.europa.eu/xsp/cn2017/391530000080</v>
      </c>
    </row>
    <row r="244" customFormat="false" ht="12.8" hidden="false" customHeight="false" outlineLevel="0" collapsed="false">
      <c r="A244" s="0" t="s">
        <v>4</v>
      </c>
      <c r="B244" s="0" t="n">
        <v>238</v>
      </c>
      <c r="C244" s="0" t="s">
        <v>38</v>
      </c>
      <c r="D244" s="0" t="str">
        <f aca="false">VLOOKUP(C244,MAPPING!$A$2:$C$34,2)</f>
        <v>http://data.europa.eu/xsp/cn2017/391530000080</v>
      </c>
    </row>
    <row r="245" customFormat="false" ht="12.8" hidden="false" customHeight="false" outlineLevel="0" collapsed="false">
      <c r="A245" s="0" t="s">
        <v>4</v>
      </c>
      <c r="B245" s="0" t="n">
        <v>14400</v>
      </c>
      <c r="C245" s="0" t="s">
        <v>38</v>
      </c>
      <c r="D245" s="0" t="str">
        <f aca="false">VLOOKUP(C245,MAPPING!$A$2:$C$34,2)</f>
        <v>http://data.europa.eu/xsp/cn2017/391530000080</v>
      </c>
    </row>
    <row r="246" customFormat="false" ht="12.8" hidden="false" customHeight="false" outlineLevel="0" collapsed="false">
      <c r="A246" s="0" t="s">
        <v>4</v>
      </c>
      <c r="B246" s="0" t="n">
        <v>0.5</v>
      </c>
      <c r="C246" s="0" t="s">
        <v>38</v>
      </c>
      <c r="D246" s="0" t="str">
        <f aca="false">VLOOKUP(C246,MAPPING!$A$2:$C$34,2)</f>
        <v>http://data.europa.eu/xsp/cn2017/391530000080</v>
      </c>
    </row>
    <row r="247" customFormat="false" ht="12.8" hidden="false" customHeight="false" outlineLevel="0" collapsed="false">
      <c r="A247" s="0" t="s">
        <v>4</v>
      </c>
      <c r="B247" s="0" t="n">
        <v>1521</v>
      </c>
      <c r="C247" s="0" t="s">
        <v>39</v>
      </c>
      <c r="D247" s="0" t="str">
        <f aca="false">VLOOKUP(C247,MAPPING!$A$2:$C$34,2)</f>
        <v>http://data.europa.eu/ux2/nace2.1/4399</v>
      </c>
    </row>
    <row r="248" customFormat="false" ht="12.8" hidden="false" customHeight="false" outlineLevel="0" collapsed="false">
      <c r="A248" s="0" t="s">
        <v>4</v>
      </c>
      <c r="B248" s="0" t="n">
        <v>2367</v>
      </c>
      <c r="C248" s="0" t="s">
        <v>39</v>
      </c>
      <c r="D248" s="0" t="str">
        <f aca="false">VLOOKUP(C248,MAPPING!$A$2:$C$34,2)</f>
        <v>http://data.europa.eu/ux2/nace2.1/4399</v>
      </c>
    </row>
    <row r="249" customFormat="false" ht="12.8" hidden="false" customHeight="false" outlineLevel="0" collapsed="false">
      <c r="A249" s="0" t="s">
        <v>4</v>
      </c>
      <c r="B249" s="0" t="n">
        <v>20</v>
      </c>
      <c r="C249" s="0" t="s">
        <v>39</v>
      </c>
      <c r="D249" s="0" t="str">
        <f aca="false">VLOOKUP(C249,MAPPING!$A$2:$C$34,2)</f>
        <v>http://data.europa.eu/ux2/nace2.1/4399</v>
      </c>
    </row>
    <row r="250" customFormat="false" ht="12.8" hidden="false" customHeight="false" outlineLevel="0" collapsed="false">
      <c r="A250" s="0" t="s">
        <v>4</v>
      </c>
      <c r="B250" s="0" t="n">
        <v>585</v>
      </c>
      <c r="C250" s="0" t="s">
        <v>39</v>
      </c>
      <c r="D250" s="0" t="str">
        <f aca="false">VLOOKUP(C250,MAPPING!$A$2:$C$34,2)</f>
        <v>http://data.europa.eu/ux2/nace2.1/4399</v>
      </c>
    </row>
    <row r="251" customFormat="false" ht="12.8" hidden="false" customHeight="false" outlineLevel="0" collapsed="false">
      <c r="A251" s="0" t="s">
        <v>4</v>
      </c>
      <c r="B251" s="0" t="n">
        <v>81</v>
      </c>
      <c r="C251" s="0" t="s">
        <v>40</v>
      </c>
      <c r="D251" s="0" t="str">
        <f aca="false">VLOOKUP(C251,MAPPING!$A$2:$C$34,2)</f>
        <v>http://data.europa.eu/xsp/cn2017/400300000080</v>
      </c>
    </row>
    <row r="252" customFormat="false" ht="12.8" hidden="false" customHeight="false" outlineLevel="0" collapsed="false">
      <c r="A252" s="0" t="s">
        <v>4</v>
      </c>
      <c r="B252" s="0" t="n">
        <v>150</v>
      </c>
      <c r="C252" s="0" t="s">
        <v>40</v>
      </c>
      <c r="D252" s="0" t="str">
        <f aca="false">VLOOKUP(C252,MAPPING!$A$2:$C$34,2)</f>
        <v>http://data.europa.eu/xsp/cn2017/400300000080</v>
      </c>
    </row>
    <row r="253" customFormat="false" ht="12.8" hidden="false" customHeight="false" outlineLevel="0" collapsed="false">
      <c r="A253" s="0" t="s">
        <v>6</v>
      </c>
      <c r="B253" s="0" t="n">
        <v>84</v>
      </c>
      <c r="C253" s="0" t="s">
        <v>41</v>
      </c>
      <c r="D253" s="0" t="str">
        <f aca="false">VLOOKUP(C253,MAPPING!$A$2:$C$34,2)</f>
        <v>http://data.europa.eu/qw1/prodcom2023/27903172</v>
      </c>
    </row>
    <row r="254" customFormat="false" ht="12.8" hidden="false" customHeight="false" outlineLevel="0" collapsed="false">
      <c r="A254" s="0" t="s">
        <v>4</v>
      </c>
      <c r="B254" s="0" t="n">
        <v>27</v>
      </c>
      <c r="C254" s="0" t="s">
        <v>41</v>
      </c>
      <c r="D254" s="0" t="str">
        <f aca="false">VLOOKUP(C254,MAPPING!$A$2:$C$34,2)</f>
        <v>http://data.europa.eu/qw1/prodcom2023/27903172</v>
      </c>
    </row>
    <row r="255" customFormat="false" ht="12.8" hidden="false" customHeight="false" outlineLevel="0" collapsed="false">
      <c r="A255" s="0" t="s">
        <v>4</v>
      </c>
      <c r="B255" s="0" t="n">
        <v>235</v>
      </c>
      <c r="C255" s="0" t="s">
        <v>41</v>
      </c>
      <c r="D255" s="0" t="str">
        <f aca="false">VLOOKUP(C255,MAPPING!$A$2:$C$34,2)</f>
        <v>http://data.europa.eu/qw1/prodcom2023/27903172</v>
      </c>
    </row>
    <row r="256" customFormat="false" ht="12.8" hidden="false" customHeight="false" outlineLevel="0" collapsed="false">
      <c r="A256" s="0" t="s">
        <v>4</v>
      </c>
      <c r="B256" s="0" t="n">
        <v>3100</v>
      </c>
      <c r="C256" s="0" t="s">
        <v>41</v>
      </c>
      <c r="D256" s="0" t="str">
        <f aca="false">VLOOKUP(C256,MAPPING!$A$2:$C$34,2)</f>
        <v>http://data.europa.eu/qw1/prodcom2023/27903172</v>
      </c>
    </row>
    <row r="257" customFormat="false" ht="12.8" hidden="false" customHeight="false" outlineLevel="0" collapsed="false">
      <c r="A257" s="0" t="s">
        <v>4</v>
      </c>
      <c r="B257" s="0" t="n">
        <v>1000</v>
      </c>
      <c r="C257" s="0" t="s">
        <v>41</v>
      </c>
      <c r="D257" s="0" t="str">
        <f aca="false">VLOOKUP(C257,MAPPING!$A$2:$C$34,2)</f>
        <v>http://data.europa.eu/qw1/prodcom2023/27903172</v>
      </c>
    </row>
    <row r="258" customFormat="false" ht="12.8" hidden="false" customHeight="false" outlineLevel="0" collapsed="false">
      <c r="A258" s="0" t="s">
        <v>4</v>
      </c>
      <c r="B258" s="0" t="n">
        <v>17</v>
      </c>
      <c r="C258" s="0" t="s">
        <v>42</v>
      </c>
      <c r="D258" s="0" t="str">
        <f aca="false">VLOOKUP(C258,MAPPING!$A$2:$C$34,2)</f>
        <v>http://data.europa.eu/xsp/cn2024/740800000080</v>
      </c>
    </row>
    <row r="259" customFormat="false" ht="12.8" hidden="false" customHeight="false" outlineLevel="0" collapsed="false">
      <c r="A259" s="0" t="s">
        <v>4</v>
      </c>
      <c r="B259" s="0" t="n">
        <v>3</v>
      </c>
      <c r="C259" s="0" t="s">
        <v>42</v>
      </c>
      <c r="D259" s="0" t="str">
        <f aca="false">VLOOKUP(C259,MAPPING!$A$2:$C$34,2)</f>
        <v>http://data.europa.eu/xsp/cn2024/740800000080</v>
      </c>
    </row>
    <row r="260" customFormat="false" ht="12.8" hidden="false" customHeight="false" outlineLevel="0" collapsed="false">
      <c r="A260" s="0" t="s">
        <v>4</v>
      </c>
      <c r="B260" s="0" t="n">
        <v>845</v>
      </c>
      <c r="C260" s="0" t="s">
        <v>42</v>
      </c>
      <c r="D260" s="0" t="str">
        <f aca="false">VLOOKUP(C260,MAPPING!$A$2:$C$34,2)</f>
        <v>http://data.europa.eu/xsp/cn2024/740800000080</v>
      </c>
    </row>
    <row r="261" customFormat="false" ht="12.8" hidden="false" customHeight="false" outlineLevel="0" collapsed="false">
      <c r="A261" s="0" t="s">
        <v>4</v>
      </c>
      <c r="B261" s="0" t="n">
        <f aca="false">2058+3822</f>
        <v>5880</v>
      </c>
      <c r="C261" s="0" t="s">
        <v>42</v>
      </c>
      <c r="D261" s="0" t="str">
        <f aca="false">VLOOKUP(C261,MAPPING!$A$2:$C$34,2)</f>
        <v>http://data.europa.eu/xsp/cn2024/740800000080</v>
      </c>
    </row>
    <row r="262" customFormat="false" ht="12.8" hidden="false" customHeight="false" outlineLevel="0" collapsed="false">
      <c r="A262" s="0" t="s">
        <v>4</v>
      </c>
      <c r="B262" s="0" t="n">
        <v>9.45</v>
      </c>
      <c r="C262" s="0" t="s">
        <v>42</v>
      </c>
      <c r="D262" s="0" t="str">
        <f aca="false">VLOOKUP(C262,MAPPING!$A$2:$C$34,2)</f>
        <v>http://data.europa.eu/xsp/cn2024/740800000080</v>
      </c>
    </row>
    <row r="263" customFormat="false" ht="12.8" hidden="false" customHeight="false" outlineLevel="0" collapsed="false">
      <c r="A263" s="0" t="s">
        <v>4</v>
      </c>
      <c r="B263" s="0" t="n">
        <v>49</v>
      </c>
      <c r="C263" s="0" t="s">
        <v>42</v>
      </c>
      <c r="D263" s="0" t="str">
        <f aca="false">VLOOKUP(C263,MAPPING!$A$2:$C$34,2)</f>
        <v>http://data.europa.eu/xsp/cn2024/740800000080</v>
      </c>
    </row>
    <row r="264" customFormat="false" ht="12.8" hidden="false" customHeight="false" outlineLevel="0" collapsed="false">
      <c r="A264" s="0" t="s">
        <v>4</v>
      </c>
      <c r="B264" s="0" t="n">
        <v>480</v>
      </c>
      <c r="C264" s="0" t="s">
        <v>42</v>
      </c>
      <c r="D264" s="0" t="str">
        <f aca="false">VLOOKUP(C264,MAPPING!$A$2:$C$34,2)</f>
        <v>http://data.europa.eu/xsp/cn2024/740800000080</v>
      </c>
    </row>
    <row r="265" customFormat="false" ht="12.8" hidden="false" customHeight="false" outlineLevel="0" collapsed="false">
      <c r="A265" s="0" t="s">
        <v>4</v>
      </c>
      <c r="B265" s="0" t="n">
        <v>12.04</v>
      </c>
      <c r="C265" s="0" t="s">
        <v>42</v>
      </c>
      <c r="D265" s="0" t="str">
        <f aca="false">VLOOKUP(C265,MAPPING!$A$2:$C$34,2)</f>
        <v>http://data.europa.eu/xsp/cn2024/740800000080</v>
      </c>
    </row>
    <row r="266" customFormat="false" ht="12.8" hidden="false" customHeight="false" outlineLevel="0" collapsed="false">
      <c r="A266" s="0" t="s">
        <v>4</v>
      </c>
      <c r="B266" s="0" t="n">
        <v>100</v>
      </c>
      <c r="C266" s="0" t="s">
        <v>42</v>
      </c>
      <c r="D266" s="0" t="str">
        <f aca="false">VLOOKUP(C266,MAPPING!$A$2:$C$34,2)</f>
        <v>http://data.europa.eu/xsp/cn2024/740800000080</v>
      </c>
    </row>
    <row r="267" customFormat="false" ht="12.8" hidden="false" customHeight="false" outlineLevel="0" collapsed="false">
      <c r="A267" s="0" t="s">
        <v>4</v>
      </c>
      <c r="B267" s="0" t="n">
        <v>3</v>
      </c>
      <c r="C267" s="0" t="s">
        <v>42</v>
      </c>
      <c r="D267" s="0" t="str">
        <f aca="false">VLOOKUP(C267,MAPPING!$A$2:$C$34,2)</f>
        <v>http://data.europa.eu/xsp/cn2024/740800000080</v>
      </c>
    </row>
    <row r="268" customFormat="false" ht="12.8" hidden="false" customHeight="false" outlineLevel="0" collapsed="false">
      <c r="A268" s="0" t="s">
        <v>4</v>
      </c>
      <c r="B268" s="0" t="n">
        <v>360</v>
      </c>
      <c r="C268" s="0" t="s">
        <v>42</v>
      </c>
      <c r="D268" s="0" t="str">
        <f aca="false">VLOOKUP(C268,MAPPING!$A$2:$C$34,2)</f>
        <v>http://data.europa.eu/xsp/cn2024/740800000080</v>
      </c>
    </row>
    <row r="269" customFormat="false" ht="12.8" hidden="false" customHeight="false" outlineLevel="0" collapsed="false">
      <c r="A269" s="0" t="s">
        <v>4</v>
      </c>
      <c r="B269" s="0" t="n">
        <v>158</v>
      </c>
      <c r="C269" s="0" t="s">
        <v>42</v>
      </c>
      <c r="D269" s="0" t="str">
        <f aca="false">VLOOKUP(C269,MAPPING!$A$2:$C$34,2)</f>
        <v>http://data.europa.eu/xsp/cn2024/740800000080</v>
      </c>
    </row>
    <row r="270" customFormat="false" ht="12.8" hidden="false" customHeight="false" outlineLevel="0" collapsed="false">
      <c r="A270" s="0" t="s">
        <v>4</v>
      </c>
      <c r="B270" s="0" t="n">
        <v>816</v>
      </c>
      <c r="C270" s="0" t="s">
        <v>42</v>
      </c>
      <c r="D270" s="0" t="str">
        <f aca="false">VLOOKUP(C270,MAPPING!$A$2:$C$34,2)</f>
        <v>http://data.europa.eu/xsp/cn2024/740800000080</v>
      </c>
    </row>
    <row r="271" customFormat="false" ht="12.8" hidden="false" customHeight="false" outlineLevel="0" collapsed="false">
      <c r="A271" s="0" t="s">
        <v>6</v>
      </c>
      <c r="B271" s="0" t="n">
        <v>74</v>
      </c>
      <c r="C271" s="0" t="s">
        <v>43</v>
      </c>
      <c r="D271" s="0" t="str">
        <f aca="false">VLOOKUP(C271,MAPPING!$A$2:$C$34,2)</f>
        <v>http://data.europa.eu/xsp/cn2024/740800000080</v>
      </c>
    </row>
    <row r="272" customFormat="false" ht="12.8" hidden="false" customHeight="false" outlineLevel="0" collapsed="false">
      <c r="A272" s="0" t="s">
        <v>4</v>
      </c>
      <c r="B272" s="0" t="n">
        <v>6</v>
      </c>
      <c r="C272" s="0" t="s">
        <v>43</v>
      </c>
      <c r="D272" s="0" t="str">
        <f aca="false">VLOOKUP(C272,MAPPING!$A$2:$C$34,2)</f>
        <v>http://data.europa.eu/xsp/cn2024/740800000080</v>
      </c>
    </row>
    <row r="273" customFormat="false" ht="12.8" hidden="false" customHeight="false" outlineLevel="0" collapsed="false">
      <c r="A273" s="0" t="s">
        <v>4</v>
      </c>
      <c r="B273" s="0" t="n">
        <v>17780</v>
      </c>
      <c r="C273" s="0" t="s">
        <v>44</v>
      </c>
      <c r="D273" s="0" t="str">
        <f aca="false">VLOOKUP(C273,MAPPING!$A$2:$C$34,2)</f>
        <v>http://data.europa.eu/oxm/lucas2022/U220</v>
      </c>
    </row>
    <row r="274" customFormat="false" ht="12.8" hidden="false" customHeight="false" outlineLevel="0" collapsed="false">
      <c r="A274" s="0" t="s">
        <v>4</v>
      </c>
      <c r="B274" s="0" t="n">
        <v>158</v>
      </c>
      <c r="C274" s="0" t="s">
        <v>44</v>
      </c>
      <c r="D274" s="0" t="str">
        <f aca="false">VLOOKUP(C274,MAPPING!$A$2:$C$34,2)</f>
        <v>http://data.europa.eu/oxm/lucas2022/U220</v>
      </c>
    </row>
    <row r="275" customFormat="false" ht="12.8" hidden="false" customHeight="false" outlineLevel="0" collapsed="false">
      <c r="A275" s="0" t="s">
        <v>4</v>
      </c>
      <c r="B275" s="0" t="n">
        <v>2367</v>
      </c>
      <c r="C275" s="0" t="s">
        <v>44</v>
      </c>
      <c r="D275" s="0" t="str">
        <f aca="false">VLOOKUP(C275,MAPPING!$A$2:$C$34,2)</f>
        <v>http://data.europa.eu/oxm/lucas2022/U220</v>
      </c>
    </row>
    <row r="276" customFormat="false" ht="12.8" hidden="false" customHeight="false" outlineLevel="0" collapsed="false">
      <c r="A276" s="0" t="s">
        <v>4</v>
      </c>
      <c r="B276" s="0" t="n">
        <v>100</v>
      </c>
      <c r="C276" s="0" t="s">
        <v>44</v>
      </c>
      <c r="D276" s="0" t="str">
        <f aca="false">VLOOKUP(C276,MAPPING!$A$2:$C$34,2)</f>
        <v>http://data.europa.eu/oxm/lucas2022/U220</v>
      </c>
    </row>
    <row r="277" customFormat="false" ht="12.8" hidden="false" customHeight="false" outlineLevel="0" collapsed="false">
      <c r="A277" s="0" t="s">
        <v>4</v>
      </c>
      <c r="B277" s="0" t="n">
        <v>204</v>
      </c>
      <c r="C277" s="0" t="s">
        <v>45</v>
      </c>
      <c r="D277" s="0" t="n">
        <f aca="false">VLOOKUP(C277,MAPPING!$A$2:$C$34,2)</f>
        <v>0</v>
      </c>
    </row>
    <row r="278" customFormat="false" ht="12.8" hidden="false" customHeight="false" outlineLevel="0" collapsed="false">
      <c r="A278" s="0" t="s">
        <v>4</v>
      </c>
      <c r="B278" s="0" t="n">
        <v>219</v>
      </c>
      <c r="C278" s="0" t="s">
        <v>45</v>
      </c>
      <c r="D278" s="0" t="n">
        <f aca="false">VLOOKUP(C278,MAPPING!$A$2:$C$34,2)</f>
        <v>0</v>
      </c>
    </row>
    <row r="279" customFormat="false" ht="12.8" hidden="false" customHeight="false" outlineLevel="0" collapsed="false">
      <c r="A279" s="0" t="s">
        <v>30</v>
      </c>
      <c r="B279" s="0" t="n">
        <v>23.2</v>
      </c>
      <c r="C279" s="0" t="s">
        <v>45</v>
      </c>
      <c r="D279" s="0" t="n">
        <f aca="false">VLOOKUP(C279,MAPPING!$A$2:$C$34,2)</f>
        <v>0</v>
      </c>
    </row>
    <row r="280" customFormat="false" ht="12.8" hidden="false" customHeight="false" outlineLevel="0" collapsed="false">
      <c r="A280" s="0" t="s">
        <v>4</v>
      </c>
      <c r="B280" s="0" t="n">
        <v>2200</v>
      </c>
      <c r="C280" s="0" t="s">
        <v>45</v>
      </c>
      <c r="D280" s="0" t="n">
        <f aca="false">VLOOKUP(C280,MAPPING!$A$2:$C$34,2)</f>
        <v>0</v>
      </c>
    </row>
    <row r="281" customFormat="false" ht="12.8" hidden="false" customHeight="false" outlineLevel="0" collapsed="false">
      <c r="A281" s="0" t="s">
        <v>4</v>
      </c>
      <c r="B281" s="0" t="n">
        <v>63</v>
      </c>
      <c r="C281" s="0" t="s">
        <v>46</v>
      </c>
      <c r="D281" s="0" t="n">
        <f aca="false">VLOOKUP(C281,MAPPING!$A$2:$C$34,2)</f>
        <v>0</v>
      </c>
    </row>
    <row r="282" customFormat="false" ht="12.8" hidden="false" customHeight="false" outlineLevel="0" collapsed="false">
      <c r="A282" s="0" t="s">
        <v>4</v>
      </c>
      <c r="B282" s="0" t="n">
        <v>58.8</v>
      </c>
      <c r="C282" s="0" t="s">
        <v>46</v>
      </c>
      <c r="D282" s="0" t="n">
        <f aca="false">VLOOKUP(C282,MAPPING!$A$2:$C$34,2)</f>
        <v>0</v>
      </c>
    </row>
    <row r="283" customFormat="false" ht="12.8" hidden="false" customHeight="false" outlineLevel="0" collapsed="false">
      <c r="A283" s="0" t="s">
        <v>4</v>
      </c>
      <c r="B283" s="0" t="n">
        <v>57</v>
      </c>
      <c r="C283" s="0" t="s">
        <v>46</v>
      </c>
      <c r="D283" s="0" t="n">
        <f aca="false">VLOOKUP(C283,MAPPING!$A$2:$C$34,2)</f>
        <v>0</v>
      </c>
    </row>
    <row r="284" customFormat="false" ht="12.8" hidden="false" customHeight="false" outlineLevel="0" collapsed="false">
      <c r="A284" s="0" t="s">
        <v>4</v>
      </c>
      <c r="B284" s="0" t="n">
        <v>251</v>
      </c>
      <c r="C284" s="0" t="s">
        <v>46</v>
      </c>
      <c r="D284" s="0" t="n">
        <f aca="false">VLOOKUP(C284,MAPPING!$A$2:$C$34,2)</f>
        <v>0</v>
      </c>
    </row>
    <row r="285" customFormat="false" ht="12.8" hidden="false" customHeight="false" outlineLevel="0" collapsed="false">
      <c r="A285" s="0" t="s">
        <v>4</v>
      </c>
      <c r="B285" s="0" t="n">
        <v>238</v>
      </c>
      <c r="C285" s="0" t="s">
        <v>47</v>
      </c>
      <c r="D285" s="0" t="n">
        <f aca="false">VLOOKUP(C285,MAPPING!$A$2:$C$34,2)</f>
        <v>0</v>
      </c>
    </row>
    <row r="286" customFormat="false" ht="12.8" hidden="false" customHeight="false" outlineLevel="0" collapsed="false">
      <c r="A286" s="0" t="s">
        <v>4</v>
      </c>
      <c r="B286" s="0" t="n">
        <v>14000</v>
      </c>
      <c r="C286" s="0" t="s">
        <v>47</v>
      </c>
      <c r="D286" s="0" t="n">
        <f aca="false">VLOOKUP(C286,MAPPING!$A$2:$C$34,2)</f>
        <v>0</v>
      </c>
    </row>
    <row r="287" customFormat="false" ht="12.8" hidden="false" customHeight="false" outlineLevel="0" collapsed="false">
      <c r="A287" s="0" t="s">
        <v>4</v>
      </c>
      <c r="B287" s="0" t="n">
        <v>95</v>
      </c>
      <c r="C287" s="0" t="s">
        <v>47</v>
      </c>
      <c r="D287" s="0" t="n">
        <f aca="false">VLOOKUP(C287,MAPPING!$A$2:$C$34,2)</f>
        <v>0</v>
      </c>
    </row>
    <row r="288" customFormat="false" ht="12.8" hidden="false" customHeight="false" outlineLevel="0" collapsed="false">
      <c r="A288" s="0" t="s">
        <v>4</v>
      </c>
      <c r="B288" s="0" t="n">
        <v>2200</v>
      </c>
      <c r="C288" s="0" t="s">
        <v>47</v>
      </c>
      <c r="D288" s="0" t="n">
        <f aca="false">VLOOKUP(C288,MAPPING!$A$2:$C$34,2)</f>
        <v>0</v>
      </c>
    </row>
    <row r="289" customFormat="false" ht="12.8" hidden="false" customHeight="false" outlineLevel="0" collapsed="false">
      <c r="A289" s="0" t="s">
        <v>4</v>
      </c>
      <c r="B289" s="0" t="n">
        <v>12.04</v>
      </c>
      <c r="C289" s="0" t="s">
        <v>48</v>
      </c>
      <c r="D289" s="0" t="n">
        <f aca="false">VLOOKUP(C289,MAPPING!$A$2:$C$34,2)</f>
        <v>0</v>
      </c>
    </row>
    <row r="290" customFormat="false" ht="12.8" hidden="false" customHeight="false" outlineLevel="0" collapsed="false">
      <c r="A290" s="0" t="s">
        <v>4</v>
      </c>
      <c r="B290" s="0" t="n">
        <v>224400</v>
      </c>
      <c r="C290" s="0" t="s">
        <v>48</v>
      </c>
      <c r="D290" s="0" t="n">
        <f aca="false">VLOOKUP(C290,MAPPING!$A$2:$C$34,2)</f>
        <v>0</v>
      </c>
    </row>
    <row r="291" customFormat="false" ht="12.8" hidden="false" customHeight="false" outlineLevel="0" collapsed="false">
      <c r="A291" s="0" t="s">
        <v>4</v>
      </c>
      <c r="B291" s="0" t="n">
        <v>15019</v>
      </c>
      <c r="C291" s="0" t="s">
        <v>48</v>
      </c>
      <c r="D291" s="0" t="n">
        <f aca="false">VLOOKUP(C291,MAPPING!$A$2:$C$34,2)</f>
        <v>0</v>
      </c>
    </row>
    <row r="292" customFormat="false" ht="12.8" hidden="false" customHeight="false" outlineLevel="0" collapsed="false">
      <c r="A292" s="0" t="s">
        <v>4</v>
      </c>
      <c r="B292" s="0" t="n">
        <v>251</v>
      </c>
      <c r="C292" s="0" t="s">
        <v>48</v>
      </c>
      <c r="D292" s="0" t="n">
        <f aca="false">VLOOKUP(C292,MAPPING!$A$2:$C$34,2)</f>
        <v>0</v>
      </c>
    </row>
    <row r="293" customFormat="false" ht="12.8" hidden="false" customHeight="false" outlineLevel="0" collapsed="false">
      <c r="A293" s="0" t="s">
        <v>4</v>
      </c>
      <c r="B293" s="0" t="n">
        <v>220</v>
      </c>
      <c r="C293" s="0" t="s">
        <v>49</v>
      </c>
      <c r="D293" s="0" t="n">
        <f aca="false">VLOOKUP(C293,MAPPING!$A$2:$C$34,2)</f>
        <v>0</v>
      </c>
    </row>
    <row r="294" customFormat="false" ht="12.8" hidden="false" customHeight="false" outlineLevel="0" collapsed="false">
      <c r="A294" s="0" t="s">
        <v>4</v>
      </c>
      <c r="B294" s="0" t="n">
        <v>70.6</v>
      </c>
      <c r="C294" s="0" t="s">
        <v>49</v>
      </c>
      <c r="D294" s="0" t="n">
        <f aca="false">VLOOKUP(C294,MAPPING!$A$2:$C$34,2)</f>
        <v>0</v>
      </c>
    </row>
    <row r="295" customFormat="false" ht="12.8" hidden="false" customHeight="false" outlineLevel="0" collapsed="false">
      <c r="A295" s="0" t="s">
        <v>4</v>
      </c>
      <c r="B295" s="0" t="n">
        <f aca="false">3322+8027</f>
        <v>11349</v>
      </c>
      <c r="C295" s="0" t="s">
        <v>49</v>
      </c>
      <c r="D295" s="0" t="n">
        <f aca="false">VLOOKUP(C295,MAPPING!$A$2:$C$34,2)</f>
        <v>0</v>
      </c>
    </row>
    <row r="296" customFormat="false" ht="12.8" hidden="false" customHeight="false" outlineLevel="0" collapsed="false">
      <c r="A296" s="0" t="s">
        <v>4</v>
      </c>
      <c r="B296" s="0" t="n">
        <v>1000</v>
      </c>
      <c r="C296" s="0" t="s">
        <v>49</v>
      </c>
      <c r="D296" s="0" t="n">
        <f aca="false">VLOOKUP(C296,MAPPING!$A$2:$C$34,2)</f>
        <v>0</v>
      </c>
    </row>
    <row r="297" customFormat="false" ht="12.8" hidden="false" customHeight="false" outlineLevel="0" collapsed="false">
      <c r="A297" s="0" t="s">
        <v>19</v>
      </c>
      <c r="B297" s="0" t="n">
        <v>160</v>
      </c>
      <c r="C297" s="0" t="s">
        <v>49</v>
      </c>
      <c r="D297" s="0" t="n">
        <f aca="false">VLOOKUP(C297,MAPPING!$A$2:$C$34,2)</f>
        <v>0</v>
      </c>
    </row>
    <row r="298" customFormat="false" ht="12.8" hidden="false" customHeight="false" outlineLevel="0" collapsed="false">
      <c r="A298" s="0" t="s">
        <v>4</v>
      </c>
      <c r="B298" s="0" t="n">
        <v>220</v>
      </c>
      <c r="C298" s="0" t="s">
        <v>49</v>
      </c>
      <c r="D298" s="0" t="n">
        <f aca="false">VLOOKUP(C298,MAPPING!$A$2:$C$34,2)</f>
        <v>0</v>
      </c>
    </row>
    <row r="299" customFormat="false" ht="12.8" hidden="false" customHeight="false" outlineLevel="0" collapsed="false">
      <c r="A299" s="0" t="s">
        <v>4</v>
      </c>
      <c r="B299" s="0" t="n">
        <v>150</v>
      </c>
      <c r="C299" s="0" t="s">
        <v>49</v>
      </c>
      <c r="D299" s="0" t="n">
        <f aca="false">VLOOKUP(C299,MAPPING!$A$2:$C$34,2)</f>
        <v>0</v>
      </c>
    </row>
    <row r="300" customFormat="false" ht="12.8" hidden="false" customHeight="false" outlineLevel="0" collapsed="false">
      <c r="A300" s="0" t="s">
        <v>4</v>
      </c>
      <c r="B300" s="0" t="n">
        <v>5652</v>
      </c>
      <c r="C300" s="0" t="s">
        <v>49</v>
      </c>
      <c r="D300" s="0" t="n">
        <f aca="false">VLOOKUP(C300,MAPPING!$A$2:$C$34,2)</f>
        <v>0</v>
      </c>
    </row>
    <row r="301" customFormat="false" ht="12.8" hidden="false" customHeight="false" outlineLevel="0" collapsed="false">
      <c r="A301" s="0" t="s">
        <v>4</v>
      </c>
      <c r="B301" s="0" t="n">
        <v>84</v>
      </c>
      <c r="C301" s="0" t="s">
        <v>49</v>
      </c>
      <c r="D301" s="0" t="n">
        <f aca="false">VLOOKUP(C301,MAPPING!$A$2:$C$34,2)</f>
        <v>0</v>
      </c>
    </row>
    <row r="302" customFormat="false" ht="12.8" hidden="false" customHeight="false" outlineLevel="0" collapsed="false">
      <c r="A302" s="0" t="s">
        <v>9</v>
      </c>
      <c r="B302" s="0" t="n">
        <v>200</v>
      </c>
      <c r="C302" s="0" t="s">
        <v>49</v>
      </c>
      <c r="D302" s="0" t="n">
        <f aca="false">VLOOKUP(C302,MAPPING!$A$2:$C$34,2)</f>
        <v>0</v>
      </c>
    </row>
  </sheetData>
  <autoFilter ref="A1:C3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8.06"/>
    <col collapsed="false" customWidth="true" hidden="false" outlineLevel="0" max="2" min="2" style="0" width="42.87"/>
    <col collapsed="false" customWidth="true" hidden="false" outlineLevel="0" max="3" min="3" style="0" width="20.75"/>
  </cols>
  <sheetData>
    <row r="1" customFormat="false" ht="12.8" hidden="false" customHeight="false" outlineLevel="0" collapsed="false">
      <c r="A1" s="3" t="s">
        <v>2</v>
      </c>
      <c r="B1" s="4" t="s">
        <v>3</v>
      </c>
      <c r="C1" s="5" t="s">
        <v>50</v>
      </c>
    </row>
    <row r="2" customFormat="false" ht="12.8" hidden="false" customHeight="false" outlineLevel="0" collapsed="false">
      <c r="A2" s="6" t="s">
        <v>5</v>
      </c>
      <c r="B2" s="7" t="s">
        <v>51</v>
      </c>
      <c r="C2" s="8" t="n">
        <v>12539.5</v>
      </c>
    </row>
    <row r="3" customFormat="false" ht="12.8" hidden="false" customHeight="false" outlineLevel="0" collapsed="false">
      <c r="A3" s="6" t="s">
        <v>7</v>
      </c>
      <c r="B3" s="7" t="s">
        <v>52</v>
      </c>
      <c r="C3" s="8" t="n">
        <v>138865.5</v>
      </c>
    </row>
    <row r="4" customFormat="false" ht="12.8" hidden="false" customHeight="false" outlineLevel="0" collapsed="false">
      <c r="A4" s="6" t="s">
        <v>10</v>
      </c>
      <c r="B4" s="7" t="s">
        <v>53</v>
      </c>
      <c r="C4" s="8" t="n">
        <v>11906</v>
      </c>
    </row>
    <row r="5" customFormat="false" ht="12.8" hidden="false" customHeight="false" outlineLevel="0" collapsed="false">
      <c r="A5" s="6" t="s">
        <v>11</v>
      </c>
      <c r="B5" s="7" t="s">
        <v>54</v>
      </c>
      <c r="C5" s="8" t="n">
        <v>63203.04</v>
      </c>
    </row>
    <row r="6" customFormat="false" ht="12.8" hidden="false" customHeight="false" outlineLevel="0" collapsed="false">
      <c r="A6" s="6" t="s">
        <v>13</v>
      </c>
      <c r="B6" s="7" t="n">
        <v>0</v>
      </c>
      <c r="C6" s="8" t="n">
        <v>7162</v>
      </c>
    </row>
    <row r="7" customFormat="false" ht="12.8" hidden="false" customHeight="false" outlineLevel="0" collapsed="false">
      <c r="A7" s="6" t="s">
        <v>15</v>
      </c>
      <c r="B7" s="7" t="n">
        <v>0</v>
      </c>
      <c r="C7" s="8" t="n">
        <v>15588.04</v>
      </c>
    </row>
    <row r="8" customFormat="false" ht="12.8" hidden="false" customHeight="false" outlineLevel="0" collapsed="false">
      <c r="A8" s="6" t="s">
        <v>16</v>
      </c>
      <c r="B8" s="7" t="s">
        <v>55</v>
      </c>
      <c r="C8" s="8" t="n">
        <v>2136</v>
      </c>
    </row>
    <row r="9" customFormat="false" ht="12.8" hidden="false" customHeight="false" outlineLevel="0" collapsed="false">
      <c r="A9" s="6" t="s">
        <v>17</v>
      </c>
      <c r="B9" s="7" t="s">
        <v>55</v>
      </c>
      <c r="C9" s="8" t="n">
        <v>37</v>
      </c>
    </row>
    <row r="10" customFormat="false" ht="12.8" hidden="false" customHeight="false" outlineLevel="0" collapsed="false">
      <c r="A10" s="6" t="s">
        <v>18</v>
      </c>
      <c r="B10" s="7" t="s">
        <v>56</v>
      </c>
      <c r="C10" s="8" t="n">
        <v>164662.04</v>
      </c>
    </row>
    <row r="11" customFormat="false" ht="12.8" hidden="false" customHeight="false" outlineLevel="0" collapsed="false">
      <c r="A11" s="6" t="s">
        <v>20</v>
      </c>
      <c r="B11" s="7" t="s">
        <v>56</v>
      </c>
      <c r="C11" s="8" t="n">
        <v>118318</v>
      </c>
    </row>
    <row r="12" customFormat="false" ht="12.8" hidden="false" customHeight="false" outlineLevel="0" collapsed="false">
      <c r="A12" s="6" t="s">
        <v>21</v>
      </c>
      <c r="B12" s="7" t="s">
        <v>57</v>
      </c>
      <c r="C12" s="8" t="n">
        <v>24210</v>
      </c>
    </row>
    <row r="13" customFormat="false" ht="12.8" hidden="false" customHeight="false" outlineLevel="0" collapsed="false">
      <c r="A13" s="6" t="s">
        <v>22</v>
      </c>
      <c r="B13" s="7" t="s">
        <v>58</v>
      </c>
      <c r="C13" s="8" t="n">
        <v>3172.5</v>
      </c>
    </row>
    <row r="14" customFormat="false" ht="12.8" hidden="false" customHeight="false" outlineLevel="0" collapsed="false">
      <c r="A14" s="6" t="s">
        <v>23</v>
      </c>
      <c r="B14" s="7" t="s">
        <v>58</v>
      </c>
      <c r="C14" s="8" t="n">
        <v>40133.84</v>
      </c>
    </row>
    <row r="15" customFormat="false" ht="12.8" hidden="false" customHeight="false" outlineLevel="0" collapsed="false">
      <c r="A15" s="6" t="s">
        <v>24</v>
      </c>
      <c r="B15" s="7" t="s">
        <v>59</v>
      </c>
      <c r="C15" s="8" t="n">
        <v>73204.65</v>
      </c>
    </row>
    <row r="16" customFormat="false" ht="12.8" hidden="false" customHeight="false" outlineLevel="0" collapsed="false">
      <c r="A16" s="6" t="s">
        <v>25</v>
      </c>
      <c r="B16" s="7" t="s">
        <v>60</v>
      </c>
      <c r="C16" s="8" t="n">
        <v>5449</v>
      </c>
    </row>
    <row r="17" customFormat="false" ht="12.8" hidden="false" customHeight="false" outlineLevel="0" collapsed="false">
      <c r="A17" s="6" t="s">
        <v>26</v>
      </c>
      <c r="B17" s="7" t="s">
        <v>61</v>
      </c>
      <c r="C17" s="8" t="n">
        <v>6241.74</v>
      </c>
    </row>
    <row r="18" customFormat="false" ht="12.8" hidden="false" customHeight="false" outlineLevel="0" collapsed="false">
      <c r="A18" s="6" t="s">
        <v>27</v>
      </c>
      <c r="B18" s="7" t="s">
        <v>62</v>
      </c>
      <c r="C18" s="8" t="n">
        <v>1738.9</v>
      </c>
    </row>
    <row r="19" customFormat="false" ht="12.8" hidden="false" customHeight="false" outlineLevel="0" collapsed="false">
      <c r="A19" s="6" t="s">
        <v>28</v>
      </c>
      <c r="B19" s="7" t="s">
        <v>52</v>
      </c>
      <c r="C19" s="8" t="n">
        <v>326995.1</v>
      </c>
    </row>
    <row r="20" customFormat="false" ht="12.8" hidden="false" customHeight="false" outlineLevel="0" collapsed="false">
      <c r="A20" s="6" t="s">
        <v>29</v>
      </c>
      <c r="B20" s="7" t="s">
        <v>63</v>
      </c>
      <c r="C20" s="8" t="n">
        <v>163720.24</v>
      </c>
    </row>
    <row r="21" customFormat="false" ht="12.8" hidden="false" customHeight="false" outlineLevel="0" collapsed="false">
      <c r="A21" s="6" t="s">
        <v>31</v>
      </c>
      <c r="B21" s="7" t="n">
        <v>0</v>
      </c>
      <c r="C21" s="8" t="n">
        <v>151385.7</v>
      </c>
    </row>
    <row r="22" customFormat="false" ht="12.8" hidden="false" customHeight="false" outlineLevel="0" collapsed="false">
      <c r="A22" s="6" t="s">
        <v>32</v>
      </c>
      <c r="B22" s="7" t="n">
        <v>0</v>
      </c>
      <c r="C22" s="8" t="n">
        <v>57458</v>
      </c>
    </row>
    <row r="23" customFormat="false" ht="12.8" hidden="false" customHeight="false" outlineLevel="0" collapsed="false">
      <c r="A23" s="6" t="s">
        <v>33</v>
      </c>
      <c r="B23" s="7" t="n">
        <v>0</v>
      </c>
      <c r="C23" s="8" t="n">
        <v>46691</v>
      </c>
    </row>
    <row r="24" customFormat="false" ht="12.8" hidden="false" customHeight="false" outlineLevel="0" collapsed="false">
      <c r="A24" s="6" t="s">
        <v>34</v>
      </c>
      <c r="B24" s="7" t="s">
        <v>64</v>
      </c>
      <c r="C24" s="8" t="n">
        <v>69993</v>
      </c>
    </row>
    <row r="25" customFormat="false" ht="12.8" hidden="false" customHeight="false" outlineLevel="0" collapsed="false">
      <c r="A25" s="6" t="s">
        <v>35</v>
      </c>
      <c r="B25" s="7" t="n">
        <v>0</v>
      </c>
      <c r="C25" s="8" t="n">
        <v>6205.2</v>
      </c>
    </row>
    <row r="26" customFormat="false" ht="12.8" hidden="false" customHeight="false" outlineLevel="0" collapsed="false">
      <c r="A26" s="6" t="s">
        <v>36</v>
      </c>
      <c r="B26" s="7" t="s">
        <v>65</v>
      </c>
      <c r="C26" s="8" t="n">
        <v>20738.15</v>
      </c>
    </row>
    <row r="27" customFormat="false" ht="12.8" hidden="false" customHeight="false" outlineLevel="0" collapsed="false">
      <c r="A27" s="6" t="s">
        <v>37</v>
      </c>
      <c r="B27" s="7" t="s">
        <v>65</v>
      </c>
      <c r="C27" s="8" t="n">
        <v>7211</v>
      </c>
    </row>
    <row r="28" customFormat="false" ht="12.8" hidden="false" customHeight="false" outlineLevel="0" collapsed="false">
      <c r="A28" s="6" t="s">
        <v>38</v>
      </c>
      <c r="B28" s="7" t="s">
        <v>66</v>
      </c>
      <c r="C28" s="8" t="n">
        <v>15045.5</v>
      </c>
    </row>
    <row r="29" customFormat="false" ht="12.8" hidden="false" customHeight="false" outlineLevel="0" collapsed="false">
      <c r="A29" s="6" t="s">
        <v>39</v>
      </c>
      <c r="B29" s="7" t="s">
        <v>67</v>
      </c>
      <c r="C29" s="8" t="n">
        <v>4493</v>
      </c>
    </row>
    <row r="30" customFormat="false" ht="12.8" hidden="false" customHeight="false" outlineLevel="0" collapsed="false">
      <c r="A30" s="6" t="s">
        <v>40</v>
      </c>
      <c r="B30" s="7" t="s">
        <v>68</v>
      </c>
      <c r="C30" s="8" t="n">
        <v>231</v>
      </c>
    </row>
    <row r="31" customFormat="false" ht="12.8" hidden="false" customHeight="false" outlineLevel="0" collapsed="false">
      <c r="A31" s="6" t="s">
        <v>41</v>
      </c>
      <c r="B31" s="7" t="s">
        <v>69</v>
      </c>
      <c r="C31" s="8" t="n">
        <v>4446</v>
      </c>
    </row>
    <row r="32" customFormat="false" ht="12.8" hidden="false" customHeight="false" outlineLevel="0" collapsed="false">
      <c r="A32" s="6" t="s">
        <v>42</v>
      </c>
      <c r="B32" s="7" t="s">
        <v>70</v>
      </c>
      <c r="C32" s="8" t="n">
        <v>8732.49</v>
      </c>
    </row>
    <row r="33" customFormat="false" ht="12.8" hidden="false" customHeight="false" outlineLevel="0" collapsed="false">
      <c r="A33" s="6" t="s">
        <v>43</v>
      </c>
      <c r="B33" s="7" t="s">
        <v>70</v>
      </c>
      <c r="C33" s="8" t="n">
        <v>80</v>
      </c>
    </row>
    <row r="34" customFormat="false" ht="12.8" hidden="false" customHeight="false" outlineLevel="0" collapsed="false">
      <c r="A34" s="6" t="s">
        <v>44</v>
      </c>
      <c r="B34" s="7" t="s">
        <v>71</v>
      </c>
      <c r="C34" s="8" t="n">
        <v>20405</v>
      </c>
    </row>
    <row r="35" customFormat="false" ht="12.8" hidden="false" customHeight="false" outlineLevel="0" collapsed="false">
      <c r="A35" s="6" t="s">
        <v>45</v>
      </c>
      <c r="B35" s="7" t="n">
        <v>0</v>
      </c>
      <c r="C35" s="8" t="n">
        <v>2646.2</v>
      </c>
    </row>
    <row r="36" customFormat="false" ht="12.8" hidden="false" customHeight="false" outlineLevel="0" collapsed="false">
      <c r="A36" s="6" t="s">
        <v>46</v>
      </c>
      <c r="B36" s="7" t="n">
        <v>0</v>
      </c>
      <c r="C36" s="8" t="n">
        <v>429.8</v>
      </c>
    </row>
    <row r="37" customFormat="false" ht="12.8" hidden="false" customHeight="false" outlineLevel="0" collapsed="false">
      <c r="A37" s="6" t="s">
        <v>47</v>
      </c>
      <c r="B37" s="7" t="n">
        <v>0</v>
      </c>
      <c r="C37" s="8" t="n">
        <v>16533</v>
      </c>
    </row>
    <row r="38" customFormat="false" ht="12.8" hidden="false" customHeight="false" outlineLevel="0" collapsed="false">
      <c r="A38" s="6" t="s">
        <v>48</v>
      </c>
      <c r="B38" s="7" t="n">
        <v>0</v>
      </c>
      <c r="C38" s="8" t="n">
        <v>239682.04</v>
      </c>
    </row>
    <row r="39" customFormat="false" ht="12.8" hidden="false" customHeight="false" outlineLevel="0" collapsed="false">
      <c r="A39" s="6" t="s">
        <v>49</v>
      </c>
      <c r="B39" s="7" t="n">
        <v>0</v>
      </c>
      <c r="C39" s="8" t="n">
        <v>19105.6</v>
      </c>
    </row>
    <row r="40" customFormat="false" ht="12.8" hidden="false" customHeight="false" outlineLevel="0" collapsed="false">
      <c r="A40" s="9" t="s">
        <v>72</v>
      </c>
      <c r="B40" s="10"/>
      <c r="C40" s="11" t="n">
        <v>1870794.77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8.06"/>
  </cols>
  <sheetData>
    <row r="1" customFormat="false" ht="12.8" hidden="false" customHeight="false" outlineLevel="0" collapsed="false">
      <c r="A1" s="1" t="s">
        <v>73</v>
      </c>
      <c r="B1" s="1" t="s">
        <v>3</v>
      </c>
    </row>
    <row r="2" customFormat="false" ht="12.8" hidden="false" customHeight="false" outlineLevel="0" collapsed="false">
      <c r="A2" s="0" t="s">
        <v>5</v>
      </c>
      <c r="B2" s="0" t="s">
        <v>51</v>
      </c>
    </row>
    <row r="3" customFormat="false" ht="12.8" hidden="false" customHeight="false" outlineLevel="0" collapsed="false">
      <c r="A3" s="0" t="s">
        <v>7</v>
      </c>
      <c r="B3" s="0" t="s">
        <v>52</v>
      </c>
    </row>
    <row r="4" customFormat="false" ht="12.8" hidden="false" customHeight="false" outlineLevel="0" collapsed="false">
      <c r="A4" s="0" t="s">
        <v>10</v>
      </c>
      <c r="B4" s="0" t="s">
        <v>53</v>
      </c>
    </row>
    <row r="5" customFormat="false" ht="12.8" hidden="false" customHeight="false" outlineLevel="0" collapsed="false">
      <c r="A5" s="0" t="s">
        <v>11</v>
      </c>
      <c r="B5" s="0" t="s">
        <v>54</v>
      </c>
    </row>
    <row r="6" customFormat="false" ht="12.8" hidden="false" customHeight="false" outlineLevel="0" collapsed="false">
      <c r="A6" s="0" t="s">
        <v>13</v>
      </c>
    </row>
    <row r="7" customFormat="false" ht="12.8" hidden="false" customHeight="false" outlineLevel="0" collapsed="false">
      <c r="A7" s="0" t="s">
        <v>15</v>
      </c>
    </row>
    <row r="8" customFormat="false" ht="12.8" hidden="false" customHeight="false" outlineLevel="0" collapsed="false">
      <c r="A8" s="0" t="s">
        <v>16</v>
      </c>
      <c r="B8" s="0" t="s">
        <v>55</v>
      </c>
    </row>
    <row r="9" customFormat="false" ht="12.8" hidden="false" customHeight="false" outlineLevel="0" collapsed="false">
      <c r="A9" s="0" t="s">
        <v>18</v>
      </c>
      <c r="B9" s="0" t="s">
        <v>56</v>
      </c>
    </row>
    <row r="10" customFormat="false" ht="12.8" hidden="false" customHeight="false" outlineLevel="0" collapsed="false">
      <c r="A10" s="0" t="s">
        <v>21</v>
      </c>
      <c r="B10" s="0" t="s">
        <v>57</v>
      </c>
    </row>
    <row r="11" customFormat="false" ht="12.8" hidden="false" customHeight="false" outlineLevel="0" collapsed="false">
      <c r="A11" s="0" t="s">
        <v>22</v>
      </c>
      <c r="B11" s="0" t="s">
        <v>58</v>
      </c>
    </row>
    <row r="12" customFormat="false" ht="12.8" hidden="false" customHeight="false" outlineLevel="0" collapsed="false">
      <c r="A12" s="0" t="s">
        <v>23</v>
      </c>
      <c r="B12" s="0" t="s">
        <v>58</v>
      </c>
    </row>
    <row r="13" customFormat="false" ht="12.8" hidden="false" customHeight="false" outlineLevel="0" collapsed="false">
      <c r="A13" s="0" t="s">
        <v>24</v>
      </c>
      <c r="B13" s="0" t="s">
        <v>59</v>
      </c>
    </row>
    <row r="14" customFormat="false" ht="12.8" hidden="false" customHeight="false" outlineLevel="0" collapsed="false">
      <c r="A14" s="0" t="s">
        <v>25</v>
      </c>
      <c r="B14" s="0" t="s">
        <v>60</v>
      </c>
    </row>
    <row r="15" customFormat="false" ht="12.8" hidden="false" customHeight="false" outlineLevel="0" collapsed="false">
      <c r="A15" s="0" t="s">
        <v>26</v>
      </c>
      <c r="B15" s="0" t="s">
        <v>61</v>
      </c>
    </row>
    <row r="16" customFormat="false" ht="12.8" hidden="false" customHeight="false" outlineLevel="0" collapsed="false">
      <c r="A16" s="0" t="s">
        <v>27</v>
      </c>
      <c r="B16" s="0" t="s">
        <v>62</v>
      </c>
    </row>
    <row r="17" customFormat="false" ht="12.8" hidden="false" customHeight="false" outlineLevel="0" collapsed="false">
      <c r="A17" s="0" t="s">
        <v>28</v>
      </c>
      <c r="B17" s="0" t="s">
        <v>52</v>
      </c>
    </row>
    <row r="18" customFormat="false" ht="12.8" hidden="false" customHeight="false" outlineLevel="0" collapsed="false">
      <c r="A18" s="0" t="s">
        <v>29</v>
      </c>
      <c r="B18" s="0" t="s">
        <v>63</v>
      </c>
    </row>
    <row r="19" customFormat="false" ht="12.8" hidden="false" customHeight="false" outlineLevel="0" collapsed="false">
      <c r="A19" s="0" t="s">
        <v>31</v>
      </c>
    </row>
    <row r="20" customFormat="false" ht="12.8" hidden="false" customHeight="false" outlineLevel="0" collapsed="false">
      <c r="A20" s="0" t="s">
        <v>34</v>
      </c>
      <c r="B20" s="0" t="s">
        <v>64</v>
      </c>
    </row>
    <row r="21" customFormat="false" ht="12.8" hidden="false" customHeight="false" outlineLevel="0" collapsed="false">
      <c r="A21" s="0" t="s">
        <v>35</v>
      </c>
    </row>
    <row r="22" customFormat="false" ht="12.8" hidden="false" customHeight="false" outlineLevel="0" collapsed="false">
      <c r="A22" s="0" t="s">
        <v>36</v>
      </c>
      <c r="B22" s="0" t="s">
        <v>65</v>
      </c>
    </row>
    <row r="23" customFormat="false" ht="12.8" hidden="false" customHeight="false" outlineLevel="0" collapsed="false">
      <c r="A23" s="0" t="s">
        <v>37</v>
      </c>
      <c r="B23" s="0" t="s">
        <v>65</v>
      </c>
    </row>
    <row r="24" customFormat="false" ht="12.8" hidden="false" customHeight="false" outlineLevel="0" collapsed="false">
      <c r="A24" s="0" t="s">
        <v>38</v>
      </c>
      <c r="B24" s="0" t="s">
        <v>66</v>
      </c>
    </row>
    <row r="25" customFormat="false" ht="12.8" hidden="false" customHeight="false" outlineLevel="0" collapsed="false">
      <c r="A25" s="0" t="s">
        <v>39</v>
      </c>
      <c r="B25" s="0" t="s">
        <v>67</v>
      </c>
    </row>
    <row r="26" customFormat="false" ht="12.8" hidden="false" customHeight="false" outlineLevel="0" collapsed="false">
      <c r="A26" s="0" t="s">
        <v>40</v>
      </c>
      <c r="B26" s="0" t="s">
        <v>68</v>
      </c>
    </row>
    <row r="27" customFormat="false" ht="12.8" hidden="false" customHeight="false" outlineLevel="0" collapsed="false">
      <c r="A27" s="0" t="s">
        <v>41</v>
      </c>
      <c r="B27" s="0" t="s">
        <v>69</v>
      </c>
    </row>
    <row r="28" customFormat="false" ht="12.8" hidden="false" customHeight="false" outlineLevel="0" collapsed="false">
      <c r="A28" s="0" t="s">
        <v>42</v>
      </c>
      <c r="B28" s="0" t="s">
        <v>70</v>
      </c>
    </row>
    <row r="29" customFormat="false" ht="12.8" hidden="false" customHeight="false" outlineLevel="0" collapsed="false">
      <c r="A29" s="0" t="s">
        <v>44</v>
      </c>
      <c r="B29" s="0" t="s">
        <v>71</v>
      </c>
    </row>
    <row r="30" customFormat="false" ht="12.8" hidden="false" customHeight="false" outlineLevel="0" collapsed="false">
      <c r="A30" s="0" t="s">
        <v>45</v>
      </c>
    </row>
    <row r="31" customFormat="false" ht="12.8" hidden="false" customHeight="false" outlineLevel="0" collapsed="false">
      <c r="A31" s="0" t="s">
        <v>46</v>
      </c>
    </row>
    <row r="32" customFormat="false" ht="12.8" hidden="false" customHeight="false" outlineLevel="0" collapsed="false">
      <c r="A32" s="0" t="s">
        <v>47</v>
      </c>
    </row>
    <row r="33" customFormat="false" ht="12.8" hidden="false" customHeight="false" outlineLevel="0" collapsed="false">
      <c r="A33" s="0" t="s">
        <v>48</v>
      </c>
    </row>
    <row r="34" customFormat="false" ht="12.8" hidden="false" customHeight="false" outlineLevel="0" collapsed="false">
      <c r="A34" s="0" t="s">
        <v>49</v>
      </c>
    </row>
  </sheetData>
  <autoFilter ref="A1:B3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2024-06-27T14:33:32Z</dcterms:created>
  <dc:creator>Tomás Navarrete Gutiérrez</dc:creator>
  <dc:description/>
  <dc:language>en-GB</dc:language>
  <cp:lastModifiedBy>Tomás Navarrete Gutiérrez</cp:lastModifiedBy>
  <dcterms:modified xsi:type="dcterms:W3CDTF">2024-06-27T14:46:26Z</dcterms:modified>
  <cp:revision>4</cp:revision>
  <dc:subject/>
  <dc:title/>
</cp:coreProperties>
</file>