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0"/>
  </bookViews>
  <sheets>
    <sheet name="Feuille1" sheetId="1" state="visible" r:id="rId1"/>
  </sheets>
  <calcPr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<sst xmlns="http://schemas.openxmlformats.org/spreadsheetml/2006/main" count="23" uniqueCount="23">
  <si>
    <t>layers</t>
  </si>
  <si>
    <t>finish</t>
  </si>
  <si>
    <t>thickness</t>
  </si>
  <si>
    <t>prepregID</t>
  </si>
  <si>
    <t>Electricity</t>
  </si>
  <si>
    <t>Energy</t>
  </si>
  <si>
    <t xml:space="preserve">ultrapure water </t>
  </si>
  <si>
    <t xml:space="preserve">Electronic component factory</t>
  </si>
  <si>
    <t xml:space="preserve">CU input</t>
  </si>
  <si>
    <t xml:space="preserve">GF input</t>
  </si>
  <si>
    <t xml:space="preserve">Epoxy input</t>
  </si>
  <si>
    <t>HCL</t>
  </si>
  <si>
    <t>H2O2</t>
  </si>
  <si>
    <t xml:space="preserve">Fe(III) Cl</t>
  </si>
  <si>
    <t>Au</t>
  </si>
  <si>
    <t>Ni</t>
  </si>
  <si>
    <t>Ag</t>
  </si>
  <si>
    <t>NaCl</t>
  </si>
  <si>
    <t>NaOH</t>
  </si>
  <si>
    <t xml:space="preserve">Sulfuric Acid</t>
  </si>
  <si>
    <t>Solvent</t>
  </si>
  <si>
    <t>Water</t>
  </si>
  <si>
    <t>Ni/Au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</si>
</sst>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1">
    <font>
      <sz val="11.000000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 style="none"/>
      <right style="none"/>
      <top style="none"/>
      <bottom style="none"/>
      <diagonal style="none"/>
    </border>
  </borders>
  <cellStyleXfs count="1">
    <xf fontId="0" fillId="0" borderId="0" numFmtId="0" applyNumberFormat="1" applyFont="1" applyFill="1" applyBorder="1"/>
  </cellStyleXfs>
  <cellXfs count="5">
    <xf fontId="0" fillId="0" borderId="0" numFmtId="0" xfId="0"/>
    <xf fontId="0" fillId="0" borderId="0" numFmtId="0" xfId="0">
      <protection hidden="0" locked="1"/>
    </xf>
    <xf fontId="0" fillId="0" borderId="0" numFmtId="0" xfId="0">
      <protection hidden="0" locked="1"/>
    </xf>
    <xf fontId="0" fillId="0" borderId="0" numFmtId="11" xfId="0" applyNumberFormat="1"/>
    <xf fontId="0" fillId="0" borderId="0" numFmt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theme" Target="theme/theme1.xml"/><Relationship  Id="rId3" Type="http://schemas.openxmlformats.org/officeDocument/2006/relationships/sharedStrings" Target="sharedStrings.xml"/><Relationship  Id="rId4" Type="http://schemas.openxmlformats.org/officeDocument/2006/relationships/styles" Target="styles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S1" zoomScale="100" workbookViewId="0">
      <selection activeCell="A1" activeCellId="0" sqref="A1"/>
    </sheetView>
  </sheetViews>
  <sheetFormatPr defaultRowHeight="14.25"/>
  <sheetData>
    <row r="1" ht="14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t="s">
        <v>20</v>
      </c>
      <c r="V1" t="s">
        <v>21</v>
      </c>
    </row>
    <row r="2" ht="14.25">
      <c r="A2">
        <v>1</v>
      </c>
      <c r="B2" t="s">
        <v>16</v>
      </c>
      <c r="C2">
        <v>1.6000000000000001</v>
      </c>
      <c r="D2" s="1">
        <v>1080</v>
      </c>
      <c r="E2" s="2">
        <f>17.9757113333333*A2</f>
        <v>17.975711333333301</v>
      </c>
      <c r="F2" s="1">
        <f>A2*1.56310533333333</f>
        <v>1.56310533333333</v>
      </c>
      <c r="G2" s="1">
        <f>A2*49.18115</f>
        <v>49.181150000000002</v>
      </c>
      <c r="H2" s="3">
        <v>9.9999999999999998e-13</v>
      </c>
      <c r="I2" s="1">
        <f>A2*0.1408615829375</f>
        <v>0.14086158293750001</v>
      </c>
      <c r="J2">
        <f>IF(D2=1080,0.35,IF(D2=2116,0.46,0.5))*C2*0.001*1550</f>
        <v>0.86799999999999988</v>
      </c>
      <c r="K2">
        <f>IF(D2=1080,1-0.35,IF(D2=2116,1-0.46,0.5))*C2*0.001*1100</f>
        <v>1.1440000000000001</v>
      </c>
      <c r="L2" s="1">
        <f>A2*0.5099911820625</f>
        <v>0.50999118206250005</v>
      </c>
      <c r="M2" s="1">
        <f>A2*0.072267098375</f>
        <v>0.072267098375000005</v>
      </c>
      <c r="N2" s="1">
        <f>A2*0.1291073470625</f>
        <v>0.12910734706249999</v>
      </c>
      <c r="O2" s="1">
        <f>IF(B2="Ni/Au",0.0007728,0)</f>
        <v>0</v>
      </c>
      <c r="P2" s="1">
        <f>IF(B2="Ni/Au",0.017814,0)</f>
        <v>0</v>
      </c>
      <c r="Q2" s="1">
        <f>IF(B2="Ag",0.001259,0)</f>
        <v>0.0012589999999999999</v>
      </c>
      <c r="R2" s="1">
        <f>A2*0.023105</f>
        <v>0.023105000000000001</v>
      </c>
      <c r="S2" s="1">
        <f>A2*0.76807734125</f>
        <v>0.76807734125000005</v>
      </c>
      <c r="T2" s="1">
        <f>A2*0.2866166794375</f>
        <v>0.28661667943750002</v>
      </c>
      <c r="U2" s="1">
        <f>A2*0.02265</f>
        <v>0.02265</v>
      </c>
      <c r="V2" s="1">
        <f>A2*4.44369269375</f>
        <v>4.4436926937500001</v>
      </c>
    </row>
    <row r="3" ht="14.25">
      <c r="A3">
        <v>2</v>
      </c>
      <c r="B3" t="s">
        <v>16</v>
      </c>
      <c r="C3" s="1">
        <v>1.6000000000000001</v>
      </c>
      <c r="D3" s="1">
        <v>1080</v>
      </c>
      <c r="E3" s="2">
        <f>17.9757113333333*A3</f>
        <v>35.951422666666602</v>
      </c>
      <c r="F3" s="1">
        <f>A3*1.56310533333333</f>
        <v>3.12621066666666</v>
      </c>
      <c r="G3" s="1">
        <f>A3*49.18115</f>
        <v>98.362300000000005</v>
      </c>
      <c r="H3" s="3">
        <v>9.9999999999999998e-13</v>
      </c>
      <c r="I3" s="1">
        <f>A3*0.1408615829375</f>
        <v>0.28172316587500001</v>
      </c>
      <c r="J3">
        <f>IF(D3=1080,0.35,IF(D3=2116,0.46,0.5))*C3*0.001*1550</f>
        <v>0.86799999999999988</v>
      </c>
      <c r="K3">
        <f>IF(D3=1080,1-0.35,IF(D3=2116,1-0.46,0.5))*C3*0.001*1100</f>
        <v>1.1440000000000001</v>
      </c>
      <c r="L3" s="1">
        <f>A3*0.5099911820625</f>
        <v>1.0199823641250001</v>
      </c>
      <c r="M3" s="1">
        <f>A3*0.072267098375</f>
        <v>0.14453419675000001</v>
      </c>
      <c r="N3" s="1">
        <f>A3*0.1291073470625</f>
        <v>0.25821469412499998</v>
      </c>
      <c r="O3" s="1">
        <f>IF(B3="Ni/Au",0.0007728,0)</f>
        <v>0</v>
      </c>
      <c r="P3" s="1">
        <f>IF(B3="Ni/Au",0.017814,0)</f>
        <v>0</v>
      </c>
      <c r="Q3" s="1">
        <f>IF(B3="Ag",0.001259,0)</f>
        <v>0.0012589999999999999</v>
      </c>
      <c r="R3" s="1">
        <f>A3*0.023105</f>
        <v>0.046210000000000001</v>
      </c>
      <c r="S3" s="1">
        <f>A3*0.76807734125</f>
        <v>1.5361546825000001</v>
      </c>
      <c r="T3" s="1">
        <f>A3*0.2866166794375</f>
        <v>0.57323335887500004</v>
      </c>
      <c r="U3" s="1">
        <f>A3*0.02265</f>
        <v>0.0453</v>
      </c>
      <c r="V3" s="1">
        <f>A3*4.44369269375</f>
        <v>8.8873853875000002</v>
      </c>
    </row>
    <row r="4" ht="14.25">
      <c r="A4">
        <v>4</v>
      </c>
      <c r="B4" t="s">
        <v>16</v>
      </c>
      <c r="C4" s="1">
        <v>1.6000000000000001</v>
      </c>
      <c r="D4" s="1">
        <v>1080</v>
      </c>
      <c r="E4" s="2">
        <f>17.9757113333333*A4</f>
        <v>71.902845333333204</v>
      </c>
      <c r="F4" s="1">
        <f>A4*1.56310533333333</f>
        <v>6.2524213333333201</v>
      </c>
      <c r="G4" s="1">
        <f>A4*49.18115</f>
        <v>196.72460000000001</v>
      </c>
      <c r="H4" s="3">
        <v>9.9999999999999998e-13</v>
      </c>
      <c r="I4" s="1">
        <f>A4*0.1408615829375</f>
        <v>0.56344633175000003</v>
      </c>
      <c r="J4">
        <f>IF(D4=1080,0.35,IF(D4=2116,0.46,0.5))*C4*0.001*1550</f>
        <v>0.86799999999999988</v>
      </c>
      <c r="K4">
        <f>IF(D4=1080,1-0.35,IF(D4=2116,1-0.46,0.5))*C4*0.001*1100</f>
        <v>1.1440000000000001</v>
      </c>
      <c r="L4" s="1">
        <f>A4*0.5099911820625</f>
        <v>2.0399647282500002</v>
      </c>
      <c r="M4" s="1">
        <f>A4*0.072267098375</f>
        <v>0.28906839350000002</v>
      </c>
      <c r="N4" s="1">
        <f>A4*0.1291073470625</f>
        <v>0.51642938824999995</v>
      </c>
      <c r="O4" s="1">
        <f>IF(B4="Ni/Au",0.0007728,0)</f>
        <v>0</v>
      </c>
      <c r="P4" s="1">
        <f>IF(B4="Ni/Au",0.017814,0)</f>
        <v>0</v>
      </c>
      <c r="Q4" s="1">
        <f>IF(B4="Ag",0.001259,0)</f>
        <v>0.0012589999999999999</v>
      </c>
      <c r="R4" s="1">
        <f>A4*0.023105</f>
        <v>0.092420000000000002</v>
      </c>
      <c r="S4" s="1">
        <f>A4*0.76807734125</f>
        <v>3.0723093650000002</v>
      </c>
      <c r="T4" s="1">
        <f>A4*0.2866166794375</f>
        <v>1.1464667177500001</v>
      </c>
      <c r="U4" s="1">
        <f>A4*0.02265</f>
        <v>0.0906</v>
      </c>
      <c r="V4" s="1">
        <f>A4*4.44369269375</f>
        <v>17.774770775</v>
      </c>
    </row>
    <row r="5" ht="14.25">
      <c r="A5">
        <v>6</v>
      </c>
      <c r="B5" t="s">
        <v>16</v>
      </c>
      <c r="C5" s="1">
        <v>1.6000000000000001</v>
      </c>
      <c r="D5" s="1">
        <v>1080</v>
      </c>
      <c r="E5" s="2">
        <f>17.9757113333333*A5</f>
        <v>107.85426799999981</v>
      </c>
      <c r="F5" s="1">
        <f>A5*1.56310533333333</f>
        <v>9.3786319999999801</v>
      </c>
      <c r="G5" s="1">
        <f>A5*49.18115</f>
        <v>295.08690000000001</v>
      </c>
      <c r="H5" s="3">
        <v>9.9999999999999998e-13</v>
      </c>
      <c r="I5" s="1">
        <f>A5*0.1408615829375</f>
        <v>0.84516949762500004</v>
      </c>
      <c r="J5">
        <f>IF(D5=1080,0.35,IF(D5=2116,0.46,0.5))*C5*0.001*1550</f>
        <v>0.86799999999999988</v>
      </c>
      <c r="K5">
        <f>IF(D5=1080,1-0.35,IF(D5=2116,1-0.46,0.5))*C5*0.001*1100</f>
        <v>1.1440000000000001</v>
      </c>
      <c r="L5" s="1">
        <f>A5*0.5099911820625</f>
        <v>3.0599470923750003</v>
      </c>
      <c r="M5" s="1">
        <f>A5*0.072267098375</f>
        <v>0.43360259025000003</v>
      </c>
      <c r="N5" s="1">
        <f>A5*0.1291073470625</f>
        <v>0.77464408237499993</v>
      </c>
      <c r="O5" s="1">
        <f>IF(B5="Ni/Au",0.0007728,0)</f>
        <v>0</v>
      </c>
      <c r="P5" s="1">
        <f>IF(B5="Ni/Au",0.017814,0)</f>
        <v>0</v>
      </c>
      <c r="Q5" s="1">
        <f>IF(B5="Ag",0.001259,0)</f>
        <v>0.0012589999999999999</v>
      </c>
      <c r="R5" s="1">
        <f>A5*0.023105</f>
        <v>0.13863</v>
      </c>
      <c r="S5" s="1">
        <f>A5*0.76807734125</f>
        <v>4.6084640475</v>
      </c>
      <c r="T5" s="1">
        <f>A5*0.2866166794375</f>
        <v>1.7197000766250001</v>
      </c>
      <c r="U5" s="1">
        <f>A5*0.02265</f>
        <v>0.13589999999999999</v>
      </c>
      <c r="V5" s="1">
        <f>A5*4.44369269375</f>
        <v>26.662156162500001</v>
      </c>
    </row>
    <row r="6" ht="14.25">
      <c r="A6">
        <v>8</v>
      </c>
      <c r="B6" t="s">
        <v>16</v>
      </c>
      <c r="C6" s="1">
        <v>1.6000000000000001</v>
      </c>
      <c r="D6" s="1">
        <v>1080</v>
      </c>
      <c r="E6" s="2">
        <f>17.9757113333333*A6</f>
        <v>143.80569066666641</v>
      </c>
      <c r="F6" s="1">
        <f>A6*1.56310533333333</f>
        <v>12.50484266666664</v>
      </c>
      <c r="G6" s="1">
        <f>A6*49.18115</f>
        <v>393.44920000000002</v>
      </c>
      <c r="H6" s="3">
        <v>9.9999999999999998e-13</v>
      </c>
      <c r="I6" s="1">
        <f>A6*0.1408615829375</f>
        <v>1.1268926635000001</v>
      </c>
      <c r="J6">
        <f>IF(D6=1080,0.35,IF(D6=2116,0.46,0.5))*C6*0.001*1550</f>
        <v>0.86799999999999988</v>
      </c>
      <c r="K6">
        <f>IF(D6=1080,1-0.35,IF(D6=2116,1-0.46,0.5))*C6*0.001*1100</f>
        <v>1.1440000000000001</v>
      </c>
      <c r="L6" s="1">
        <f>A6*0.5099911820625</f>
        <v>4.0799294565000004</v>
      </c>
      <c r="M6" s="1">
        <f>A6*0.072267098375</f>
        <v>0.57813678700000004</v>
      </c>
      <c r="N6" s="1">
        <f>A6*0.1291073470625</f>
        <v>1.0328587764999999</v>
      </c>
      <c r="O6" s="1">
        <f>IF(B6="Ni/Au",0.0007728,0)</f>
        <v>0</v>
      </c>
      <c r="P6" s="1">
        <f>IF(B6="Ni/Au",0.017814,0)</f>
        <v>0</v>
      </c>
      <c r="Q6" s="1">
        <f>IF(B6="Ag",0.001259,0)</f>
        <v>0.0012589999999999999</v>
      </c>
      <c r="R6" s="1">
        <f>A6*0.023105</f>
        <v>0.18484</v>
      </c>
      <c r="S6" s="1">
        <f>A6*0.76807734125</f>
        <v>6.1446187300000004</v>
      </c>
      <c r="T6" s="1">
        <f>A6*0.2866166794375</f>
        <v>2.2929334355000002</v>
      </c>
      <c r="U6" s="1">
        <f>A6*0.02265</f>
        <v>0.1812</v>
      </c>
      <c r="V6" s="1">
        <f>A6*4.44369269375</f>
        <v>35.549541550000001</v>
      </c>
    </row>
    <row r="7" ht="14.25">
      <c r="A7">
        <v>10</v>
      </c>
      <c r="B7" t="s">
        <v>16</v>
      </c>
      <c r="C7" s="1">
        <v>1.6000000000000001</v>
      </c>
      <c r="D7" s="1">
        <v>1080</v>
      </c>
      <c r="E7" s="2">
        <f>17.9757113333333*A7</f>
        <v>179.757113333333</v>
      </c>
      <c r="F7" s="1">
        <f>A7*1.56310533333333</f>
        <v>15.6310533333333</v>
      </c>
      <c r="G7" s="1">
        <f>A7*49.18115</f>
        <v>491.81150000000002</v>
      </c>
      <c r="H7" s="3">
        <v>9.9999999999999998e-13</v>
      </c>
      <c r="I7" s="1">
        <f>A7*0.1408615829375</f>
        <v>1.408615829375</v>
      </c>
      <c r="J7">
        <f>IF(D7=1080,0.35,IF(D7=2116,0.46,0.5))*C7*0.001*1550</f>
        <v>0.86799999999999988</v>
      </c>
      <c r="K7">
        <f>IF(D7=1080,1-0.35,IF(D7=2116,1-0.46,0.5))*C7*0.001*1100</f>
        <v>1.1440000000000001</v>
      </c>
      <c r="L7" s="1">
        <f>A7*0.5099911820625</f>
        <v>5.0999118206250005</v>
      </c>
      <c r="M7" s="1">
        <f>A7*0.072267098375</f>
        <v>0.72267098375000005</v>
      </c>
      <c r="N7" s="1">
        <f>A7*0.1291073470625</f>
        <v>1.2910734706249998</v>
      </c>
      <c r="O7" s="1">
        <f>IF(B7="Ni/Au",0.0007728,0)</f>
        <v>0</v>
      </c>
      <c r="P7" s="1">
        <f>IF(B7="Ni/Au",0.017814,0)</f>
        <v>0</v>
      </c>
      <c r="Q7" s="1">
        <f>IF(B7="Ag",0.001259,0)</f>
        <v>0.0012589999999999999</v>
      </c>
      <c r="R7" s="1">
        <f>A7*0.023105</f>
        <v>0.23105000000000001</v>
      </c>
      <c r="S7" s="1">
        <f>A7*0.76807734125</f>
        <v>7.6807734125000007</v>
      </c>
      <c r="T7" s="1">
        <f>A7*0.2866166794375</f>
        <v>2.8661667943750002</v>
      </c>
      <c r="U7" s="1">
        <f>A7*0.02265</f>
        <v>0.22650000000000001</v>
      </c>
      <c r="V7" s="1">
        <f>A7*4.44369269375</f>
        <v>44.436926937500004</v>
      </c>
    </row>
    <row r="8" ht="14.25">
      <c r="A8">
        <v>12</v>
      </c>
      <c r="B8" t="s">
        <v>16</v>
      </c>
      <c r="C8" s="1">
        <v>1.6000000000000001</v>
      </c>
      <c r="D8" s="1">
        <v>1080</v>
      </c>
      <c r="E8" s="2">
        <f>17.9757113333333*A8</f>
        <v>215.70853599999961</v>
      </c>
      <c r="F8" s="1">
        <f>A8*1.56310533333333</f>
        <v>18.75726399999996</v>
      </c>
      <c r="G8" s="1">
        <f>A8*49.18115</f>
        <v>590.17380000000003</v>
      </c>
      <c r="H8" s="3">
        <v>9.9999999999999998e-13</v>
      </c>
      <c r="I8" s="1">
        <f>A8*0.1408615829375</f>
        <v>1.6903389952500001</v>
      </c>
      <c r="J8">
        <f>IF(D8=1080,0.35,IF(D8=2116,0.46,0.5))*C8*0.001*1550</f>
        <v>0.86799999999999988</v>
      </c>
      <c r="K8">
        <f>IF(D8=1080,1-0.35,IF(D8=2116,1-0.46,0.5))*C8*0.001*1100</f>
        <v>1.1440000000000001</v>
      </c>
      <c r="L8" s="1">
        <f>A8*0.5099911820625</f>
        <v>6.1198941847500006</v>
      </c>
      <c r="M8" s="1">
        <f>A8*0.072267098375</f>
        <v>0.86720518050000006</v>
      </c>
      <c r="N8" s="1">
        <f>A8*0.1291073470625</f>
        <v>1.5492881647499999</v>
      </c>
      <c r="O8" s="1">
        <f>IF(B8="Ni/Au",0.0007728,0)</f>
        <v>0</v>
      </c>
      <c r="P8" s="1">
        <f>IF(B8="Ni/Au",0.017814,0)</f>
        <v>0</v>
      </c>
      <c r="Q8" s="1">
        <f>IF(B8="Ag",0.001259,0)</f>
        <v>0.0012589999999999999</v>
      </c>
      <c r="R8" s="1">
        <f>A8*0.023105</f>
        <v>0.27726000000000001</v>
      </c>
      <c r="S8" s="1">
        <f>A8*0.76807734125</f>
        <v>9.2169280950000001</v>
      </c>
      <c r="T8" s="1">
        <f>A8*0.2866166794375</f>
        <v>3.4394001532500003</v>
      </c>
      <c r="U8" s="1">
        <f>A8*0.02265</f>
        <v>0.27179999999999999</v>
      </c>
      <c r="V8" s="1">
        <f>A8*4.44369269375</f>
        <v>53.324312325000001</v>
      </c>
    </row>
    <row r="9" ht="14.25">
      <c r="A9" s="1">
        <v>1</v>
      </c>
      <c r="B9" s="4" t="s">
        <v>22</v>
      </c>
      <c r="C9" s="1">
        <v>1.6000000000000001</v>
      </c>
      <c r="D9" s="1">
        <v>1080</v>
      </c>
      <c r="E9" s="2">
        <f>17.9757113333333*A9</f>
        <v>17.975711333333301</v>
      </c>
      <c r="F9" s="1">
        <f>A9*1.56310533333333</f>
        <v>1.56310533333333</v>
      </c>
      <c r="G9" s="1">
        <f>A9*49.18115</f>
        <v>49.181150000000002</v>
      </c>
      <c r="H9" s="3">
        <v>9.9999999999999998e-13</v>
      </c>
      <c r="I9" s="1">
        <f>A9*0.1408615829375</f>
        <v>0.14086158293750001</v>
      </c>
      <c r="J9">
        <f>IF(D9=1080,0.35,IF(D9=2116,0.46,0.5))*C9*0.001*1550</f>
        <v>0.86799999999999988</v>
      </c>
      <c r="K9">
        <f>IF(D9=1080,1-0.35,IF(D9=2116,1-0.46,0.5))*C9*0.001*1100</f>
        <v>1.1440000000000001</v>
      </c>
      <c r="L9" s="1">
        <f>A9*0.5099911820625</f>
        <v>0.50999118206250005</v>
      </c>
      <c r="M9" s="1">
        <f>A9*0.072267098375</f>
        <v>0.072267098375000005</v>
      </c>
      <c r="N9" s="1">
        <f>A9*0.1291073470625</f>
        <v>0.12910734706249999</v>
      </c>
      <c r="O9" s="1">
        <f>IF(B9="Ni/Au",0.0007728,0)</f>
        <v>0.00077280000000000003</v>
      </c>
      <c r="P9" s="1">
        <f>IF(B9="Ni/Au",0.017814,0)</f>
        <v>0.017814</v>
      </c>
      <c r="Q9" s="1">
        <f>IF(B9="Ag",0.001259,0)</f>
        <v>0</v>
      </c>
      <c r="R9" s="1">
        <f>A9*0.023105</f>
        <v>0.023105000000000001</v>
      </c>
      <c r="S9" s="1">
        <f>A9*0.76807734125</f>
        <v>0.76807734125000005</v>
      </c>
      <c r="T9" s="1">
        <f>A9*0.2866166794375</f>
        <v>0.28661667943750002</v>
      </c>
      <c r="U9" s="1">
        <f>A9*0.02265</f>
        <v>0.02265</v>
      </c>
      <c r="V9" s="1">
        <f>A9*4.44369269375</f>
        <v>4.4436926937500001</v>
      </c>
    </row>
    <row r="10" ht="14.25">
      <c r="A10" s="1">
        <v>2</v>
      </c>
      <c r="B10" t="s">
        <v>22</v>
      </c>
      <c r="C10" s="1">
        <v>1.6000000000000001</v>
      </c>
      <c r="D10" s="1">
        <v>1080</v>
      </c>
      <c r="E10" s="2">
        <f>17.9757113333333*A10</f>
        <v>35.951422666666602</v>
      </c>
      <c r="F10" s="1">
        <f>A10*1.56310533333333</f>
        <v>3.12621066666666</v>
      </c>
      <c r="G10" s="1">
        <f>A10*49.18115</f>
        <v>98.362300000000005</v>
      </c>
      <c r="H10" s="3">
        <v>9.9999999999999998e-13</v>
      </c>
      <c r="I10" s="1">
        <f>A10*0.1408615829375</f>
        <v>0.28172316587500001</v>
      </c>
      <c r="J10">
        <f>IF(D10=1080,0.35,IF(D10=2116,0.46,0.5))*C10*0.001*1550</f>
        <v>0.86799999999999988</v>
      </c>
      <c r="K10">
        <f>IF(D10=1080,1-0.35,IF(D10=2116,1-0.46,0.5))*C10*0.001*1100</f>
        <v>1.1440000000000001</v>
      </c>
      <c r="L10" s="1">
        <f>A10*0.5099911820625</f>
        <v>1.0199823641250001</v>
      </c>
      <c r="M10" s="1">
        <f>A10*0.072267098375</f>
        <v>0.14453419675000001</v>
      </c>
      <c r="N10" s="1">
        <f>A10*0.1291073470625</f>
        <v>0.25821469412499998</v>
      </c>
      <c r="O10" s="1">
        <f>IF(B10="Ni/Au",0.0007728,0)</f>
        <v>0.00077280000000000003</v>
      </c>
      <c r="P10" s="1">
        <f>IF(B10="Ni/Au",0.017814,0)</f>
        <v>0.017814</v>
      </c>
      <c r="Q10" s="1">
        <f>IF(B10="Ag",0.001259,0)</f>
        <v>0</v>
      </c>
      <c r="R10" s="1">
        <f>A10*0.023105</f>
        <v>0.046210000000000001</v>
      </c>
      <c r="S10" s="1">
        <f>A10*0.76807734125</f>
        <v>1.5361546825000001</v>
      </c>
      <c r="T10" s="1">
        <f>A10*0.2866166794375</f>
        <v>0.57323335887500004</v>
      </c>
      <c r="U10" s="1">
        <f>A10*0.02265</f>
        <v>0.0453</v>
      </c>
      <c r="V10" s="1">
        <f>A10*4.44369269375</f>
        <v>8.8873853875000002</v>
      </c>
    </row>
    <row r="11" ht="14.25">
      <c r="A11" s="1">
        <v>4</v>
      </c>
      <c r="B11" t="s">
        <v>22</v>
      </c>
      <c r="C11" s="1">
        <v>1.6000000000000001</v>
      </c>
      <c r="D11" s="1">
        <v>1080</v>
      </c>
      <c r="E11" s="2">
        <f>17.9757113333333*A11</f>
        <v>71.902845333333204</v>
      </c>
      <c r="F11" s="1">
        <f>A11*1.56310533333333</f>
        <v>6.2524213333333201</v>
      </c>
      <c r="G11" s="1">
        <f>A11*49.18115</f>
        <v>196.72460000000001</v>
      </c>
      <c r="H11" s="3">
        <v>9.9999999999999998e-13</v>
      </c>
      <c r="I11" s="1">
        <f>A11*0.1408615829375</f>
        <v>0.56344633175000003</v>
      </c>
      <c r="J11">
        <f>IF(D11=1080,0.35,IF(D11=2116,0.46,0.5))*C11*0.001*1550</f>
        <v>0.86799999999999988</v>
      </c>
      <c r="K11">
        <f>IF(D11=1080,1-0.35,IF(D11=2116,1-0.46,0.5))*C11*0.001*1100</f>
        <v>1.1440000000000001</v>
      </c>
      <c r="L11" s="1">
        <f>A11*0.5099911820625</f>
        <v>2.0399647282500002</v>
      </c>
      <c r="M11" s="1">
        <f>A11*0.072267098375</f>
        <v>0.28906839350000002</v>
      </c>
      <c r="N11" s="1">
        <f>A11*0.1291073470625</f>
        <v>0.51642938824999995</v>
      </c>
      <c r="O11" s="1">
        <f>IF(B11="Ni/Au",0.0007728,0)</f>
        <v>0.00077280000000000003</v>
      </c>
      <c r="P11" s="1">
        <f>IF(B11="Ni/Au",0.017814,0)</f>
        <v>0.017814</v>
      </c>
      <c r="Q11" s="1">
        <f>IF(B11="Ag",0.001259,0)</f>
        <v>0</v>
      </c>
      <c r="R11" s="1">
        <f>A11*0.023105</f>
        <v>0.092420000000000002</v>
      </c>
      <c r="S11" s="1">
        <f>A11*0.76807734125</f>
        <v>3.0723093650000002</v>
      </c>
      <c r="T11" s="1">
        <f>A11*0.2866166794375</f>
        <v>1.1464667177500001</v>
      </c>
      <c r="U11" s="1">
        <f>A11*0.02265</f>
        <v>0.0906</v>
      </c>
      <c r="V11" s="1">
        <f>A11*4.44369269375</f>
        <v>17.774770775</v>
      </c>
    </row>
    <row r="12" ht="14.25">
      <c r="A12" s="1">
        <v>6</v>
      </c>
      <c r="B12" t="s">
        <v>22</v>
      </c>
      <c r="C12" s="1">
        <v>1.6000000000000001</v>
      </c>
      <c r="D12" s="1">
        <v>1080</v>
      </c>
      <c r="E12" s="2">
        <f>17.9757113333333*A12</f>
        <v>107.85426799999981</v>
      </c>
      <c r="F12" s="1">
        <f>A12*1.56310533333333</f>
        <v>9.3786319999999801</v>
      </c>
      <c r="G12" s="1">
        <f>A12*49.18115</f>
        <v>295.08690000000001</v>
      </c>
      <c r="H12" s="3">
        <v>9.9999999999999998e-13</v>
      </c>
      <c r="I12" s="1">
        <f>A12*0.1408615829375</f>
        <v>0.84516949762500004</v>
      </c>
      <c r="J12">
        <f>IF(D12=1080,0.35,IF(D12=2116,0.46,0.5))*C12*0.001*1550</f>
        <v>0.86799999999999988</v>
      </c>
      <c r="K12">
        <f>IF(D12=1080,1-0.35,IF(D12=2116,1-0.46,0.5))*C12*0.001*1100</f>
        <v>1.1440000000000001</v>
      </c>
      <c r="L12" s="1">
        <f>A12*0.5099911820625</f>
        <v>3.0599470923750003</v>
      </c>
      <c r="M12" s="1">
        <f>A12*0.072267098375</f>
        <v>0.43360259025000003</v>
      </c>
      <c r="N12" s="1">
        <f>A12*0.1291073470625</f>
        <v>0.77464408237499993</v>
      </c>
      <c r="O12" s="1">
        <f>IF(B12="Ni/Au",0.0007728,0)</f>
        <v>0.00077280000000000003</v>
      </c>
      <c r="P12" s="1">
        <f>IF(B12="Ni/Au",0.017814,0)</f>
        <v>0.017814</v>
      </c>
      <c r="Q12" s="1">
        <f>IF(B12="Ag",0.001259,0)</f>
        <v>0</v>
      </c>
      <c r="R12" s="1">
        <f>A12*0.023105</f>
        <v>0.13863</v>
      </c>
      <c r="S12" s="1">
        <f>A12*0.76807734125</f>
        <v>4.6084640475</v>
      </c>
      <c r="T12" s="1">
        <f>A12*0.2866166794375</f>
        <v>1.7197000766250001</v>
      </c>
      <c r="U12" s="1">
        <f>A12*0.02265</f>
        <v>0.13589999999999999</v>
      </c>
      <c r="V12" s="1">
        <f>A12*4.44369269375</f>
        <v>26.662156162500001</v>
      </c>
    </row>
    <row r="13" ht="14.25">
      <c r="A13" s="1">
        <v>8</v>
      </c>
      <c r="B13" t="s">
        <v>22</v>
      </c>
      <c r="C13" s="1">
        <v>1.6000000000000001</v>
      </c>
      <c r="D13" s="1">
        <v>1080</v>
      </c>
      <c r="E13" s="2">
        <f>17.9757113333333*A13</f>
        <v>143.80569066666641</v>
      </c>
      <c r="F13" s="1">
        <f>A13*1.56310533333333</f>
        <v>12.50484266666664</v>
      </c>
      <c r="G13" s="1">
        <f>A13*49.18115</f>
        <v>393.44920000000002</v>
      </c>
      <c r="H13" s="3">
        <v>9.9999999999999998e-13</v>
      </c>
      <c r="I13" s="1">
        <f>A13*0.1408615829375</f>
        <v>1.1268926635000001</v>
      </c>
      <c r="J13">
        <f>IF(D13=1080,0.35,IF(D13=2116,0.46,0.5))*C13*0.001*1550</f>
        <v>0.86799999999999988</v>
      </c>
      <c r="K13">
        <f>IF(D13=1080,1-0.35,IF(D13=2116,1-0.46,0.5))*C13*0.001*1100</f>
        <v>1.1440000000000001</v>
      </c>
      <c r="L13" s="1">
        <f>A13*0.5099911820625</f>
        <v>4.0799294565000004</v>
      </c>
      <c r="M13" s="1">
        <f>A13*0.072267098375</f>
        <v>0.57813678700000004</v>
      </c>
      <c r="N13" s="1">
        <f>A13*0.1291073470625</f>
        <v>1.0328587764999999</v>
      </c>
      <c r="O13" s="1">
        <f>IF(B13="Ni/Au",0.0007728,0)</f>
        <v>0.00077280000000000003</v>
      </c>
      <c r="P13" s="1">
        <f>IF(B13="Ni/Au",0.017814,0)</f>
        <v>0.017814</v>
      </c>
      <c r="Q13" s="1">
        <f>IF(B13="Ag",0.001259,0)</f>
        <v>0</v>
      </c>
      <c r="R13" s="1">
        <f>A13*0.023105</f>
        <v>0.18484</v>
      </c>
      <c r="S13" s="1">
        <f>A13*0.76807734125</f>
        <v>6.1446187300000004</v>
      </c>
      <c r="T13" s="1">
        <f>A13*0.2866166794375</f>
        <v>2.2929334355000002</v>
      </c>
      <c r="U13" s="1">
        <f>A13*0.02265</f>
        <v>0.1812</v>
      </c>
      <c r="V13" s="1">
        <f>A13*4.44369269375</f>
        <v>35.549541550000001</v>
      </c>
    </row>
    <row r="14" ht="14.25">
      <c r="A14" s="1">
        <v>10</v>
      </c>
      <c r="B14" t="s">
        <v>22</v>
      </c>
      <c r="C14" s="1">
        <v>1.6000000000000001</v>
      </c>
      <c r="D14" s="1">
        <v>1080</v>
      </c>
      <c r="E14" s="2">
        <f>17.9757113333333*A14</f>
        <v>179.757113333333</v>
      </c>
      <c r="F14" s="1">
        <f>A14*1.56310533333333</f>
        <v>15.6310533333333</v>
      </c>
      <c r="G14" s="1">
        <f>A14*49.18115</f>
        <v>491.81150000000002</v>
      </c>
      <c r="H14" s="3">
        <v>9.9999999999999998e-13</v>
      </c>
      <c r="I14" s="1">
        <f>A14*0.1408615829375</f>
        <v>1.408615829375</v>
      </c>
      <c r="J14">
        <f>IF(D14=1080,0.35,IF(D14=2116,0.46,0.5))*C14*0.001*1550</f>
        <v>0.86799999999999988</v>
      </c>
      <c r="K14">
        <f>IF(D14=1080,1-0.35,IF(D14=2116,1-0.46,0.5))*C14*0.001*1100</f>
        <v>1.1440000000000001</v>
      </c>
      <c r="L14" s="1">
        <f>A14*0.5099911820625</f>
        <v>5.0999118206250005</v>
      </c>
      <c r="M14" s="1">
        <f>A14*0.072267098375</f>
        <v>0.72267098375000005</v>
      </c>
      <c r="N14" s="1">
        <f>A14*0.1291073470625</f>
        <v>1.2910734706249998</v>
      </c>
      <c r="O14" s="1">
        <f>IF(B14="Ni/Au",0.0007728,0)</f>
        <v>0.00077280000000000003</v>
      </c>
      <c r="P14" s="1">
        <f>IF(B14="Ni/Au",0.017814,0)</f>
        <v>0.017814</v>
      </c>
      <c r="Q14" s="1">
        <f>IF(B14="Ag",0.001259,0)</f>
        <v>0</v>
      </c>
      <c r="R14" s="1">
        <f>A14*0.023105</f>
        <v>0.23105000000000001</v>
      </c>
      <c r="S14" s="1">
        <f>A14*0.76807734125</f>
        <v>7.6807734125000007</v>
      </c>
      <c r="T14" s="1">
        <f>A14*0.2866166794375</f>
        <v>2.8661667943750002</v>
      </c>
      <c r="U14" s="1">
        <f>A14*0.02265</f>
        <v>0.22650000000000001</v>
      </c>
      <c r="V14" s="1">
        <f>A14*4.44369269375</f>
        <v>44.436926937500004</v>
      </c>
    </row>
    <row r="15" ht="14.25">
      <c r="A15" s="1">
        <v>12</v>
      </c>
      <c r="B15" t="s">
        <v>22</v>
      </c>
      <c r="C15" s="1">
        <v>1.6000000000000001</v>
      </c>
      <c r="D15" s="1">
        <v>1080</v>
      </c>
      <c r="E15" s="2">
        <f>17.9757113333333*A15</f>
        <v>215.70853599999961</v>
      </c>
      <c r="F15" s="1">
        <f>A15*1.56310533333333</f>
        <v>18.75726399999996</v>
      </c>
      <c r="G15" s="1">
        <f>A15*49.18115</f>
        <v>590.17380000000003</v>
      </c>
      <c r="H15" s="3">
        <v>9.9999999999999998e-13</v>
      </c>
      <c r="I15" s="1">
        <f>A15*0.1408615829375</f>
        <v>1.6903389952500001</v>
      </c>
      <c r="J15">
        <f>IF(D15=1080,0.35,IF(D15=2116,0.46,0.5))*C15*0.001*1550</f>
        <v>0.86799999999999988</v>
      </c>
      <c r="K15">
        <f>IF(D15=1080,1-0.35,IF(D15=2116,1-0.46,0.5))*C15*0.001*1100</f>
        <v>1.1440000000000001</v>
      </c>
      <c r="L15" s="1">
        <f>A15*0.5099911820625</f>
        <v>6.1198941847500006</v>
      </c>
      <c r="M15" s="1">
        <f>A15*0.072267098375</f>
        <v>0.86720518050000006</v>
      </c>
      <c r="N15" s="1">
        <f>A15*0.1291073470625</f>
        <v>1.5492881647499999</v>
      </c>
      <c r="O15" s="1">
        <f>IF(B15="Ni/Au",0.0007728,0)</f>
        <v>0.00077280000000000003</v>
      </c>
      <c r="P15" s="1">
        <f>IF(B15="Ni/Au",0.017814,0)</f>
        <v>0.017814</v>
      </c>
      <c r="Q15" s="1">
        <f>IF(B15="Ag",0.001259,0)</f>
        <v>0</v>
      </c>
      <c r="R15" s="1">
        <f>A15*0.023105</f>
        <v>0.27726000000000001</v>
      </c>
      <c r="S15" s="1">
        <f>A15*0.76807734125</f>
        <v>9.2169280950000001</v>
      </c>
      <c r="T15" s="1">
        <f>A15*0.2866166794375</f>
        <v>3.4394001532500003</v>
      </c>
      <c r="U15" s="1">
        <f>A15*0.02265</f>
        <v>0.27179999999999999</v>
      </c>
      <c r="V15" s="1">
        <f>A15*4.44369269375</f>
        <v>53.324312325000001</v>
      </c>
    </row>
    <row r="16" ht="14.25">
      <c r="A16" s="1">
        <v>1</v>
      </c>
      <c r="B16" t="s">
        <v>16</v>
      </c>
      <c r="C16" s="1">
        <v>1.3999999999999999</v>
      </c>
      <c r="D16" s="1">
        <v>1080</v>
      </c>
      <c r="E16" s="2">
        <f>17.9757113333333*A16</f>
        <v>17.975711333333301</v>
      </c>
      <c r="F16" s="1">
        <f>A16*1.56310533333333</f>
        <v>1.56310533333333</v>
      </c>
      <c r="G16" s="1">
        <f>A16*49.18115</f>
        <v>49.181150000000002</v>
      </c>
      <c r="H16" s="3">
        <v>9.9999999999999998e-13</v>
      </c>
      <c r="I16" s="1">
        <f>A16*0.1408615829375</f>
        <v>0.14086158293750001</v>
      </c>
      <c r="J16">
        <f>IF(D16=1080,0.35,IF(D16=2116,0.46,0.5))*C16*0.001*1550</f>
        <v>0.75949999999999995</v>
      </c>
      <c r="K16">
        <f>IF(D16=1080,1-0.35,IF(D16=2116,1-0.46,0.5))*C16*0.001*1100</f>
        <v>1.0009999999999999</v>
      </c>
      <c r="L16" s="1">
        <f>A16*0.5099911820625</f>
        <v>0.50999118206250005</v>
      </c>
      <c r="M16" s="1">
        <f>A16*0.072267098375</f>
        <v>0.072267098375000005</v>
      </c>
      <c r="N16" s="1">
        <f>A16*0.1291073470625</f>
        <v>0.12910734706249999</v>
      </c>
      <c r="O16" s="1">
        <f>IF(B16="Ni/Au",0.0007728,0)</f>
        <v>0</v>
      </c>
      <c r="P16" s="1">
        <f>IF(B16="Ni/Au",0.017814,0)</f>
        <v>0</v>
      </c>
      <c r="Q16" s="1">
        <f>IF(B16="Ag",0.001259,0)</f>
        <v>0.0012589999999999999</v>
      </c>
      <c r="R16" s="1">
        <f>A16*0.023105</f>
        <v>0.023105000000000001</v>
      </c>
      <c r="S16" s="1">
        <f>A16*0.76807734125</f>
        <v>0.76807734125000005</v>
      </c>
      <c r="T16" s="1">
        <f>A16*0.2866166794375</f>
        <v>0.28661667943750002</v>
      </c>
      <c r="U16" s="1">
        <f>A16*0.02265</f>
        <v>0.02265</v>
      </c>
      <c r="V16" s="1">
        <f>A16*4.44369269375</f>
        <v>4.4436926937500001</v>
      </c>
    </row>
    <row r="17" ht="14.25">
      <c r="A17" s="1">
        <v>2</v>
      </c>
      <c r="B17" s="1" t="s">
        <v>16</v>
      </c>
      <c r="C17" s="1">
        <v>1.3999999999999999</v>
      </c>
      <c r="D17" s="1">
        <v>1080</v>
      </c>
      <c r="E17" s="2">
        <f>17.9757113333333*A17</f>
        <v>35.951422666666602</v>
      </c>
      <c r="F17" s="1">
        <f>A17*1.56310533333333</f>
        <v>3.12621066666666</v>
      </c>
      <c r="G17" s="1">
        <f>A17*49.18115</f>
        <v>98.362300000000005</v>
      </c>
      <c r="H17" s="3">
        <v>9.9999999999999998e-13</v>
      </c>
      <c r="I17" s="1">
        <f>A17*0.1408615829375</f>
        <v>0.28172316587500001</v>
      </c>
      <c r="J17">
        <f>IF(D17=1080,0.35,IF(D17=2116,0.46,0.5))*C17*0.001*1550</f>
        <v>0.75949999999999995</v>
      </c>
      <c r="K17">
        <f>IF(D17=1080,1-0.35,IF(D17=2116,1-0.46,0.5))*C17*0.001*1100</f>
        <v>1.0009999999999999</v>
      </c>
      <c r="L17" s="1">
        <f>A17*0.5099911820625</f>
        <v>1.0199823641250001</v>
      </c>
      <c r="M17" s="1">
        <f>A17*0.072267098375</f>
        <v>0.14453419675000001</v>
      </c>
      <c r="N17" s="1">
        <f>A17*0.1291073470625</f>
        <v>0.25821469412499998</v>
      </c>
      <c r="O17" s="1">
        <f>IF(B17="Ni/Au",0.0007728,0)</f>
        <v>0</v>
      </c>
      <c r="P17" s="1">
        <f>IF(B17="Ni/Au",0.017814,0)</f>
        <v>0</v>
      </c>
      <c r="Q17" s="1">
        <f>IF(B17="Ag",0.001259,0)</f>
        <v>0.0012589999999999999</v>
      </c>
      <c r="R17" s="1">
        <f>A17*0.023105</f>
        <v>0.046210000000000001</v>
      </c>
      <c r="S17" s="1">
        <f>A17*0.76807734125</f>
        <v>1.5361546825000001</v>
      </c>
      <c r="T17" s="1">
        <f>A17*0.2866166794375</f>
        <v>0.57323335887500004</v>
      </c>
      <c r="U17" s="1">
        <f>A17*0.02265</f>
        <v>0.0453</v>
      </c>
      <c r="V17" s="1">
        <f>A17*4.44369269375</f>
        <v>8.8873853875000002</v>
      </c>
    </row>
    <row r="18" ht="14.25">
      <c r="A18" s="1">
        <v>4</v>
      </c>
      <c r="B18" s="1" t="s">
        <v>16</v>
      </c>
      <c r="C18" s="1">
        <v>1.3999999999999999</v>
      </c>
      <c r="D18" s="1">
        <v>1080</v>
      </c>
      <c r="E18" s="2">
        <f>17.9757113333333*A18</f>
        <v>71.902845333333204</v>
      </c>
      <c r="F18" s="1">
        <f>A18*1.56310533333333</f>
        <v>6.2524213333333201</v>
      </c>
      <c r="G18" s="1">
        <f>A18*49.18115</f>
        <v>196.72460000000001</v>
      </c>
      <c r="H18" s="3">
        <v>9.9999999999999998e-13</v>
      </c>
      <c r="I18" s="1">
        <f>A18*0.1408615829375</f>
        <v>0.56344633175000003</v>
      </c>
      <c r="J18">
        <f>IF(D18=1080,0.35,IF(D18=2116,0.46,0.5))*C18*0.001*1550</f>
        <v>0.75949999999999995</v>
      </c>
      <c r="K18">
        <f>IF(D18=1080,1-0.35,IF(D18=2116,1-0.46,0.5))*C18*0.001*1100</f>
        <v>1.0009999999999999</v>
      </c>
      <c r="L18" s="1">
        <f>A18*0.5099911820625</f>
        <v>2.0399647282500002</v>
      </c>
      <c r="M18" s="1">
        <f>A18*0.072267098375</f>
        <v>0.28906839350000002</v>
      </c>
      <c r="N18" s="1">
        <f>A18*0.1291073470625</f>
        <v>0.51642938824999995</v>
      </c>
      <c r="O18" s="1">
        <f>IF(B18="Ni/Au",0.0007728,0)</f>
        <v>0</v>
      </c>
      <c r="P18" s="1">
        <f>IF(B18="Ni/Au",0.017814,0)</f>
        <v>0</v>
      </c>
      <c r="Q18" s="1">
        <f>IF(B18="Ag",0.001259,0)</f>
        <v>0.0012589999999999999</v>
      </c>
      <c r="R18" s="1">
        <f>A18*0.023105</f>
        <v>0.092420000000000002</v>
      </c>
      <c r="S18" s="1">
        <f>A18*0.76807734125</f>
        <v>3.0723093650000002</v>
      </c>
      <c r="T18" s="1">
        <f>A18*0.2866166794375</f>
        <v>1.1464667177500001</v>
      </c>
      <c r="U18" s="1">
        <f>A18*0.02265</f>
        <v>0.0906</v>
      </c>
      <c r="V18" s="1">
        <f>A18*4.44369269375</f>
        <v>17.774770775</v>
      </c>
    </row>
    <row r="19" ht="14.25">
      <c r="A19" s="1">
        <v>6</v>
      </c>
      <c r="B19" s="1" t="s">
        <v>16</v>
      </c>
      <c r="C19" s="1">
        <v>1.3999999999999999</v>
      </c>
      <c r="D19" s="1">
        <v>1080</v>
      </c>
      <c r="E19" s="2">
        <f>17.9757113333333*A19</f>
        <v>107.85426799999981</v>
      </c>
      <c r="F19" s="1">
        <f>A19*1.56310533333333</f>
        <v>9.3786319999999801</v>
      </c>
      <c r="G19" s="1">
        <f>A19*49.18115</f>
        <v>295.08690000000001</v>
      </c>
      <c r="H19" s="3">
        <v>9.9999999999999998e-13</v>
      </c>
      <c r="I19" s="1">
        <f>A19*0.1408615829375</f>
        <v>0.84516949762500004</v>
      </c>
      <c r="J19">
        <f>IF(D19=1080,0.35,IF(D19=2116,0.46,0.5))*C19*0.001*1550</f>
        <v>0.75949999999999995</v>
      </c>
      <c r="K19">
        <f>IF(D19=1080,1-0.35,IF(D19=2116,1-0.46,0.5))*C19*0.001*1100</f>
        <v>1.0009999999999999</v>
      </c>
      <c r="L19" s="1">
        <f>A19*0.5099911820625</f>
        <v>3.0599470923750003</v>
      </c>
      <c r="M19" s="1">
        <f>A19*0.072267098375</f>
        <v>0.43360259025000003</v>
      </c>
      <c r="N19" s="1">
        <f>A19*0.1291073470625</f>
        <v>0.77464408237499993</v>
      </c>
      <c r="O19" s="1">
        <f>IF(B19="Ni/Au",0.0007728,0)</f>
        <v>0</v>
      </c>
      <c r="P19" s="1">
        <f>IF(B19="Ni/Au",0.017814,0)</f>
        <v>0</v>
      </c>
      <c r="Q19" s="1">
        <f>IF(B19="Ag",0.001259,0)</f>
        <v>0.0012589999999999999</v>
      </c>
      <c r="R19" s="1">
        <f>A19*0.023105</f>
        <v>0.13863</v>
      </c>
      <c r="S19" s="1">
        <f>A19*0.76807734125</f>
        <v>4.6084640475</v>
      </c>
      <c r="T19" s="1">
        <f>A19*0.2866166794375</f>
        <v>1.7197000766250001</v>
      </c>
      <c r="U19" s="1">
        <f>A19*0.02265</f>
        <v>0.13589999999999999</v>
      </c>
      <c r="V19" s="1">
        <f>A19*4.44369269375</f>
        <v>26.662156162500001</v>
      </c>
    </row>
    <row r="20" ht="14.25">
      <c r="A20" s="1">
        <v>8</v>
      </c>
      <c r="B20" s="1" t="s">
        <v>16</v>
      </c>
      <c r="C20" s="1">
        <v>1.3999999999999999</v>
      </c>
      <c r="D20" s="1">
        <v>1080</v>
      </c>
      <c r="E20" s="2">
        <f>17.9757113333333*A20</f>
        <v>143.80569066666641</v>
      </c>
      <c r="F20" s="1">
        <f>A20*1.56310533333333</f>
        <v>12.50484266666664</v>
      </c>
      <c r="G20" s="1">
        <f>A20*49.18115</f>
        <v>393.44920000000002</v>
      </c>
      <c r="H20" s="3">
        <v>9.9999999999999998e-13</v>
      </c>
      <c r="I20" s="1">
        <f>A20*0.1408615829375</f>
        <v>1.1268926635000001</v>
      </c>
      <c r="J20">
        <f>IF(D20=1080,0.35,IF(D20=2116,0.46,0.5))*C20*0.001*1550</f>
        <v>0.75949999999999995</v>
      </c>
      <c r="K20">
        <f>IF(D20=1080,1-0.35,IF(D20=2116,1-0.46,0.5))*C20*0.001*1100</f>
        <v>1.0009999999999999</v>
      </c>
      <c r="L20" s="1">
        <f>A20*0.5099911820625</f>
        <v>4.0799294565000004</v>
      </c>
      <c r="M20" s="1">
        <f>A20*0.072267098375</f>
        <v>0.57813678700000004</v>
      </c>
      <c r="N20" s="1">
        <f>A20*0.1291073470625</f>
        <v>1.0328587764999999</v>
      </c>
      <c r="O20" s="1">
        <f>IF(B20="Ni/Au",0.0007728,0)</f>
        <v>0</v>
      </c>
      <c r="P20" s="1">
        <f>IF(B20="Ni/Au",0.017814,0)</f>
        <v>0</v>
      </c>
      <c r="Q20" s="1">
        <f>IF(B20="Ag",0.001259,0)</f>
        <v>0.0012589999999999999</v>
      </c>
      <c r="R20" s="1">
        <f>A20*0.023105</f>
        <v>0.18484</v>
      </c>
      <c r="S20" s="1">
        <f>A20*0.76807734125</f>
        <v>6.1446187300000004</v>
      </c>
      <c r="T20" s="1">
        <f>A20*0.2866166794375</f>
        <v>2.2929334355000002</v>
      </c>
      <c r="U20" s="1">
        <f>A20*0.02265</f>
        <v>0.1812</v>
      </c>
      <c r="V20" s="1">
        <f>A20*4.44369269375</f>
        <v>35.549541550000001</v>
      </c>
    </row>
    <row r="21" ht="14.25">
      <c r="A21" s="1">
        <v>10</v>
      </c>
      <c r="B21" s="1" t="s">
        <v>16</v>
      </c>
      <c r="C21" s="1">
        <v>1.3999999999999999</v>
      </c>
      <c r="D21" s="1">
        <v>1080</v>
      </c>
      <c r="E21" s="2">
        <f>17.9757113333333*A21</f>
        <v>179.757113333333</v>
      </c>
      <c r="F21" s="1">
        <f>A21*1.56310533333333</f>
        <v>15.6310533333333</v>
      </c>
      <c r="G21" s="1">
        <f>A21*49.18115</f>
        <v>491.81150000000002</v>
      </c>
      <c r="H21" s="3">
        <v>9.9999999999999998e-13</v>
      </c>
      <c r="I21" s="1">
        <f>A21*0.1408615829375</f>
        <v>1.408615829375</v>
      </c>
      <c r="J21">
        <f>IF(D21=1080,0.35,IF(D21=2116,0.46,0.5))*C21*0.001*1550</f>
        <v>0.75949999999999995</v>
      </c>
      <c r="K21">
        <f>IF(D21=1080,1-0.35,IF(D21=2116,1-0.46,0.5))*C21*0.001*1100</f>
        <v>1.0009999999999999</v>
      </c>
      <c r="L21" s="1">
        <f>A21*0.5099911820625</f>
        <v>5.0999118206250005</v>
      </c>
      <c r="M21" s="1">
        <f>A21*0.072267098375</f>
        <v>0.72267098375000005</v>
      </c>
      <c r="N21" s="1">
        <f>A21*0.1291073470625</f>
        <v>1.2910734706249998</v>
      </c>
      <c r="O21" s="1">
        <f>IF(B21="Ni/Au",0.0007728,0)</f>
        <v>0</v>
      </c>
      <c r="P21" s="1">
        <f>IF(B21="Ni/Au",0.017814,0)</f>
        <v>0</v>
      </c>
      <c r="Q21" s="1">
        <f>IF(B21="Ag",0.001259,0)</f>
        <v>0.0012589999999999999</v>
      </c>
      <c r="R21" s="1">
        <f>A21*0.023105</f>
        <v>0.23105000000000001</v>
      </c>
      <c r="S21" s="1">
        <f>A21*0.76807734125</f>
        <v>7.6807734125000007</v>
      </c>
      <c r="T21" s="1">
        <f>A21*0.2866166794375</f>
        <v>2.8661667943750002</v>
      </c>
      <c r="U21" s="1">
        <f>A21*0.02265</f>
        <v>0.22650000000000001</v>
      </c>
      <c r="V21" s="1">
        <f>A21*4.44369269375</f>
        <v>44.436926937500004</v>
      </c>
    </row>
    <row r="22" ht="14.25">
      <c r="A22" s="1">
        <v>12</v>
      </c>
      <c r="B22" s="1" t="s">
        <v>16</v>
      </c>
      <c r="C22" s="1">
        <v>1.3999999999999999</v>
      </c>
      <c r="D22" s="1">
        <v>1080</v>
      </c>
      <c r="E22" s="2">
        <f>17.9757113333333*A22</f>
        <v>215.70853599999961</v>
      </c>
      <c r="F22" s="1">
        <f>A22*1.56310533333333</f>
        <v>18.75726399999996</v>
      </c>
      <c r="G22" s="1">
        <f>A22*49.18115</f>
        <v>590.17380000000003</v>
      </c>
      <c r="H22" s="3">
        <v>9.9999999999999998e-13</v>
      </c>
      <c r="I22" s="1">
        <f>A22*0.1408615829375</f>
        <v>1.6903389952500001</v>
      </c>
      <c r="J22">
        <f>IF(D22=1080,0.35,IF(D22=2116,0.46,0.5))*C22*0.001*1550</f>
        <v>0.75949999999999995</v>
      </c>
      <c r="K22">
        <f>IF(D22=1080,1-0.35,IF(D22=2116,1-0.46,0.5))*C22*0.001*1100</f>
        <v>1.0009999999999999</v>
      </c>
      <c r="L22" s="1">
        <f>A22*0.5099911820625</f>
        <v>6.1198941847500006</v>
      </c>
      <c r="M22" s="1">
        <f>A22*0.072267098375</f>
        <v>0.86720518050000006</v>
      </c>
      <c r="N22" s="1">
        <f>A22*0.1291073470625</f>
        <v>1.5492881647499999</v>
      </c>
      <c r="O22" s="1">
        <f>IF(B22="Ni/Au",0.0007728,0)</f>
        <v>0</v>
      </c>
      <c r="P22" s="1">
        <f>IF(B22="Ni/Au",0.017814,0)</f>
        <v>0</v>
      </c>
      <c r="Q22" s="1">
        <f>IF(B22="Ag",0.001259,0)</f>
        <v>0.0012589999999999999</v>
      </c>
      <c r="R22" s="1">
        <f>A22*0.023105</f>
        <v>0.27726000000000001</v>
      </c>
      <c r="S22" s="1">
        <f>A22*0.76807734125</f>
        <v>9.2169280950000001</v>
      </c>
      <c r="T22" s="1">
        <f>A22*0.2866166794375</f>
        <v>3.4394001532500003</v>
      </c>
      <c r="U22" s="1">
        <f>A22*0.02265</f>
        <v>0.27179999999999999</v>
      </c>
      <c r="V22" s="1">
        <f>A22*4.44369269375</f>
        <v>53.324312325000001</v>
      </c>
    </row>
    <row r="23" ht="14.25">
      <c r="A23" s="1">
        <v>1</v>
      </c>
      <c r="B23" t="s">
        <v>22</v>
      </c>
      <c r="C23" s="1">
        <v>1.3999999999999999</v>
      </c>
      <c r="D23" s="1">
        <v>1080</v>
      </c>
      <c r="E23" s="2">
        <f>17.9757113333333*A23</f>
        <v>17.975711333333301</v>
      </c>
      <c r="F23" s="1">
        <f>A23*1.56310533333333</f>
        <v>1.56310533333333</v>
      </c>
      <c r="G23" s="1">
        <f>A23*49.18115</f>
        <v>49.181150000000002</v>
      </c>
      <c r="H23" s="3">
        <v>9.9999999999999998e-13</v>
      </c>
      <c r="I23" s="1">
        <f>A23*0.1408615829375</f>
        <v>0.14086158293750001</v>
      </c>
      <c r="J23">
        <f>IF(D23=1080,0.35,IF(D23=2116,0.46,0.5))*C23*0.001*1550</f>
        <v>0.75949999999999995</v>
      </c>
      <c r="K23">
        <f>IF(D23=1080,1-0.35,IF(D23=2116,1-0.46,0.5))*C23*0.001*1100</f>
        <v>1.0009999999999999</v>
      </c>
      <c r="L23" s="1">
        <f>A23*0.5099911820625</f>
        <v>0.50999118206250005</v>
      </c>
      <c r="M23" s="1">
        <f>A23*0.072267098375</f>
        <v>0.072267098375000005</v>
      </c>
      <c r="N23" s="1">
        <f>A23*0.1291073470625</f>
        <v>0.12910734706249999</v>
      </c>
      <c r="O23" s="1">
        <f>IF(B23="Ni/Au",0.0007728,0)</f>
        <v>0.00077280000000000003</v>
      </c>
      <c r="P23" s="1">
        <f>IF(B23="Ni/Au",0.017814,0)</f>
        <v>0.017814</v>
      </c>
      <c r="Q23" s="1">
        <f>IF(B23="Ag",0.001259,0)</f>
        <v>0</v>
      </c>
      <c r="R23" s="1">
        <f>A23*0.023105</f>
        <v>0.023105000000000001</v>
      </c>
      <c r="S23" s="1">
        <f>A23*0.76807734125</f>
        <v>0.76807734125000005</v>
      </c>
      <c r="T23" s="1">
        <f>A23*0.2866166794375</f>
        <v>0.28661667943750002</v>
      </c>
      <c r="U23" s="1">
        <f>A23*0.02265</f>
        <v>0.02265</v>
      </c>
      <c r="V23" s="1">
        <f>A23*4.44369269375</f>
        <v>4.4436926937500001</v>
      </c>
    </row>
    <row r="24" ht="14.25">
      <c r="A24" s="1">
        <v>2</v>
      </c>
      <c r="B24" s="1" t="s">
        <v>22</v>
      </c>
      <c r="C24" s="1">
        <v>1.3999999999999999</v>
      </c>
      <c r="D24" s="1">
        <v>1080</v>
      </c>
      <c r="E24" s="2">
        <f>17.9757113333333*A24</f>
        <v>35.951422666666602</v>
      </c>
      <c r="F24" s="1">
        <f>A24*1.56310533333333</f>
        <v>3.12621066666666</v>
      </c>
      <c r="G24" s="1">
        <f>A24*49.18115</f>
        <v>98.362300000000005</v>
      </c>
      <c r="H24" s="3">
        <v>9.9999999999999998e-13</v>
      </c>
      <c r="I24" s="1">
        <f>A24*0.1408615829375</f>
        <v>0.28172316587500001</v>
      </c>
      <c r="J24">
        <f>IF(D24=1080,0.35,IF(D24=2116,0.46,0.5))*C24*0.001*1550</f>
        <v>0.75949999999999995</v>
      </c>
      <c r="K24">
        <f>IF(D24=1080,1-0.35,IF(D24=2116,1-0.46,0.5))*C24*0.001*1100</f>
        <v>1.0009999999999999</v>
      </c>
      <c r="L24" s="1">
        <f>A24*0.5099911820625</f>
        <v>1.0199823641250001</v>
      </c>
      <c r="M24" s="1">
        <f>A24*0.072267098375</f>
        <v>0.14453419675000001</v>
      </c>
      <c r="N24" s="1">
        <f>A24*0.1291073470625</f>
        <v>0.25821469412499998</v>
      </c>
      <c r="O24" s="1">
        <f>IF(B24="Ni/Au",0.0007728,0)</f>
        <v>0.00077280000000000003</v>
      </c>
      <c r="P24" s="1">
        <f>IF(B24="Ni/Au",0.017814,0)</f>
        <v>0.017814</v>
      </c>
      <c r="Q24" s="1">
        <f>IF(B24="Ag",0.001259,0)</f>
        <v>0</v>
      </c>
      <c r="R24" s="1">
        <f>A24*0.023105</f>
        <v>0.046210000000000001</v>
      </c>
      <c r="S24" s="1">
        <f>A24*0.76807734125</f>
        <v>1.5361546825000001</v>
      </c>
      <c r="T24" s="1">
        <f>A24*0.2866166794375</f>
        <v>0.57323335887500004</v>
      </c>
      <c r="U24" s="1">
        <f>A24*0.02265</f>
        <v>0.0453</v>
      </c>
      <c r="V24" s="1">
        <f>A24*4.44369269375</f>
        <v>8.8873853875000002</v>
      </c>
    </row>
    <row r="25" ht="14.25">
      <c r="A25" s="1">
        <v>4</v>
      </c>
      <c r="B25" s="1" t="s">
        <v>22</v>
      </c>
      <c r="C25" s="1">
        <v>1.3999999999999999</v>
      </c>
      <c r="D25" s="1">
        <v>1080</v>
      </c>
      <c r="E25" s="2">
        <f>17.9757113333333*A25</f>
        <v>71.902845333333204</v>
      </c>
      <c r="F25" s="1">
        <f>A25*1.56310533333333</f>
        <v>6.2524213333333201</v>
      </c>
      <c r="G25" s="1">
        <f>A25*49.18115</f>
        <v>196.72460000000001</v>
      </c>
      <c r="H25" s="3">
        <v>9.9999999999999998e-13</v>
      </c>
      <c r="I25" s="1">
        <f>A25*0.1408615829375</f>
        <v>0.56344633175000003</v>
      </c>
      <c r="J25">
        <f>IF(D25=1080,0.35,IF(D25=2116,0.46,0.5))*C25*0.001*1550</f>
        <v>0.75949999999999995</v>
      </c>
      <c r="K25">
        <f>IF(D25=1080,1-0.35,IF(D25=2116,1-0.46,0.5))*C25*0.001*1100</f>
        <v>1.0009999999999999</v>
      </c>
      <c r="L25" s="1">
        <f>A25*0.5099911820625</f>
        <v>2.0399647282500002</v>
      </c>
      <c r="M25" s="1">
        <f>A25*0.072267098375</f>
        <v>0.28906839350000002</v>
      </c>
      <c r="N25" s="1">
        <f>A25*0.1291073470625</f>
        <v>0.51642938824999995</v>
      </c>
      <c r="O25" s="1">
        <f>IF(B25="Ni/Au",0.0007728,0)</f>
        <v>0.00077280000000000003</v>
      </c>
      <c r="P25" s="1">
        <f>IF(B25="Ni/Au",0.017814,0)</f>
        <v>0.017814</v>
      </c>
      <c r="Q25" s="1">
        <f>IF(B25="Ag",0.001259,0)</f>
        <v>0</v>
      </c>
      <c r="R25" s="1">
        <f>A25*0.023105</f>
        <v>0.092420000000000002</v>
      </c>
      <c r="S25" s="1">
        <f>A25*0.76807734125</f>
        <v>3.0723093650000002</v>
      </c>
      <c r="T25" s="1">
        <f>A25*0.2866166794375</f>
        <v>1.1464667177500001</v>
      </c>
      <c r="U25" s="1">
        <f>A25*0.02265</f>
        <v>0.0906</v>
      </c>
      <c r="V25" s="1">
        <f>A25*4.44369269375</f>
        <v>17.774770775</v>
      </c>
    </row>
    <row r="26" ht="14.25">
      <c r="A26" s="1">
        <v>6</v>
      </c>
      <c r="B26" s="1" t="s">
        <v>22</v>
      </c>
      <c r="C26" s="1">
        <v>1.3999999999999999</v>
      </c>
      <c r="D26" s="1">
        <v>1080</v>
      </c>
      <c r="E26" s="2">
        <f>17.9757113333333*A26</f>
        <v>107.85426799999981</v>
      </c>
      <c r="F26" s="1">
        <f>A26*1.56310533333333</f>
        <v>9.3786319999999801</v>
      </c>
      <c r="G26" s="1">
        <f>A26*49.18115</f>
        <v>295.08690000000001</v>
      </c>
      <c r="H26" s="3">
        <v>9.9999999999999998e-13</v>
      </c>
      <c r="I26" s="1">
        <f>A26*0.1408615829375</f>
        <v>0.84516949762500004</v>
      </c>
      <c r="J26">
        <f>IF(D26=1080,0.35,IF(D26=2116,0.46,0.5))*C26*0.001*1550</f>
        <v>0.75949999999999995</v>
      </c>
      <c r="K26">
        <f>IF(D26=1080,1-0.35,IF(D26=2116,1-0.46,0.5))*C26*0.001*1100</f>
        <v>1.0009999999999999</v>
      </c>
      <c r="L26" s="1">
        <f>A26*0.5099911820625</f>
        <v>3.0599470923750003</v>
      </c>
      <c r="M26" s="1">
        <f>A26*0.072267098375</f>
        <v>0.43360259025000003</v>
      </c>
      <c r="N26" s="1">
        <f>A26*0.1291073470625</f>
        <v>0.77464408237499993</v>
      </c>
      <c r="O26" s="1">
        <f>IF(B26="Ni/Au",0.0007728,0)</f>
        <v>0.00077280000000000003</v>
      </c>
      <c r="P26" s="1">
        <f>IF(B26="Ni/Au",0.017814,0)</f>
        <v>0.017814</v>
      </c>
      <c r="Q26" s="1">
        <f>IF(B26="Ag",0.001259,0)</f>
        <v>0</v>
      </c>
      <c r="R26" s="1">
        <f>A26*0.023105</f>
        <v>0.13863</v>
      </c>
      <c r="S26" s="1">
        <f>A26*0.76807734125</f>
        <v>4.6084640475</v>
      </c>
      <c r="T26" s="1">
        <f>A26*0.2866166794375</f>
        <v>1.7197000766250001</v>
      </c>
      <c r="U26" s="1">
        <f>A26*0.02265</f>
        <v>0.13589999999999999</v>
      </c>
      <c r="V26" s="1">
        <f>A26*4.44369269375</f>
        <v>26.662156162500001</v>
      </c>
    </row>
    <row r="27" ht="14.25">
      <c r="A27" s="1">
        <v>8</v>
      </c>
      <c r="B27" s="1" t="s">
        <v>22</v>
      </c>
      <c r="C27" s="1">
        <v>1.3999999999999999</v>
      </c>
      <c r="D27" s="1">
        <v>1080</v>
      </c>
      <c r="E27" s="2">
        <f>17.9757113333333*A27</f>
        <v>143.80569066666641</v>
      </c>
      <c r="F27" s="1">
        <f>A27*1.56310533333333</f>
        <v>12.50484266666664</v>
      </c>
      <c r="G27" s="1">
        <f>A27*49.18115</f>
        <v>393.44920000000002</v>
      </c>
      <c r="H27" s="3">
        <v>9.9999999999999998e-13</v>
      </c>
      <c r="I27" s="1">
        <f>A27*0.1408615829375</f>
        <v>1.1268926635000001</v>
      </c>
      <c r="J27">
        <f>IF(D27=1080,0.35,IF(D27=2116,0.46,0.5))*C27*0.001*1550</f>
        <v>0.75949999999999995</v>
      </c>
      <c r="K27">
        <f>IF(D27=1080,1-0.35,IF(D27=2116,1-0.46,0.5))*C27*0.001*1100</f>
        <v>1.0009999999999999</v>
      </c>
      <c r="L27" s="1">
        <f>A27*0.5099911820625</f>
        <v>4.0799294565000004</v>
      </c>
      <c r="M27" s="1">
        <f>A27*0.072267098375</f>
        <v>0.57813678700000004</v>
      </c>
      <c r="N27" s="1">
        <f>A27*0.1291073470625</f>
        <v>1.0328587764999999</v>
      </c>
      <c r="O27" s="1">
        <f>IF(B27="Ni/Au",0.0007728,0)</f>
        <v>0.00077280000000000003</v>
      </c>
      <c r="P27" s="1">
        <f>IF(B27="Ni/Au",0.017814,0)</f>
        <v>0.017814</v>
      </c>
      <c r="Q27" s="1">
        <f>IF(B27="Ag",0.001259,0)</f>
        <v>0</v>
      </c>
      <c r="R27" s="1">
        <f>A27*0.023105</f>
        <v>0.18484</v>
      </c>
      <c r="S27" s="1">
        <f>A27*0.76807734125</f>
        <v>6.1446187300000004</v>
      </c>
      <c r="T27" s="1">
        <f>A27*0.2866166794375</f>
        <v>2.2929334355000002</v>
      </c>
      <c r="U27" s="1">
        <f>A27*0.02265</f>
        <v>0.1812</v>
      </c>
      <c r="V27" s="1">
        <f>A27*4.44369269375</f>
        <v>35.549541550000001</v>
      </c>
    </row>
    <row r="28" ht="14.25">
      <c r="A28" s="1">
        <v>10</v>
      </c>
      <c r="B28" s="1" t="s">
        <v>22</v>
      </c>
      <c r="C28" s="1">
        <v>1.3999999999999999</v>
      </c>
      <c r="D28" s="1">
        <v>1080</v>
      </c>
      <c r="E28" s="2">
        <f>17.9757113333333*A28</f>
        <v>179.757113333333</v>
      </c>
      <c r="F28" s="1">
        <f>A28*1.56310533333333</f>
        <v>15.6310533333333</v>
      </c>
      <c r="G28" s="1">
        <f>A28*49.18115</f>
        <v>491.81150000000002</v>
      </c>
      <c r="H28" s="3">
        <v>9.9999999999999998e-13</v>
      </c>
      <c r="I28" s="1">
        <f>A28*0.1408615829375</f>
        <v>1.408615829375</v>
      </c>
      <c r="J28">
        <f>IF(D28=1080,0.35,IF(D28=2116,0.46,0.5))*C28*0.001*1550</f>
        <v>0.75949999999999995</v>
      </c>
      <c r="K28">
        <f>IF(D28=1080,1-0.35,IF(D28=2116,1-0.46,0.5))*C28*0.001*1100</f>
        <v>1.0009999999999999</v>
      </c>
      <c r="L28" s="1">
        <f>A28*0.5099911820625</f>
        <v>5.0999118206250005</v>
      </c>
      <c r="M28" s="1">
        <f>A28*0.072267098375</f>
        <v>0.72267098375000005</v>
      </c>
      <c r="N28" s="1">
        <f>A28*0.1291073470625</f>
        <v>1.2910734706249998</v>
      </c>
      <c r="O28" s="1">
        <f>IF(B28="Ni/Au",0.0007728,0)</f>
        <v>0.00077280000000000003</v>
      </c>
      <c r="P28" s="1">
        <f>IF(B28="Ni/Au",0.017814,0)</f>
        <v>0.017814</v>
      </c>
      <c r="Q28" s="1">
        <f>IF(B28="Ag",0.001259,0)</f>
        <v>0</v>
      </c>
      <c r="R28" s="1">
        <f>A28*0.023105</f>
        <v>0.23105000000000001</v>
      </c>
      <c r="S28" s="1">
        <f>A28*0.76807734125</f>
        <v>7.6807734125000007</v>
      </c>
      <c r="T28" s="1">
        <f>A28*0.2866166794375</f>
        <v>2.8661667943750002</v>
      </c>
      <c r="U28" s="1">
        <f>A28*0.02265</f>
        <v>0.22650000000000001</v>
      </c>
      <c r="V28" s="1">
        <f>A28*4.44369269375</f>
        <v>44.436926937500004</v>
      </c>
    </row>
    <row r="29" ht="14.25">
      <c r="A29" s="1">
        <v>12</v>
      </c>
      <c r="B29" s="1" t="s">
        <v>22</v>
      </c>
      <c r="C29" s="1">
        <v>1.3999999999999999</v>
      </c>
      <c r="D29" s="1">
        <v>1080</v>
      </c>
      <c r="E29" s="2">
        <f>17.9757113333333*A29</f>
        <v>215.70853599999961</v>
      </c>
      <c r="F29" s="1">
        <f>A29*1.56310533333333</f>
        <v>18.75726399999996</v>
      </c>
      <c r="G29" s="1">
        <f>A29*49.18115</f>
        <v>590.17380000000003</v>
      </c>
      <c r="H29" s="3">
        <v>9.9999999999999998e-13</v>
      </c>
      <c r="I29" s="1">
        <f>A29*0.1408615829375</f>
        <v>1.6903389952500001</v>
      </c>
      <c r="J29">
        <f>IF(D29=1080,0.35,IF(D29=2116,0.46,0.5))*C29*0.001*1550</f>
        <v>0.75949999999999995</v>
      </c>
      <c r="K29">
        <f>IF(D29=1080,1-0.35,IF(D29=2116,1-0.46,0.5))*C29*0.001*1100</f>
        <v>1.0009999999999999</v>
      </c>
      <c r="L29" s="1">
        <f>A29*0.5099911820625</f>
        <v>6.1198941847500006</v>
      </c>
      <c r="M29" s="1">
        <f>A29*0.072267098375</f>
        <v>0.86720518050000006</v>
      </c>
      <c r="N29" s="1">
        <f>A29*0.1291073470625</f>
        <v>1.5492881647499999</v>
      </c>
      <c r="O29" s="1">
        <f>IF(B29="Ni/Au",0.0007728,0)</f>
        <v>0.00077280000000000003</v>
      </c>
      <c r="P29" s="1">
        <f>IF(B29="Ni/Au",0.017814,0)</f>
        <v>0.017814</v>
      </c>
      <c r="Q29" s="1">
        <f>IF(B29="Ag",0.001259,0)</f>
        <v>0</v>
      </c>
      <c r="R29" s="1">
        <f>A29*0.023105</f>
        <v>0.27726000000000001</v>
      </c>
      <c r="S29" s="1">
        <f>A29*0.76807734125</f>
        <v>9.2169280950000001</v>
      </c>
      <c r="T29" s="1">
        <f>A29*0.2866166794375</f>
        <v>3.4394001532500003</v>
      </c>
      <c r="U29" s="1">
        <f>A29*0.02265</f>
        <v>0.27179999999999999</v>
      </c>
      <c r="V29" s="1">
        <f>A29*4.44369269375</f>
        <v>53.324312325000001</v>
      </c>
    </row>
    <row r="30" ht="14.25">
      <c r="A30" s="1">
        <v>1</v>
      </c>
      <c r="B30" s="1" t="s">
        <v>16</v>
      </c>
      <c r="C30" s="1">
        <v>1.2</v>
      </c>
      <c r="D30" s="1">
        <v>1080</v>
      </c>
      <c r="E30" s="2">
        <f>17.9757113333333*A30</f>
        <v>17.975711333333301</v>
      </c>
      <c r="F30" s="1">
        <f>A30*1.56310533333333</f>
        <v>1.56310533333333</v>
      </c>
      <c r="G30" s="1">
        <f>A30*49.18115</f>
        <v>49.181150000000002</v>
      </c>
      <c r="H30" s="3">
        <v>9.9999999999999998e-13</v>
      </c>
      <c r="I30" s="1">
        <f>A30*0.1408615829375</f>
        <v>0.14086158293750001</v>
      </c>
      <c r="J30">
        <f>IF(D30=1080,0.35,IF(D30=2116,0.46,0.5))*C30*0.001*1550</f>
        <v>0.65100000000000002</v>
      </c>
      <c r="K30">
        <f>IF(D30=1080,1-0.35,IF(D30=2116,1-0.46,0.5))*C30*0.001*1100</f>
        <v>0.8580000000000001</v>
      </c>
      <c r="L30" s="1">
        <f>A30*0.5099911820625</f>
        <v>0.50999118206250005</v>
      </c>
      <c r="M30" s="1">
        <f>A30*0.072267098375</f>
        <v>0.072267098375000005</v>
      </c>
      <c r="N30" s="1">
        <f>A30*0.1291073470625</f>
        <v>0.12910734706249999</v>
      </c>
      <c r="O30" s="1">
        <f>IF(B30="Ni/Au",0.0007728,0)</f>
        <v>0</v>
      </c>
      <c r="P30" s="1">
        <f>IF(B30="Ni/Au",0.017814,0)</f>
        <v>0</v>
      </c>
      <c r="Q30" s="1">
        <f>IF(B30="Ag",0.001259,0)</f>
        <v>0.0012589999999999999</v>
      </c>
      <c r="R30" s="1">
        <f>A30*0.023105</f>
        <v>0.023105000000000001</v>
      </c>
      <c r="S30" s="1">
        <f>A30*0.76807734125</f>
        <v>0.76807734125000005</v>
      </c>
      <c r="T30" s="1">
        <f>A30*0.2866166794375</f>
        <v>0.28661667943750002</v>
      </c>
      <c r="U30" s="1">
        <f>A30*0.02265</f>
        <v>0.02265</v>
      </c>
      <c r="V30" s="1">
        <f>A30*4.44369269375</f>
        <v>4.4436926937500001</v>
      </c>
    </row>
    <row r="31" ht="14.25">
      <c r="A31" s="1">
        <v>2</v>
      </c>
      <c r="B31" s="1" t="s">
        <v>16</v>
      </c>
      <c r="C31" s="1">
        <v>1.2</v>
      </c>
      <c r="D31" s="1">
        <v>1080</v>
      </c>
      <c r="E31" s="2">
        <f>17.9757113333333*A31</f>
        <v>35.951422666666602</v>
      </c>
      <c r="F31" s="1">
        <f>A31*1.56310533333333</f>
        <v>3.12621066666666</v>
      </c>
      <c r="G31" s="1">
        <f>A31*49.18115</f>
        <v>98.362300000000005</v>
      </c>
      <c r="H31" s="3">
        <v>9.9999999999999998e-13</v>
      </c>
      <c r="I31" s="1">
        <f>A31*0.1408615829375</f>
        <v>0.28172316587500001</v>
      </c>
      <c r="J31">
        <f>IF(D31=1080,0.35,IF(D31=2116,0.46,0.5))*C31*0.001*1550</f>
        <v>0.65100000000000002</v>
      </c>
      <c r="K31">
        <f>IF(D31=1080,1-0.35,IF(D31=2116,1-0.46,0.5))*C31*0.001*1100</f>
        <v>0.8580000000000001</v>
      </c>
      <c r="L31" s="1">
        <f>A31*0.5099911820625</f>
        <v>1.0199823641250001</v>
      </c>
      <c r="M31" s="1">
        <f>A31*0.072267098375</f>
        <v>0.14453419675000001</v>
      </c>
      <c r="N31" s="1">
        <f>A31*0.1291073470625</f>
        <v>0.25821469412499998</v>
      </c>
      <c r="O31" s="1">
        <f>IF(B31="Ni/Au",0.0007728,0)</f>
        <v>0</v>
      </c>
      <c r="P31" s="1">
        <f>IF(B31="Ni/Au",0.017814,0)</f>
        <v>0</v>
      </c>
      <c r="Q31" s="1">
        <f>IF(B31="Ag",0.001259,0)</f>
        <v>0.0012589999999999999</v>
      </c>
      <c r="R31" s="1">
        <f>A31*0.023105</f>
        <v>0.046210000000000001</v>
      </c>
      <c r="S31" s="1">
        <f>A31*0.76807734125</f>
        <v>1.5361546825000001</v>
      </c>
      <c r="T31" s="1">
        <f>A31*0.2866166794375</f>
        <v>0.57323335887500004</v>
      </c>
      <c r="U31" s="1">
        <f>A31*0.02265</f>
        <v>0.0453</v>
      </c>
      <c r="V31" s="1">
        <f>A31*4.44369269375</f>
        <v>8.8873853875000002</v>
      </c>
    </row>
    <row r="32" ht="14.25">
      <c r="A32" s="1">
        <v>4</v>
      </c>
      <c r="B32" s="1" t="s">
        <v>16</v>
      </c>
      <c r="C32" s="1">
        <v>1.2</v>
      </c>
      <c r="D32" s="1">
        <v>1080</v>
      </c>
      <c r="E32" s="2">
        <f>17.9757113333333*A32</f>
        <v>71.902845333333204</v>
      </c>
      <c r="F32" s="1">
        <f>A32*1.56310533333333</f>
        <v>6.2524213333333201</v>
      </c>
      <c r="G32" s="1">
        <f>A32*49.18115</f>
        <v>196.72460000000001</v>
      </c>
      <c r="H32" s="3">
        <v>9.9999999999999998e-13</v>
      </c>
      <c r="I32" s="1">
        <f>A32*0.1408615829375</f>
        <v>0.56344633175000003</v>
      </c>
      <c r="J32">
        <f>IF(D32=1080,0.35,IF(D32=2116,0.46,0.5))*C32*0.001*1550</f>
        <v>0.65100000000000002</v>
      </c>
      <c r="K32">
        <f>IF(D32=1080,1-0.35,IF(D32=2116,1-0.46,0.5))*C32*0.001*1100</f>
        <v>0.8580000000000001</v>
      </c>
      <c r="L32" s="1">
        <f>A32*0.5099911820625</f>
        <v>2.0399647282500002</v>
      </c>
      <c r="M32" s="1">
        <f>A32*0.072267098375</f>
        <v>0.28906839350000002</v>
      </c>
      <c r="N32" s="1">
        <f>A32*0.1291073470625</f>
        <v>0.51642938824999995</v>
      </c>
      <c r="O32" s="1">
        <f>IF(B32="Ni/Au",0.0007728,0)</f>
        <v>0</v>
      </c>
      <c r="P32" s="1">
        <f>IF(B32="Ni/Au",0.017814,0)</f>
        <v>0</v>
      </c>
      <c r="Q32" s="1">
        <f>IF(B32="Ag",0.001259,0)</f>
        <v>0.0012589999999999999</v>
      </c>
      <c r="R32" s="1">
        <f>A32*0.023105</f>
        <v>0.092420000000000002</v>
      </c>
      <c r="S32" s="1">
        <f>A32*0.76807734125</f>
        <v>3.0723093650000002</v>
      </c>
      <c r="T32" s="1">
        <f>A32*0.2866166794375</f>
        <v>1.1464667177500001</v>
      </c>
      <c r="U32" s="1">
        <f>A32*0.02265</f>
        <v>0.0906</v>
      </c>
      <c r="V32" s="1">
        <f>A32*4.44369269375</f>
        <v>17.774770775</v>
      </c>
    </row>
    <row r="33" ht="14.25">
      <c r="A33" s="1">
        <v>6</v>
      </c>
      <c r="B33" s="1" t="s">
        <v>16</v>
      </c>
      <c r="C33" s="1">
        <v>1.2</v>
      </c>
      <c r="D33" s="1">
        <v>1080</v>
      </c>
      <c r="E33" s="2">
        <f>17.9757113333333*A33</f>
        <v>107.85426799999981</v>
      </c>
      <c r="F33" s="1">
        <f>A33*1.56310533333333</f>
        <v>9.3786319999999801</v>
      </c>
      <c r="G33" s="1">
        <f>A33*49.18115</f>
        <v>295.08690000000001</v>
      </c>
      <c r="H33" s="3">
        <v>9.9999999999999998e-13</v>
      </c>
      <c r="I33" s="1">
        <f>A33*0.1408615829375</f>
        <v>0.84516949762500004</v>
      </c>
      <c r="J33">
        <f>IF(D33=1080,0.35,IF(D33=2116,0.46,0.5))*C33*0.001*1550</f>
        <v>0.65100000000000002</v>
      </c>
      <c r="K33">
        <f>IF(D33=1080,1-0.35,IF(D33=2116,1-0.46,0.5))*C33*0.001*1100</f>
        <v>0.8580000000000001</v>
      </c>
      <c r="L33" s="1">
        <f>A33*0.5099911820625</f>
        <v>3.0599470923750003</v>
      </c>
      <c r="M33" s="1">
        <f>A33*0.072267098375</f>
        <v>0.43360259025000003</v>
      </c>
      <c r="N33" s="1">
        <f>A33*0.1291073470625</f>
        <v>0.77464408237499993</v>
      </c>
      <c r="O33" s="1">
        <f>IF(B33="Ni/Au",0.0007728,0)</f>
        <v>0</v>
      </c>
      <c r="P33" s="1">
        <f>IF(B33="Ni/Au",0.017814,0)</f>
        <v>0</v>
      </c>
      <c r="Q33" s="1">
        <f>IF(B33="Ag",0.001259,0)</f>
        <v>0.0012589999999999999</v>
      </c>
      <c r="R33" s="1">
        <f>A33*0.023105</f>
        <v>0.13863</v>
      </c>
      <c r="S33" s="1">
        <f>A33*0.76807734125</f>
        <v>4.6084640475</v>
      </c>
      <c r="T33" s="1">
        <f>A33*0.2866166794375</f>
        <v>1.7197000766250001</v>
      </c>
      <c r="U33" s="1">
        <f>A33*0.02265</f>
        <v>0.13589999999999999</v>
      </c>
      <c r="V33" s="1">
        <f>A33*4.44369269375</f>
        <v>26.662156162500001</v>
      </c>
    </row>
    <row r="34" ht="14.25">
      <c r="A34" s="1">
        <v>8</v>
      </c>
      <c r="B34" s="1" t="s">
        <v>16</v>
      </c>
      <c r="C34" s="1">
        <v>1.2</v>
      </c>
      <c r="D34" s="1">
        <v>1080</v>
      </c>
      <c r="E34" s="2">
        <f>17.9757113333333*A34</f>
        <v>143.80569066666641</v>
      </c>
      <c r="F34" s="1">
        <f>A34*1.56310533333333</f>
        <v>12.50484266666664</v>
      </c>
      <c r="G34" s="1">
        <f>A34*49.18115</f>
        <v>393.44920000000002</v>
      </c>
      <c r="H34" s="3">
        <v>9.9999999999999998e-13</v>
      </c>
      <c r="I34" s="1">
        <f>A34*0.1408615829375</f>
        <v>1.1268926635000001</v>
      </c>
      <c r="J34">
        <f>IF(D34=1080,0.35,IF(D34=2116,0.46,0.5))*C34*0.001*1550</f>
        <v>0.65100000000000002</v>
      </c>
      <c r="K34">
        <f>IF(D34=1080,1-0.35,IF(D34=2116,1-0.46,0.5))*C34*0.001*1100</f>
        <v>0.8580000000000001</v>
      </c>
      <c r="L34" s="1">
        <f>A34*0.5099911820625</f>
        <v>4.0799294565000004</v>
      </c>
      <c r="M34" s="1">
        <f>A34*0.072267098375</f>
        <v>0.57813678700000004</v>
      </c>
      <c r="N34" s="1">
        <f>A34*0.1291073470625</f>
        <v>1.0328587764999999</v>
      </c>
      <c r="O34" s="1">
        <f>IF(B34="Ni/Au",0.0007728,0)</f>
        <v>0</v>
      </c>
      <c r="P34" s="1">
        <f>IF(B34="Ni/Au",0.017814,0)</f>
        <v>0</v>
      </c>
      <c r="Q34" s="1">
        <f>IF(B34="Ag",0.001259,0)</f>
        <v>0.0012589999999999999</v>
      </c>
      <c r="R34" s="1">
        <f>A34*0.023105</f>
        <v>0.18484</v>
      </c>
      <c r="S34" s="1">
        <f>A34*0.76807734125</f>
        <v>6.1446187300000004</v>
      </c>
      <c r="T34" s="1">
        <f>A34*0.2866166794375</f>
        <v>2.2929334355000002</v>
      </c>
      <c r="U34" s="1">
        <f>A34*0.02265</f>
        <v>0.1812</v>
      </c>
      <c r="V34" s="1">
        <f>A34*4.44369269375</f>
        <v>35.549541550000001</v>
      </c>
    </row>
    <row r="35" ht="14.25">
      <c r="A35" s="1">
        <v>10</v>
      </c>
      <c r="B35" s="1" t="s">
        <v>16</v>
      </c>
      <c r="C35" s="1">
        <v>1.2</v>
      </c>
      <c r="D35" s="1">
        <v>1080</v>
      </c>
      <c r="E35" s="2">
        <f>17.9757113333333*A35</f>
        <v>179.757113333333</v>
      </c>
      <c r="F35" s="1">
        <f>A35*1.56310533333333</f>
        <v>15.6310533333333</v>
      </c>
      <c r="G35" s="1">
        <f>A35*49.18115</f>
        <v>491.81150000000002</v>
      </c>
      <c r="H35" s="3">
        <v>9.9999999999999998e-13</v>
      </c>
      <c r="I35" s="1">
        <f>A35*0.1408615829375</f>
        <v>1.408615829375</v>
      </c>
      <c r="J35">
        <f>IF(D35=1080,0.35,IF(D35=2116,0.46,0.5))*C35*0.001*1550</f>
        <v>0.65100000000000002</v>
      </c>
      <c r="K35">
        <f>IF(D35=1080,1-0.35,IF(D35=2116,1-0.46,0.5))*C35*0.001*1100</f>
        <v>0.8580000000000001</v>
      </c>
      <c r="L35" s="1">
        <f>A35*0.5099911820625</f>
        <v>5.0999118206250005</v>
      </c>
      <c r="M35" s="1">
        <f>A35*0.072267098375</f>
        <v>0.72267098375000005</v>
      </c>
      <c r="N35" s="1">
        <f>A35*0.1291073470625</f>
        <v>1.2910734706249998</v>
      </c>
      <c r="O35" s="1">
        <f>IF(B35="Ni/Au",0.0007728,0)</f>
        <v>0</v>
      </c>
      <c r="P35" s="1">
        <f>IF(B35="Ni/Au",0.017814,0)</f>
        <v>0</v>
      </c>
      <c r="Q35" s="1">
        <f>IF(B35="Ag",0.001259,0)</f>
        <v>0.0012589999999999999</v>
      </c>
      <c r="R35" s="1">
        <f>A35*0.023105</f>
        <v>0.23105000000000001</v>
      </c>
      <c r="S35" s="1">
        <f>A35*0.76807734125</f>
        <v>7.6807734125000007</v>
      </c>
      <c r="T35" s="1">
        <f>A35*0.2866166794375</f>
        <v>2.8661667943750002</v>
      </c>
      <c r="U35" s="1">
        <f>A35*0.02265</f>
        <v>0.22650000000000001</v>
      </c>
      <c r="V35" s="1">
        <f>A35*4.44369269375</f>
        <v>44.436926937500004</v>
      </c>
    </row>
    <row r="36" ht="14.25">
      <c r="A36" s="1">
        <v>12</v>
      </c>
      <c r="B36" s="1" t="s">
        <v>16</v>
      </c>
      <c r="C36" s="1">
        <v>1.2</v>
      </c>
      <c r="D36" s="1">
        <v>1080</v>
      </c>
      <c r="E36" s="2">
        <f>17.9757113333333*A36</f>
        <v>215.70853599999961</v>
      </c>
      <c r="F36" s="1">
        <f>A36*1.56310533333333</f>
        <v>18.75726399999996</v>
      </c>
      <c r="G36" s="1">
        <f>A36*49.18115</f>
        <v>590.17380000000003</v>
      </c>
      <c r="H36" s="3">
        <v>9.9999999999999998e-13</v>
      </c>
      <c r="I36" s="1">
        <f>A36*0.1408615829375</f>
        <v>1.6903389952500001</v>
      </c>
      <c r="J36">
        <f>IF(D36=1080,0.35,IF(D36=2116,0.46,0.5))*C36*0.001*1550</f>
        <v>0.65100000000000002</v>
      </c>
      <c r="K36">
        <f>IF(D36=1080,1-0.35,IF(D36=2116,1-0.46,0.5))*C36*0.001*1100</f>
        <v>0.8580000000000001</v>
      </c>
      <c r="L36" s="1">
        <f>A36*0.5099911820625</f>
        <v>6.1198941847500006</v>
      </c>
      <c r="M36" s="1">
        <f>A36*0.072267098375</f>
        <v>0.86720518050000006</v>
      </c>
      <c r="N36" s="1">
        <f>A36*0.1291073470625</f>
        <v>1.5492881647499999</v>
      </c>
      <c r="O36" s="1">
        <f>IF(B36="Ni/Au",0.0007728,0)</f>
        <v>0</v>
      </c>
      <c r="P36" s="1">
        <f>IF(B36="Ni/Au",0.017814,0)</f>
        <v>0</v>
      </c>
      <c r="Q36" s="1">
        <f>IF(B36="Ag",0.001259,0)</f>
        <v>0.0012589999999999999</v>
      </c>
      <c r="R36" s="1">
        <f>A36*0.023105</f>
        <v>0.27726000000000001</v>
      </c>
      <c r="S36" s="1">
        <f>A36*0.76807734125</f>
        <v>9.2169280950000001</v>
      </c>
      <c r="T36" s="1">
        <f>A36*0.2866166794375</f>
        <v>3.4394001532500003</v>
      </c>
      <c r="U36" s="1">
        <f>A36*0.02265</f>
        <v>0.27179999999999999</v>
      </c>
      <c r="V36" s="1">
        <f>A36*4.44369269375</f>
        <v>53.324312325000001</v>
      </c>
    </row>
    <row r="37" ht="14.25">
      <c r="A37" s="1">
        <v>1</v>
      </c>
      <c r="B37" s="1" t="s">
        <v>22</v>
      </c>
      <c r="C37" s="1">
        <v>1.2</v>
      </c>
      <c r="D37" s="1">
        <v>1080</v>
      </c>
      <c r="E37" s="2">
        <f>17.9757113333333*A37</f>
        <v>17.975711333333301</v>
      </c>
      <c r="F37" s="1">
        <f>A37*1.56310533333333</f>
        <v>1.56310533333333</v>
      </c>
      <c r="G37" s="1">
        <f>A37*49.18115</f>
        <v>49.181150000000002</v>
      </c>
      <c r="H37" s="3">
        <v>9.9999999999999998e-13</v>
      </c>
      <c r="I37" s="1">
        <f>A37*0.1408615829375</f>
        <v>0.14086158293750001</v>
      </c>
      <c r="J37">
        <f>IF(D37=1080,0.35,IF(D37=2116,0.46,0.5))*C37*0.001*1550</f>
        <v>0.65100000000000002</v>
      </c>
      <c r="K37">
        <f>IF(D37=1080,1-0.35,IF(D37=2116,1-0.46,0.5))*C37*0.001*1100</f>
        <v>0.8580000000000001</v>
      </c>
      <c r="L37" s="1">
        <f>A37*0.5099911820625</f>
        <v>0.50999118206250005</v>
      </c>
      <c r="M37" s="1">
        <f>A37*0.072267098375</f>
        <v>0.072267098375000005</v>
      </c>
      <c r="N37" s="1">
        <f>A37*0.1291073470625</f>
        <v>0.12910734706249999</v>
      </c>
      <c r="O37" s="1">
        <f>IF(B37="Ni/Au",0.0007728,0)</f>
        <v>0.00077280000000000003</v>
      </c>
      <c r="P37" s="1">
        <f>IF(B37="Ni/Au",0.017814,0)</f>
        <v>0.017814</v>
      </c>
      <c r="Q37" s="1">
        <f>IF(B37="Ag",0.001259,0)</f>
        <v>0</v>
      </c>
      <c r="R37" s="1">
        <f>A37*0.023105</f>
        <v>0.023105000000000001</v>
      </c>
      <c r="S37" s="1">
        <f>A37*0.76807734125</f>
        <v>0.76807734125000005</v>
      </c>
      <c r="T37" s="1">
        <f>A37*0.2866166794375</f>
        <v>0.28661667943750002</v>
      </c>
      <c r="U37" s="1">
        <f>A37*0.02265</f>
        <v>0.02265</v>
      </c>
      <c r="V37" s="1">
        <f>A37*4.44369269375</f>
        <v>4.4436926937500001</v>
      </c>
    </row>
    <row r="38" ht="14.25">
      <c r="A38" s="1">
        <v>2</v>
      </c>
      <c r="B38" s="1" t="s">
        <v>22</v>
      </c>
      <c r="C38" s="1">
        <v>1.2</v>
      </c>
      <c r="D38" s="1">
        <v>1080</v>
      </c>
      <c r="E38" s="2">
        <f>17.9757113333333*A38</f>
        <v>35.951422666666602</v>
      </c>
      <c r="F38" s="1">
        <f>A38*1.56310533333333</f>
        <v>3.12621066666666</v>
      </c>
      <c r="G38" s="1">
        <f>A38*49.18115</f>
        <v>98.362300000000005</v>
      </c>
      <c r="H38" s="3">
        <v>9.9999999999999998e-13</v>
      </c>
      <c r="I38" s="1">
        <f>A38*0.1408615829375</f>
        <v>0.28172316587500001</v>
      </c>
      <c r="J38">
        <f>IF(D38=1080,0.35,IF(D38=2116,0.46,0.5))*C38*0.001*1550</f>
        <v>0.65100000000000002</v>
      </c>
      <c r="K38">
        <f>IF(D38=1080,1-0.35,IF(D38=2116,1-0.46,0.5))*C38*0.001*1100</f>
        <v>0.8580000000000001</v>
      </c>
      <c r="L38" s="1">
        <f>A38*0.5099911820625</f>
        <v>1.0199823641250001</v>
      </c>
      <c r="M38" s="1">
        <f>A38*0.072267098375</f>
        <v>0.14453419675000001</v>
      </c>
      <c r="N38" s="1">
        <f>A38*0.1291073470625</f>
        <v>0.25821469412499998</v>
      </c>
      <c r="O38" s="1">
        <f>IF(B38="Ni/Au",0.0007728,0)</f>
        <v>0.00077280000000000003</v>
      </c>
      <c r="P38" s="1">
        <f>IF(B38="Ni/Au",0.017814,0)</f>
        <v>0.017814</v>
      </c>
      <c r="Q38" s="1">
        <f>IF(B38="Ag",0.001259,0)</f>
        <v>0</v>
      </c>
      <c r="R38" s="1">
        <f>A38*0.023105</f>
        <v>0.046210000000000001</v>
      </c>
      <c r="S38" s="1">
        <f>A38*0.76807734125</f>
        <v>1.5361546825000001</v>
      </c>
      <c r="T38" s="1">
        <f>A38*0.2866166794375</f>
        <v>0.57323335887500004</v>
      </c>
      <c r="U38" s="1">
        <f>A38*0.02265</f>
        <v>0.0453</v>
      </c>
      <c r="V38" s="1">
        <f>A38*4.44369269375</f>
        <v>8.8873853875000002</v>
      </c>
    </row>
    <row r="39" ht="14.25">
      <c r="A39" s="1">
        <v>4</v>
      </c>
      <c r="B39" s="1" t="s">
        <v>22</v>
      </c>
      <c r="C39" s="1">
        <v>1.2</v>
      </c>
      <c r="D39" s="1">
        <v>1080</v>
      </c>
      <c r="E39" s="2">
        <f>17.9757113333333*A39</f>
        <v>71.902845333333204</v>
      </c>
      <c r="F39" s="1">
        <f>A39*1.56310533333333</f>
        <v>6.2524213333333201</v>
      </c>
      <c r="G39" s="1">
        <f>A39*49.18115</f>
        <v>196.72460000000001</v>
      </c>
      <c r="H39" s="3">
        <v>9.9999999999999998e-13</v>
      </c>
      <c r="I39" s="1">
        <f>A39*0.1408615829375</f>
        <v>0.56344633175000003</v>
      </c>
      <c r="J39">
        <f>IF(D39=1080,0.35,IF(D39=2116,0.46,0.5))*C39*0.001*1550</f>
        <v>0.65100000000000002</v>
      </c>
      <c r="K39">
        <f>IF(D39=1080,1-0.35,IF(D39=2116,1-0.46,0.5))*C39*0.001*1100</f>
        <v>0.8580000000000001</v>
      </c>
      <c r="L39" s="1">
        <f>A39*0.5099911820625</f>
        <v>2.0399647282500002</v>
      </c>
      <c r="M39" s="1">
        <f>A39*0.072267098375</f>
        <v>0.28906839350000002</v>
      </c>
      <c r="N39" s="1">
        <f>A39*0.1291073470625</f>
        <v>0.51642938824999995</v>
      </c>
      <c r="O39" s="1">
        <f>IF(B39="Ni/Au",0.0007728,0)</f>
        <v>0.00077280000000000003</v>
      </c>
      <c r="P39" s="1">
        <f>IF(B39="Ni/Au",0.017814,0)</f>
        <v>0.017814</v>
      </c>
      <c r="Q39" s="1">
        <f>IF(B39="Ag",0.001259,0)</f>
        <v>0</v>
      </c>
      <c r="R39" s="1">
        <f>A39*0.023105</f>
        <v>0.092420000000000002</v>
      </c>
      <c r="S39" s="1">
        <f>A39*0.76807734125</f>
        <v>3.0723093650000002</v>
      </c>
      <c r="T39" s="1">
        <f>A39*0.2866166794375</f>
        <v>1.1464667177500001</v>
      </c>
      <c r="U39" s="1">
        <f>A39*0.02265</f>
        <v>0.0906</v>
      </c>
      <c r="V39" s="1">
        <f>A39*4.44369269375</f>
        <v>17.774770775</v>
      </c>
    </row>
    <row r="40" ht="14.25">
      <c r="A40" s="1">
        <v>6</v>
      </c>
      <c r="B40" s="1" t="s">
        <v>22</v>
      </c>
      <c r="C40" s="1">
        <v>1.2</v>
      </c>
      <c r="D40" s="1">
        <v>1080</v>
      </c>
      <c r="E40" s="2">
        <f>17.9757113333333*A40</f>
        <v>107.85426799999981</v>
      </c>
      <c r="F40" s="1">
        <f>A40*1.56310533333333</f>
        <v>9.3786319999999801</v>
      </c>
      <c r="G40" s="1">
        <f>A40*49.18115</f>
        <v>295.08690000000001</v>
      </c>
      <c r="H40" s="3">
        <v>9.9999999999999998e-13</v>
      </c>
      <c r="I40" s="1">
        <f>A40*0.1408615829375</f>
        <v>0.84516949762500004</v>
      </c>
      <c r="J40">
        <f>IF(D40=1080,0.35,IF(D40=2116,0.46,0.5))*C40*0.001*1550</f>
        <v>0.65100000000000002</v>
      </c>
      <c r="K40">
        <f>IF(D40=1080,1-0.35,IF(D40=2116,1-0.46,0.5))*C40*0.001*1100</f>
        <v>0.8580000000000001</v>
      </c>
      <c r="L40" s="1">
        <f>A40*0.5099911820625</f>
        <v>3.0599470923750003</v>
      </c>
      <c r="M40" s="1">
        <f>A40*0.072267098375</f>
        <v>0.43360259025000003</v>
      </c>
      <c r="N40" s="1">
        <f>A40*0.1291073470625</f>
        <v>0.77464408237499993</v>
      </c>
      <c r="O40" s="1">
        <f>IF(B40="Ni/Au",0.0007728,0)</f>
        <v>0.00077280000000000003</v>
      </c>
      <c r="P40" s="1">
        <f>IF(B40="Ni/Au",0.017814,0)</f>
        <v>0.017814</v>
      </c>
      <c r="Q40" s="1">
        <f>IF(B40="Ag",0.001259,0)</f>
        <v>0</v>
      </c>
      <c r="R40" s="1">
        <f>A40*0.023105</f>
        <v>0.13863</v>
      </c>
      <c r="S40" s="1">
        <f>A40*0.76807734125</f>
        <v>4.6084640475</v>
      </c>
      <c r="T40" s="1">
        <f>A40*0.2866166794375</f>
        <v>1.7197000766250001</v>
      </c>
      <c r="U40" s="1">
        <f>A40*0.02265</f>
        <v>0.13589999999999999</v>
      </c>
      <c r="V40" s="1">
        <f>A40*4.44369269375</f>
        <v>26.662156162500001</v>
      </c>
    </row>
    <row r="41" ht="14.25">
      <c r="A41" s="1">
        <v>8</v>
      </c>
      <c r="B41" s="1" t="s">
        <v>22</v>
      </c>
      <c r="C41" s="1">
        <v>1.2</v>
      </c>
      <c r="D41" s="1">
        <v>1080</v>
      </c>
      <c r="E41" s="2">
        <f>17.9757113333333*A41</f>
        <v>143.80569066666641</v>
      </c>
      <c r="F41" s="1">
        <f>A41*1.56310533333333</f>
        <v>12.50484266666664</v>
      </c>
      <c r="G41" s="1">
        <f>A41*49.18115</f>
        <v>393.44920000000002</v>
      </c>
      <c r="H41" s="3">
        <v>9.9999999999999998e-13</v>
      </c>
      <c r="I41" s="1">
        <f>A41*0.1408615829375</f>
        <v>1.1268926635000001</v>
      </c>
      <c r="J41">
        <f>IF(D41=1080,0.35,IF(D41=2116,0.46,0.5))*C41*0.001*1550</f>
        <v>0.65100000000000002</v>
      </c>
      <c r="K41">
        <f>IF(D41=1080,1-0.35,IF(D41=2116,1-0.46,0.5))*C41*0.001*1100</f>
        <v>0.8580000000000001</v>
      </c>
      <c r="L41" s="1">
        <f>A41*0.5099911820625</f>
        <v>4.0799294565000004</v>
      </c>
      <c r="M41" s="1">
        <f>A41*0.072267098375</f>
        <v>0.57813678700000004</v>
      </c>
      <c r="N41" s="1">
        <f>A41*0.1291073470625</f>
        <v>1.0328587764999999</v>
      </c>
      <c r="O41" s="1">
        <f>IF(B41="Ni/Au",0.0007728,0)</f>
        <v>0.00077280000000000003</v>
      </c>
      <c r="P41" s="1">
        <f>IF(B41="Ni/Au",0.017814,0)</f>
        <v>0.017814</v>
      </c>
      <c r="Q41" s="1">
        <f>IF(B41="Ag",0.001259,0)</f>
        <v>0</v>
      </c>
      <c r="R41" s="1">
        <f>A41*0.023105</f>
        <v>0.18484</v>
      </c>
      <c r="S41" s="1">
        <f>A41*0.76807734125</f>
        <v>6.1446187300000004</v>
      </c>
      <c r="T41" s="1">
        <f>A41*0.2866166794375</f>
        <v>2.2929334355000002</v>
      </c>
      <c r="U41" s="1">
        <f>A41*0.02265</f>
        <v>0.1812</v>
      </c>
      <c r="V41" s="1">
        <f>A41*4.44369269375</f>
        <v>35.549541550000001</v>
      </c>
    </row>
    <row r="42" ht="14.25">
      <c r="A42" s="1">
        <v>10</v>
      </c>
      <c r="B42" s="1" t="s">
        <v>22</v>
      </c>
      <c r="C42" s="1">
        <v>1.2</v>
      </c>
      <c r="D42" s="1">
        <v>1080</v>
      </c>
      <c r="E42" s="2">
        <f>17.9757113333333*A42</f>
        <v>179.757113333333</v>
      </c>
      <c r="F42" s="1">
        <f>A42*1.56310533333333</f>
        <v>15.6310533333333</v>
      </c>
      <c r="G42" s="1">
        <f>A42*49.18115</f>
        <v>491.81150000000002</v>
      </c>
      <c r="H42" s="3">
        <v>9.9999999999999998e-13</v>
      </c>
      <c r="I42" s="1">
        <f>A42*0.1408615829375</f>
        <v>1.408615829375</v>
      </c>
      <c r="J42">
        <f>IF(D42=1080,0.35,IF(D42=2116,0.46,0.5))*C42*0.001*1550</f>
        <v>0.65100000000000002</v>
      </c>
      <c r="K42">
        <f>IF(D42=1080,1-0.35,IF(D42=2116,1-0.46,0.5))*C42*0.001*1100</f>
        <v>0.8580000000000001</v>
      </c>
      <c r="L42" s="1">
        <f>A42*0.5099911820625</f>
        <v>5.0999118206250005</v>
      </c>
      <c r="M42" s="1">
        <f>A42*0.072267098375</f>
        <v>0.72267098375000005</v>
      </c>
      <c r="N42" s="1">
        <f>A42*0.1291073470625</f>
        <v>1.2910734706249998</v>
      </c>
      <c r="O42" s="1">
        <f>IF(B42="Ni/Au",0.0007728,0)</f>
        <v>0.00077280000000000003</v>
      </c>
      <c r="P42" s="1">
        <f>IF(B42="Ni/Au",0.017814,0)</f>
        <v>0.017814</v>
      </c>
      <c r="Q42" s="1">
        <f>IF(B42="Ag",0.001259,0)</f>
        <v>0</v>
      </c>
      <c r="R42" s="1">
        <f>A42*0.023105</f>
        <v>0.23105000000000001</v>
      </c>
      <c r="S42" s="1">
        <f>A42*0.76807734125</f>
        <v>7.6807734125000007</v>
      </c>
      <c r="T42" s="1">
        <f>A42*0.2866166794375</f>
        <v>2.8661667943750002</v>
      </c>
      <c r="U42" s="1">
        <f>A42*0.02265</f>
        <v>0.22650000000000001</v>
      </c>
      <c r="V42" s="1">
        <f>A42*4.44369269375</f>
        <v>44.436926937500004</v>
      </c>
    </row>
    <row r="43" ht="14.25">
      <c r="A43" s="1">
        <v>12</v>
      </c>
      <c r="B43" s="1" t="s">
        <v>22</v>
      </c>
      <c r="C43" s="1">
        <v>1.2</v>
      </c>
      <c r="D43" s="1">
        <v>1080</v>
      </c>
      <c r="E43" s="2">
        <f>17.9757113333333*A43</f>
        <v>215.70853599999961</v>
      </c>
      <c r="F43" s="1">
        <f>A43*1.56310533333333</f>
        <v>18.75726399999996</v>
      </c>
      <c r="G43" s="1">
        <f>A43*49.18115</f>
        <v>590.17380000000003</v>
      </c>
      <c r="H43" s="3">
        <v>9.9999999999999998e-13</v>
      </c>
      <c r="I43" s="1">
        <f>A43*0.1408615829375</f>
        <v>1.6903389952500001</v>
      </c>
      <c r="J43">
        <f>IF(D43=1080,0.35,IF(D43=2116,0.46,0.5))*C43*0.001*1550</f>
        <v>0.65100000000000002</v>
      </c>
      <c r="K43">
        <f>IF(D43=1080,1-0.35,IF(D43=2116,1-0.46,0.5))*C43*0.001*1100</f>
        <v>0.8580000000000001</v>
      </c>
      <c r="L43" s="1">
        <f>A43*0.5099911820625</f>
        <v>6.1198941847500006</v>
      </c>
      <c r="M43" s="1">
        <f>A43*0.072267098375</f>
        <v>0.86720518050000006</v>
      </c>
      <c r="N43" s="1">
        <f>A43*0.1291073470625</f>
        <v>1.5492881647499999</v>
      </c>
      <c r="O43" s="1">
        <f>IF(B43="Ni/Au",0.0007728,0)</f>
        <v>0.00077280000000000003</v>
      </c>
      <c r="P43" s="1">
        <f>IF(B43="Ni/Au",0.017814,0)</f>
        <v>0.017814</v>
      </c>
      <c r="Q43" s="1">
        <f>IF(B43="Ag",0.001259,0)</f>
        <v>0</v>
      </c>
      <c r="R43" s="1">
        <f>A43*0.023105</f>
        <v>0.27726000000000001</v>
      </c>
      <c r="S43" s="1">
        <f>A43*0.76807734125</f>
        <v>9.2169280950000001</v>
      </c>
      <c r="T43" s="1">
        <f>A43*0.2866166794375</f>
        <v>3.4394001532500003</v>
      </c>
      <c r="U43" s="1">
        <f>A43*0.02265</f>
        <v>0.27179999999999999</v>
      </c>
      <c r="V43" s="1">
        <f>A43*4.44369269375</f>
        <v>53.324312325000001</v>
      </c>
    </row>
    <row r="44" ht="14.25">
      <c r="A44" s="1">
        <v>1</v>
      </c>
      <c r="B44" t="s">
        <v>16</v>
      </c>
      <c r="C44" s="1">
        <v>1.6000000000000001</v>
      </c>
      <c r="D44" s="1">
        <v>2116</v>
      </c>
      <c r="E44" s="2">
        <f>17.9757113333333*A44</f>
        <v>17.975711333333301</v>
      </c>
      <c r="F44" s="1">
        <f>A44*1.56310533333333</f>
        <v>1.56310533333333</v>
      </c>
      <c r="G44" s="1">
        <f>A44*49.18115</f>
        <v>49.181150000000002</v>
      </c>
      <c r="H44" s="3">
        <v>9.9999999999999998e-13</v>
      </c>
      <c r="I44" s="1">
        <f>A44*0.1408615829375</f>
        <v>0.14086158293750001</v>
      </c>
      <c r="J44">
        <f>IF(D44=1080,0.35,IF(D44=2116,0.46,0.5))*C44*0.001*1550</f>
        <v>1.1408000000000003</v>
      </c>
      <c r="K44">
        <f>IF(D44=1080,1-0.35,IF(D44=2116,1-0.46,0.5))*C44*0.001*1100</f>
        <v>0.95040000000000013</v>
      </c>
      <c r="L44" s="1">
        <f>A44*0.5099911820625</f>
        <v>0.50999118206250005</v>
      </c>
      <c r="M44" s="1">
        <f>A44*0.072267098375</f>
        <v>0.072267098375000005</v>
      </c>
      <c r="N44" s="1">
        <f>A44*0.1291073470625</f>
        <v>0.12910734706249999</v>
      </c>
      <c r="O44" s="1">
        <f>IF(B44="Ni/Au",0.0007728,0)</f>
        <v>0</v>
      </c>
      <c r="P44" s="1">
        <f>IF(B44="Ni/Au",0.017814,0)</f>
        <v>0</v>
      </c>
      <c r="Q44" s="1">
        <f>IF(B44="Ag",0.001259,0)</f>
        <v>0.0012589999999999999</v>
      </c>
      <c r="R44" s="1">
        <f>A44*0.023105</f>
        <v>0.023105000000000001</v>
      </c>
      <c r="S44" s="1">
        <f>A44*0.76807734125</f>
        <v>0.76807734125000005</v>
      </c>
      <c r="T44" s="1">
        <f>A44*0.2866166794375</f>
        <v>0.28661667943750002</v>
      </c>
      <c r="U44" s="1">
        <f>A44*0.02265</f>
        <v>0.02265</v>
      </c>
      <c r="V44" s="1">
        <f>A44*4.44369269375</f>
        <v>4.4436926937500001</v>
      </c>
    </row>
    <row r="45" ht="14.25">
      <c r="A45" s="1">
        <v>2</v>
      </c>
      <c r="B45" s="1" t="s">
        <v>16</v>
      </c>
      <c r="C45" s="1">
        <v>1.6000000000000001</v>
      </c>
      <c r="D45" s="1">
        <v>2116</v>
      </c>
      <c r="E45" s="2">
        <f>17.9757113333333*A45</f>
        <v>35.951422666666602</v>
      </c>
      <c r="F45" s="1">
        <f>A45*1.56310533333333</f>
        <v>3.12621066666666</v>
      </c>
      <c r="G45" s="1">
        <f>A45*49.18115</f>
        <v>98.362300000000005</v>
      </c>
      <c r="H45" s="3">
        <v>9.9999999999999998e-13</v>
      </c>
      <c r="I45" s="1">
        <f>A45*0.1408615829375</f>
        <v>0.28172316587500001</v>
      </c>
      <c r="J45">
        <f>IF(D45=1080,0.35,IF(D45=2116,0.46,0.5))*C45*0.001*1550</f>
        <v>1.1408000000000003</v>
      </c>
      <c r="K45">
        <f>IF(D45=1080,1-0.35,IF(D45=2116,1-0.46,0.5))*C45*0.001*1100</f>
        <v>0.95040000000000013</v>
      </c>
      <c r="L45" s="1">
        <f>A45*0.5099911820625</f>
        <v>1.0199823641250001</v>
      </c>
      <c r="M45" s="1">
        <f>A45*0.072267098375</f>
        <v>0.14453419675000001</v>
      </c>
      <c r="N45" s="1">
        <f>A45*0.1291073470625</f>
        <v>0.25821469412499998</v>
      </c>
      <c r="O45" s="1">
        <f>IF(B45="Ni/Au",0.0007728,0)</f>
        <v>0</v>
      </c>
      <c r="P45" s="1">
        <f>IF(B45="Ni/Au",0.017814,0)</f>
        <v>0</v>
      </c>
      <c r="Q45" s="1">
        <f>IF(B45="Ag",0.001259,0)</f>
        <v>0.0012589999999999999</v>
      </c>
      <c r="R45" s="1">
        <f>A45*0.023105</f>
        <v>0.046210000000000001</v>
      </c>
      <c r="S45" s="1">
        <f>A45*0.76807734125</f>
        <v>1.5361546825000001</v>
      </c>
      <c r="T45" s="1">
        <f>A45*0.2866166794375</f>
        <v>0.57323335887500004</v>
      </c>
      <c r="U45" s="1">
        <f>A45*0.02265</f>
        <v>0.0453</v>
      </c>
      <c r="V45" s="1">
        <f>A45*4.44369269375</f>
        <v>8.8873853875000002</v>
      </c>
    </row>
    <row r="46" ht="14.25">
      <c r="A46" s="1">
        <v>4</v>
      </c>
      <c r="B46" s="1" t="s">
        <v>16</v>
      </c>
      <c r="C46" s="1">
        <v>1.6000000000000001</v>
      </c>
      <c r="D46" s="1">
        <v>2116</v>
      </c>
      <c r="E46" s="2">
        <f>17.9757113333333*A46</f>
        <v>71.902845333333204</v>
      </c>
      <c r="F46" s="1">
        <f>A46*1.56310533333333</f>
        <v>6.2524213333333201</v>
      </c>
      <c r="G46" s="1">
        <f>A46*49.18115</f>
        <v>196.72460000000001</v>
      </c>
      <c r="H46" s="3">
        <v>9.9999999999999998e-13</v>
      </c>
      <c r="I46" s="1">
        <f>A46*0.1408615829375</f>
        <v>0.56344633175000003</v>
      </c>
      <c r="J46">
        <f>IF(D46=1080,0.35,IF(D46=2116,0.46,0.5))*C46*0.001*1550</f>
        <v>1.1408000000000003</v>
      </c>
      <c r="K46">
        <f>IF(D46=1080,1-0.35,IF(D46=2116,1-0.46,0.5))*C46*0.001*1100</f>
        <v>0.95040000000000013</v>
      </c>
      <c r="L46" s="1">
        <f>A46*0.5099911820625</f>
        <v>2.0399647282500002</v>
      </c>
      <c r="M46" s="1">
        <f>A46*0.072267098375</f>
        <v>0.28906839350000002</v>
      </c>
      <c r="N46" s="1">
        <f>A46*0.1291073470625</f>
        <v>0.51642938824999995</v>
      </c>
      <c r="O46" s="1">
        <f>IF(B46="Ni/Au",0.0007728,0)</f>
        <v>0</v>
      </c>
      <c r="P46" s="1">
        <f>IF(B46="Ni/Au",0.017814,0)</f>
        <v>0</v>
      </c>
      <c r="Q46" s="1">
        <f>IF(B46="Ag",0.001259,0)</f>
        <v>0.0012589999999999999</v>
      </c>
      <c r="R46" s="1">
        <f>A46*0.023105</f>
        <v>0.092420000000000002</v>
      </c>
      <c r="S46" s="1">
        <f>A46*0.76807734125</f>
        <v>3.0723093650000002</v>
      </c>
      <c r="T46" s="1">
        <f>A46*0.2866166794375</f>
        <v>1.1464667177500001</v>
      </c>
      <c r="U46" s="1">
        <f>A46*0.02265</f>
        <v>0.0906</v>
      </c>
      <c r="V46" s="1">
        <f>A46*4.44369269375</f>
        <v>17.774770775</v>
      </c>
    </row>
    <row r="47" ht="14.25">
      <c r="A47" s="1">
        <v>6</v>
      </c>
      <c r="B47" s="1" t="s">
        <v>16</v>
      </c>
      <c r="C47" s="1">
        <v>1.6000000000000001</v>
      </c>
      <c r="D47" s="1">
        <v>2116</v>
      </c>
      <c r="E47" s="2">
        <f>17.9757113333333*A47</f>
        <v>107.85426799999981</v>
      </c>
      <c r="F47" s="1">
        <f>A47*1.56310533333333</f>
        <v>9.3786319999999801</v>
      </c>
      <c r="G47" s="1">
        <f>A47*49.18115</f>
        <v>295.08690000000001</v>
      </c>
      <c r="H47" s="3">
        <v>9.9999999999999998e-13</v>
      </c>
      <c r="I47" s="1">
        <f>A47*0.1408615829375</f>
        <v>0.84516949762500004</v>
      </c>
      <c r="J47">
        <f>IF(D47=1080,0.35,IF(D47=2116,0.46,0.5))*C47*0.001*1550</f>
        <v>1.1408000000000003</v>
      </c>
      <c r="K47">
        <f>IF(D47=1080,1-0.35,IF(D47=2116,1-0.46,0.5))*C47*0.001*1100</f>
        <v>0.95040000000000013</v>
      </c>
      <c r="L47" s="1">
        <f>A47*0.5099911820625</f>
        <v>3.0599470923750003</v>
      </c>
      <c r="M47" s="1">
        <f>A47*0.072267098375</f>
        <v>0.43360259025000003</v>
      </c>
      <c r="N47" s="1">
        <f>A47*0.1291073470625</f>
        <v>0.77464408237499993</v>
      </c>
      <c r="O47" s="1">
        <f>IF(B47="Ni/Au",0.0007728,0)</f>
        <v>0</v>
      </c>
      <c r="P47" s="1">
        <f>IF(B47="Ni/Au",0.017814,0)</f>
        <v>0</v>
      </c>
      <c r="Q47" s="1">
        <f>IF(B47="Ag",0.001259,0)</f>
        <v>0.0012589999999999999</v>
      </c>
      <c r="R47" s="1">
        <f>A47*0.023105</f>
        <v>0.13863</v>
      </c>
      <c r="S47" s="1">
        <f>A47*0.76807734125</f>
        <v>4.6084640475</v>
      </c>
      <c r="T47" s="1">
        <f>A47*0.2866166794375</f>
        <v>1.7197000766250001</v>
      </c>
      <c r="U47" s="1">
        <f>A47*0.02265</f>
        <v>0.13589999999999999</v>
      </c>
      <c r="V47" s="1">
        <f>A47*4.44369269375</f>
        <v>26.662156162500001</v>
      </c>
    </row>
    <row r="48" ht="14.25">
      <c r="A48" s="1">
        <v>8</v>
      </c>
      <c r="B48" s="1" t="s">
        <v>16</v>
      </c>
      <c r="C48" s="1">
        <v>1.6000000000000001</v>
      </c>
      <c r="D48" s="1">
        <v>2116</v>
      </c>
      <c r="E48" s="2">
        <f>17.9757113333333*A48</f>
        <v>143.80569066666641</v>
      </c>
      <c r="F48" s="1">
        <f>A48*1.56310533333333</f>
        <v>12.50484266666664</v>
      </c>
      <c r="G48" s="1">
        <f>A48*49.18115</f>
        <v>393.44920000000002</v>
      </c>
      <c r="H48" s="3">
        <v>9.9999999999999998e-13</v>
      </c>
      <c r="I48" s="1">
        <f>A48*0.1408615829375</f>
        <v>1.1268926635000001</v>
      </c>
      <c r="J48">
        <f>IF(D48=1080,0.35,IF(D48=2116,0.46,0.5))*C48*0.001*1550</f>
        <v>1.1408000000000003</v>
      </c>
      <c r="K48">
        <f>IF(D48=1080,1-0.35,IF(D48=2116,1-0.46,0.5))*C48*0.001*1100</f>
        <v>0.95040000000000013</v>
      </c>
      <c r="L48" s="1">
        <f>A48*0.5099911820625</f>
        <v>4.0799294565000004</v>
      </c>
      <c r="M48" s="1">
        <f>A48*0.072267098375</f>
        <v>0.57813678700000004</v>
      </c>
      <c r="N48" s="1">
        <f>A48*0.1291073470625</f>
        <v>1.0328587764999999</v>
      </c>
      <c r="O48" s="1">
        <f>IF(B48="Ni/Au",0.0007728,0)</f>
        <v>0</v>
      </c>
      <c r="P48" s="1">
        <f>IF(B48="Ni/Au",0.017814,0)</f>
        <v>0</v>
      </c>
      <c r="Q48" s="1">
        <f>IF(B48="Ag",0.001259,0)</f>
        <v>0.0012589999999999999</v>
      </c>
      <c r="R48" s="1">
        <f>A48*0.023105</f>
        <v>0.18484</v>
      </c>
      <c r="S48" s="1">
        <f>A48*0.76807734125</f>
        <v>6.1446187300000004</v>
      </c>
      <c r="T48" s="1">
        <f>A48*0.2866166794375</f>
        <v>2.2929334355000002</v>
      </c>
      <c r="U48" s="1">
        <f>A48*0.02265</f>
        <v>0.1812</v>
      </c>
      <c r="V48" s="1">
        <f>A48*4.44369269375</f>
        <v>35.549541550000001</v>
      </c>
    </row>
    <row r="49" ht="14.25">
      <c r="A49" s="1">
        <v>10</v>
      </c>
      <c r="B49" s="1" t="s">
        <v>16</v>
      </c>
      <c r="C49" s="1">
        <v>1.6000000000000001</v>
      </c>
      <c r="D49" s="1">
        <v>2116</v>
      </c>
      <c r="E49" s="2">
        <f>17.9757113333333*A49</f>
        <v>179.757113333333</v>
      </c>
      <c r="F49" s="1">
        <f>A49*1.56310533333333</f>
        <v>15.6310533333333</v>
      </c>
      <c r="G49" s="1">
        <f>A49*49.18115</f>
        <v>491.81150000000002</v>
      </c>
      <c r="H49" s="3">
        <v>9.9999999999999998e-13</v>
      </c>
      <c r="I49" s="1">
        <f>A49*0.1408615829375</f>
        <v>1.408615829375</v>
      </c>
      <c r="J49">
        <f>IF(D49=1080,0.35,IF(D49=2116,0.46,0.5))*C49*0.001*1550</f>
        <v>1.1408000000000003</v>
      </c>
      <c r="K49">
        <f>IF(D49=1080,1-0.35,IF(D49=2116,1-0.46,0.5))*C49*0.001*1100</f>
        <v>0.95040000000000013</v>
      </c>
      <c r="L49" s="1">
        <f>A49*0.5099911820625</f>
        <v>5.0999118206250005</v>
      </c>
      <c r="M49" s="1">
        <f>A49*0.072267098375</f>
        <v>0.72267098375000005</v>
      </c>
      <c r="N49" s="1">
        <f>A49*0.1291073470625</f>
        <v>1.2910734706249998</v>
      </c>
      <c r="O49" s="1">
        <f>IF(B49="Ni/Au",0.0007728,0)</f>
        <v>0</v>
      </c>
      <c r="P49" s="1">
        <f>IF(B49="Ni/Au",0.017814,0)</f>
        <v>0</v>
      </c>
      <c r="Q49" s="1">
        <f>IF(B49="Ag",0.001259,0)</f>
        <v>0.0012589999999999999</v>
      </c>
      <c r="R49" s="1">
        <f>A49*0.023105</f>
        <v>0.23105000000000001</v>
      </c>
      <c r="S49" s="1">
        <f>A49*0.76807734125</f>
        <v>7.6807734125000007</v>
      </c>
      <c r="T49" s="1">
        <f>A49*0.2866166794375</f>
        <v>2.8661667943750002</v>
      </c>
      <c r="U49" s="1">
        <f>A49*0.02265</f>
        <v>0.22650000000000001</v>
      </c>
      <c r="V49" s="1">
        <f>A49*4.44369269375</f>
        <v>44.436926937500004</v>
      </c>
    </row>
    <row r="50" ht="14.25">
      <c r="A50" s="1">
        <v>12</v>
      </c>
      <c r="B50" s="1" t="s">
        <v>16</v>
      </c>
      <c r="C50" s="1">
        <v>1.6000000000000001</v>
      </c>
      <c r="D50" s="1">
        <v>2116</v>
      </c>
      <c r="E50" s="2">
        <f>17.9757113333333*A50</f>
        <v>215.70853599999961</v>
      </c>
      <c r="F50" s="1">
        <f>A50*1.56310533333333</f>
        <v>18.75726399999996</v>
      </c>
      <c r="G50" s="1">
        <f>A50*49.18115</f>
        <v>590.17380000000003</v>
      </c>
      <c r="H50" s="3">
        <v>9.9999999999999998e-13</v>
      </c>
      <c r="I50" s="1">
        <f>A50*0.1408615829375</f>
        <v>1.6903389952500001</v>
      </c>
      <c r="J50">
        <f>IF(D50=1080,0.35,IF(D50=2116,0.46,0.5))*C50*0.001*1550</f>
        <v>1.1408000000000003</v>
      </c>
      <c r="K50">
        <f>IF(D50=1080,1-0.35,IF(D50=2116,1-0.46,0.5))*C50*0.001*1100</f>
        <v>0.95040000000000013</v>
      </c>
      <c r="L50" s="1">
        <f>A50*0.5099911820625</f>
        <v>6.1198941847500006</v>
      </c>
      <c r="M50" s="1">
        <f>A50*0.072267098375</f>
        <v>0.86720518050000006</v>
      </c>
      <c r="N50" s="1">
        <f>A50*0.1291073470625</f>
        <v>1.5492881647499999</v>
      </c>
      <c r="O50" s="1">
        <f>IF(B50="Ni/Au",0.0007728,0)</f>
        <v>0</v>
      </c>
      <c r="P50" s="1">
        <f>IF(B50="Ni/Au",0.017814,0)</f>
        <v>0</v>
      </c>
      <c r="Q50" s="1">
        <f>IF(B50="Ag",0.001259,0)</f>
        <v>0.0012589999999999999</v>
      </c>
      <c r="R50" s="1">
        <f>A50*0.023105</f>
        <v>0.27726000000000001</v>
      </c>
      <c r="S50" s="1">
        <f>A50*0.76807734125</f>
        <v>9.2169280950000001</v>
      </c>
      <c r="T50" s="1">
        <f>A50*0.2866166794375</f>
        <v>3.4394001532500003</v>
      </c>
      <c r="U50" s="1">
        <f>A50*0.02265</f>
        <v>0.27179999999999999</v>
      </c>
      <c r="V50" s="1">
        <f>A50*4.44369269375</f>
        <v>53.324312325000001</v>
      </c>
    </row>
    <row r="51" ht="14.25">
      <c r="A51" s="1">
        <v>1</v>
      </c>
      <c r="B51" t="s">
        <v>22</v>
      </c>
      <c r="C51" s="1">
        <v>1.6000000000000001</v>
      </c>
      <c r="D51" s="1">
        <v>2116</v>
      </c>
      <c r="E51" s="2">
        <f>17.9757113333333*A51</f>
        <v>17.975711333333301</v>
      </c>
      <c r="F51" s="1">
        <f>A51*1.56310533333333</f>
        <v>1.56310533333333</v>
      </c>
      <c r="G51" s="1">
        <f>A51*49.18115</f>
        <v>49.181150000000002</v>
      </c>
      <c r="H51" s="3">
        <v>9.9999999999999998e-13</v>
      </c>
      <c r="I51" s="1">
        <f>A51*0.1408615829375</f>
        <v>0.14086158293750001</v>
      </c>
      <c r="J51">
        <f>IF(D51=1080,0.35,IF(D51=2116,0.46,0.5))*C51*0.001*1550</f>
        <v>1.1408000000000003</v>
      </c>
      <c r="K51">
        <f>IF(D51=1080,1-0.35,IF(D51=2116,1-0.46,0.5))*C51*0.001*1100</f>
        <v>0.95040000000000013</v>
      </c>
      <c r="L51" s="1">
        <f>A51*0.5099911820625</f>
        <v>0.50999118206250005</v>
      </c>
      <c r="M51" s="1">
        <f>A51*0.072267098375</f>
        <v>0.072267098375000005</v>
      </c>
      <c r="N51" s="1">
        <f>A51*0.1291073470625</f>
        <v>0.12910734706249999</v>
      </c>
      <c r="O51" s="1">
        <f>IF(B51="Ni/Au",0.0007728,0)</f>
        <v>0.00077280000000000003</v>
      </c>
      <c r="P51" s="1">
        <f>IF(B51="Ni/Au",0.017814,0)</f>
        <v>0.017814</v>
      </c>
      <c r="Q51" s="1">
        <f>IF(B51="Ag",0.001259,0)</f>
        <v>0</v>
      </c>
      <c r="R51" s="1">
        <f>A51*0.023105</f>
        <v>0.023105000000000001</v>
      </c>
      <c r="S51" s="1">
        <f>A51*0.76807734125</f>
        <v>0.76807734125000005</v>
      </c>
      <c r="T51" s="1">
        <f>A51*0.2866166794375</f>
        <v>0.28661667943750002</v>
      </c>
      <c r="U51" s="1">
        <f>A51*0.02265</f>
        <v>0.02265</v>
      </c>
      <c r="V51" s="1">
        <f>A51*4.44369269375</f>
        <v>4.4436926937500001</v>
      </c>
    </row>
    <row r="52" ht="14.25">
      <c r="A52" s="1">
        <v>2</v>
      </c>
      <c r="B52" s="1" t="s">
        <v>22</v>
      </c>
      <c r="C52" s="1">
        <v>1.6000000000000001</v>
      </c>
      <c r="D52" s="1">
        <v>2116</v>
      </c>
      <c r="E52" s="2">
        <f>17.9757113333333*A52</f>
        <v>35.951422666666602</v>
      </c>
      <c r="F52" s="1">
        <f>A52*1.56310533333333</f>
        <v>3.12621066666666</v>
      </c>
      <c r="G52" s="1">
        <f>A52*49.18115</f>
        <v>98.362300000000005</v>
      </c>
      <c r="H52" s="3">
        <v>9.9999999999999998e-13</v>
      </c>
      <c r="I52" s="1">
        <f>A52*0.1408615829375</f>
        <v>0.28172316587500001</v>
      </c>
      <c r="J52">
        <f>IF(D52=1080,0.35,IF(D52=2116,0.46,0.5))*C52*0.001*1550</f>
        <v>1.1408000000000003</v>
      </c>
      <c r="K52">
        <f>IF(D52=1080,1-0.35,IF(D52=2116,1-0.46,0.5))*C52*0.001*1100</f>
        <v>0.95040000000000013</v>
      </c>
      <c r="L52" s="1">
        <f>A52*0.5099911820625</f>
        <v>1.0199823641250001</v>
      </c>
      <c r="M52" s="1">
        <f>A52*0.072267098375</f>
        <v>0.14453419675000001</v>
      </c>
      <c r="N52" s="1">
        <f>A52*0.1291073470625</f>
        <v>0.25821469412499998</v>
      </c>
      <c r="O52" s="1">
        <f>IF(B52="Ni/Au",0.0007728,0)</f>
        <v>0.00077280000000000003</v>
      </c>
      <c r="P52" s="1">
        <f>IF(B52="Ni/Au",0.017814,0)</f>
        <v>0.017814</v>
      </c>
      <c r="Q52" s="1">
        <f>IF(B52="Ag",0.001259,0)</f>
        <v>0</v>
      </c>
      <c r="R52" s="1">
        <f>A52*0.023105</f>
        <v>0.046210000000000001</v>
      </c>
      <c r="S52" s="1">
        <f>A52*0.76807734125</f>
        <v>1.5361546825000001</v>
      </c>
      <c r="T52" s="1">
        <f>A52*0.2866166794375</f>
        <v>0.57323335887500004</v>
      </c>
      <c r="U52" s="1">
        <f>A52*0.02265</f>
        <v>0.0453</v>
      </c>
      <c r="V52" s="1">
        <f>A52*4.44369269375</f>
        <v>8.8873853875000002</v>
      </c>
    </row>
    <row r="53" ht="14.25">
      <c r="A53" s="1">
        <v>4</v>
      </c>
      <c r="B53" s="1" t="s">
        <v>22</v>
      </c>
      <c r="C53" s="1">
        <v>1.6000000000000001</v>
      </c>
      <c r="D53" s="1">
        <v>2116</v>
      </c>
      <c r="E53" s="2">
        <f>17.9757113333333*A53</f>
        <v>71.902845333333204</v>
      </c>
      <c r="F53" s="1">
        <f>A53*1.56310533333333</f>
        <v>6.2524213333333201</v>
      </c>
      <c r="G53" s="1">
        <f>A53*49.18115</f>
        <v>196.72460000000001</v>
      </c>
      <c r="H53" s="3">
        <v>9.9999999999999998e-13</v>
      </c>
      <c r="I53" s="1">
        <f>A53*0.1408615829375</f>
        <v>0.56344633175000003</v>
      </c>
      <c r="J53">
        <f>IF(D53=1080,0.35,IF(D53=2116,0.46,0.5))*C53*0.001*1550</f>
        <v>1.1408000000000003</v>
      </c>
      <c r="K53">
        <f>IF(D53=1080,1-0.35,IF(D53=2116,1-0.46,0.5))*C53*0.001*1100</f>
        <v>0.95040000000000013</v>
      </c>
      <c r="L53" s="1">
        <f>A53*0.5099911820625</f>
        <v>2.0399647282500002</v>
      </c>
      <c r="M53" s="1">
        <f>A53*0.072267098375</f>
        <v>0.28906839350000002</v>
      </c>
      <c r="N53" s="1">
        <f>A53*0.1291073470625</f>
        <v>0.51642938824999995</v>
      </c>
      <c r="O53" s="1">
        <f>IF(B53="Ni/Au",0.0007728,0)</f>
        <v>0.00077280000000000003</v>
      </c>
      <c r="P53" s="1">
        <f>IF(B53="Ni/Au",0.017814,0)</f>
        <v>0.017814</v>
      </c>
      <c r="Q53" s="1">
        <f>IF(B53="Ag",0.001259,0)</f>
        <v>0</v>
      </c>
      <c r="R53" s="1">
        <f>A53*0.023105</f>
        <v>0.092420000000000002</v>
      </c>
      <c r="S53" s="1">
        <f>A53*0.76807734125</f>
        <v>3.0723093650000002</v>
      </c>
      <c r="T53" s="1">
        <f>A53*0.2866166794375</f>
        <v>1.1464667177500001</v>
      </c>
      <c r="U53" s="1">
        <f>A53*0.02265</f>
        <v>0.0906</v>
      </c>
      <c r="V53" s="1">
        <f>A53*4.44369269375</f>
        <v>17.774770775</v>
      </c>
    </row>
    <row r="54" ht="14.25">
      <c r="A54" s="1">
        <v>6</v>
      </c>
      <c r="B54" s="1" t="s">
        <v>22</v>
      </c>
      <c r="C54" s="1">
        <v>1.6000000000000001</v>
      </c>
      <c r="D54" s="1">
        <v>2116</v>
      </c>
      <c r="E54" s="2">
        <f>17.9757113333333*A54</f>
        <v>107.85426799999981</v>
      </c>
      <c r="F54" s="1">
        <f>A54*1.56310533333333</f>
        <v>9.3786319999999801</v>
      </c>
      <c r="G54" s="1">
        <f>A54*49.18115</f>
        <v>295.08690000000001</v>
      </c>
      <c r="H54" s="3">
        <v>9.9999999999999998e-13</v>
      </c>
      <c r="I54" s="1">
        <f>A54*0.1408615829375</f>
        <v>0.84516949762500004</v>
      </c>
      <c r="J54">
        <f>IF(D54=1080,0.35,IF(D54=2116,0.46,0.5))*C54*0.001*1550</f>
        <v>1.1408000000000003</v>
      </c>
      <c r="K54">
        <f>IF(D54=1080,1-0.35,IF(D54=2116,1-0.46,0.5))*C54*0.001*1100</f>
        <v>0.95040000000000013</v>
      </c>
      <c r="L54" s="1">
        <f>A54*0.5099911820625</f>
        <v>3.0599470923750003</v>
      </c>
      <c r="M54" s="1">
        <f>A54*0.072267098375</f>
        <v>0.43360259025000003</v>
      </c>
      <c r="N54" s="1">
        <f>A54*0.1291073470625</f>
        <v>0.77464408237499993</v>
      </c>
      <c r="O54" s="1">
        <f>IF(B54="Ni/Au",0.0007728,0)</f>
        <v>0.00077280000000000003</v>
      </c>
      <c r="P54" s="1">
        <f>IF(B54="Ni/Au",0.017814,0)</f>
        <v>0.017814</v>
      </c>
      <c r="Q54" s="1">
        <f>IF(B54="Ag",0.001259,0)</f>
        <v>0</v>
      </c>
      <c r="R54" s="1">
        <f>A54*0.023105</f>
        <v>0.13863</v>
      </c>
      <c r="S54" s="1">
        <f>A54*0.76807734125</f>
        <v>4.6084640475</v>
      </c>
      <c r="T54" s="1">
        <f>A54*0.2866166794375</f>
        <v>1.7197000766250001</v>
      </c>
      <c r="U54" s="1">
        <f>A54*0.02265</f>
        <v>0.13589999999999999</v>
      </c>
      <c r="V54" s="1">
        <f>A54*4.44369269375</f>
        <v>26.662156162500001</v>
      </c>
    </row>
    <row r="55" ht="14.25">
      <c r="A55" s="1">
        <v>8</v>
      </c>
      <c r="B55" s="1" t="s">
        <v>22</v>
      </c>
      <c r="C55" s="1">
        <v>1.6000000000000001</v>
      </c>
      <c r="D55" s="1">
        <v>2116</v>
      </c>
      <c r="E55" s="2">
        <f>17.9757113333333*A55</f>
        <v>143.80569066666641</v>
      </c>
      <c r="F55" s="1">
        <f>A55*1.56310533333333</f>
        <v>12.50484266666664</v>
      </c>
      <c r="G55" s="1">
        <f>A55*49.18115</f>
        <v>393.44920000000002</v>
      </c>
      <c r="H55" s="3">
        <v>9.9999999999999998e-13</v>
      </c>
      <c r="I55" s="1">
        <f>A55*0.1408615829375</f>
        <v>1.1268926635000001</v>
      </c>
      <c r="J55">
        <f>IF(D55=1080,0.35,IF(D55=2116,0.46,0.5))*C55*0.001*1550</f>
        <v>1.1408000000000003</v>
      </c>
      <c r="K55">
        <f>IF(D55=1080,1-0.35,IF(D55=2116,1-0.46,0.5))*C55*0.001*1100</f>
        <v>0.95040000000000013</v>
      </c>
      <c r="L55" s="1">
        <f>A55*0.5099911820625</f>
        <v>4.0799294565000004</v>
      </c>
      <c r="M55" s="1">
        <f>A55*0.072267098375</f>
        <v>0.57813678700000004</v>
      </c>
      <c r="N55" s="1">
        <f>A55*0.1291073470625</f>
        <v>1.0328587764999999</v>
      </c>
      <c r="O55" s="1">
        <f>IF(B55="Ni/Au",0.0007728,0)</f>
        <v>0.00077280000000000003</v>
      </c>
      <c r="P55" s="1">
        <f>IF(B55="Ni/Au",0.017814,0)</f>
        <v>0.017814</v>
      </c>
      <c r="Q55" s="1">
        <f>IF(B55="Ag",0.001259,0)</f>
        <v>0</v>
      </c>
      <c r="R55" s="1">
        <f>A55*0.023105</f>
        <v>0.18484</v>
      </c>
      <c r="S55" s="1">
        <f>A55*0.76807734125</f>
        <v>6.1446187300000004</v>
      </c>
      <c r="T55" s="1">
        <f>A55*0.2866166794375</f>
        <v>2.2929334355000002</v>
      </c>
      <c r="U55" s="1">
        <f>A55*0.02265</f>
        <v>0.1812</v>
      </c>
      <c r="V55" s="1">
        <f>A55*4.44369269375</f>
        <v>35.549541550000001</v>
      </c>
    </row>
    <row r="56" ht="14.25">
      <c r="A56" s="1">
        <v>10</v>
      </c>
      <c r="B56" s="1" t="s">
        <v>22</v>
      </c>
      <c r="C56" s="1">
        <v>1.6000000000000001</v>
      </c>
      <c r="D56" s="1">
        <v>2116</v>
      </c>
      <c r="E56" s="2">
        <f>17.9757113333333*A56</f>
        <v>179.757113333333</v>
      </c>
      <c r="F56" s="1">
        <f>A56*1.56310533333333</f>
        <v>15.6310533333333</v>
      </c>
      <c r="G56" s="1">
        <f>A56*49.18115</f>
        <v>491.81150000000002</v>
      </c>
      <c r="H56" s="3">
        <v>9.9999999999999998e-13</v>
      </c>
      <c r="I56" s="1">
        <f>A56*0.1408615829375</f>
        <v>1.408615829375</v>
      </c>
      <c r="J56">
        <f>IF(D56=1080,0.35,IF(D56=2116,0.46,0.5))*C56*0.001*1550</f>
        <v>1.1408000000000003</v>
      </c>
      <c r="K56">
        <f>IF(D56=1080,1-0.35,IF(D56=2116,1-0.46,0.5))*C56*0.001*1100</f>
        <v>0.95040000000000013</v>
      </c>
      <c r="L56" s="1">
        <f>A56*0.5099911820625</f>
        <v>5.0999118206250005</v>
      </c>
      <c r="M56" s="1">
        <f>A56*0.072267098375</f>
        <v>0.72267098375000005</v>
      </c>
      <c r="N56" s="1">
        <f>A56*0.1291073470625</f>
        <v>1.2910734706249998</v>
      </c>
      <c r="O56" s="1">
        <f>IF(B56="Ni/Au",0.0007728,0)</f>
        <v>0.00077280000000000003</v>
      </c>
      <c r="P56" s="1">
        <f>IF(B56="Ni/Au",0.017814,0)</f>
        <v>0.017814</v>
      </c>
      <c r="Q56" s="1">
        <f>IF(B56="Ag",0.001259,0)</f>
        <v>0</v>
      </c>
      <c r="R56" s="1">
        <f>A56*0.023105</f>
        <v>0.23105000000000001</v>
      </c>
      <c r="S56" s="1">
        <f>A56*0.76807734125</f>
        <v>7.6807734125000007</v>
      </c>
      <c r="T56" s="1">
        <f>A56*0.2866166794375</f>
        <v>2.8661667943750002</v>
      </c>
      <c r="U56" s="1">
        <f>A56*0.02265</f>
        <v>0.22650000000000001</v>
      </c>
      <c r="V56" s="1">
        <f>A56*4.44369269375</f>
        <v>44.436926937500004</v>
      </c>
    </row>
    <row r="57" ht="14.25">
      <c r="A57" s="1">
        <v>12</v>
      </c>
      <c r="B57" s="1" t="s">
        <v>22</v>
      </c>
      <c r="C57" s="1">
        <v>1.6000000000000001</v>
      </c>
      <c r="D57" s="1">
        <v>2116</v>
      </c>
      <c r="E57" s="2">
        <f>17.9757113333333*A57</f>
        <v>215.70853599999961</v>
      </c>
      <c r="F57" s="1">
        <f>A57*1.56310533333333</f>
        <v>18.75726399999996</v>
      </c>
      <c r="G57" s="1">
        <f>A57*49.18115</f>
        <v>590.17380000000003</v>
      </c>
      <c r="H57" s="3">
        <v>9.9999999999999998e-13</v>
      </c>
      <c r="I57" s="1">
        <f>A57*0.1408615829375</f>
        <v>1.6903389952500001</v>
      </c>
      <c r="J57">
        <f>IF(D57=1080,0.35,IF(D57=2116,0.46,0.5))*C57*0.001*1550</f>
        <v>1.1408000000000003</v>
      </c>
      <c r="K57">
        <f>IF(D57=1080,1-0.35,IF(D57=2116,1-0.46,0.5))*C57*0.001*1100</f>
        <v>0.95040000000000013</v>
      </c>
      <c r="L57" s="1">
        <f>A57*0.5099911820625</f>
        <v>6.1198941847500006</v>
      </c>
      <c r="M57" s="1">
        <f>A57*0.072267098375</f>
        <v>0.86720518050000006</v>
      </c>
      <c r="N57" s="1">
        <f>A57*0.1291073470625</f>
        <v>1.5492881647499999</v>
      </c>
      <c r="O57" s="1">
        <f>IF(B57="Ni/Au",0.0007728,0)</f>
        <v>0.00077280000000000003</v>
      </c>
      <c r="P57" s="1">
        <f>IF(B57="Ni/Au",0.017814,0)</f>
        <v>0.017814</v>
      </c>
      <c r="Q57" s="1">
        <f>IF(B57="Ag",0.001259,0)</f>
        <v>0</v>
      </c>
      <c r="R57" s="1">
        <f>A57*0.023105</f>
        <v>0.27726000000000001</v>
      </c>
      <c r="S57" s="1">
        <f>A57*0.76807734125</f>
        <v>9.2169280950000001</v>
      </c>
      <c r="T57" s="1">
        <f>A57*0.2866166794375</f>
        <v>3.4394001532500003</v>
      </c>
      <c r="U57" s="1">
        <f>A57*0.02265</f>
        <v>0.27179999999999999</v>
      </c>
      <c r="V57" s="1">
        <f>A57*4.44369269375</f>
        <v>53.324312325000001</v>
      </c>
    </row>
    <row r="58" ht="14.25">
      <c r="A58" s="1">
        <v>1</v>
      </c>
      <c r="B58" s="1" t="s">
        <v>16</v>
      </c>
      <c r="C58" s="1">
        <v>1.3999999999999999</v>
      </c>
      <c r="D58" s="1">
        <v>2116</v>
      </c>
      <c r="E58" s="2">
        <f>17.9757113333333*A58</f>
        <v>17.975711333333301</v>
      </c>
      <c r="F58" s="1">
        <f>A58*1.56310533333333</f>
        <v>1.56310533333333</v>
      </c>
      <c r="G58" s="1">
        <f>A58*49.18115</f>
        <v>49.181150000000002</v>
      </c>
      <c r="H58" s="3">
        <v>9.9999999999999998e-13</v>
      </c>
      <c r="I58" s="1">
        <f>A58*0.1408615829375</f>
        <v>0.14086158293750001</v>
      </c>
      <c r="J58">
        <f>IF(D58=1080,0.35,IF(D58=2116,0.46,0.5))*C58*0.001*1550</f>
        <v>0.99820000000000009</v>
      </c>
      <c r="K58">
        <f>IF(D58=1080,1-0.35,IF(D58=2116,1-0.46,0.5))*C58*0.001*1100</f>
        <v>0.83160000000000001</v>
      </c>
      <c r="L58" s="1">
        <f>A58*0.5099911820625</f>
        <v>0.50999118206250005</v>
      </c>
      <c r="M58" s="1">
        <f>A58*0.072267098375</f>
        <v>0.072267098375000005</v>
      </c>
      <c r="N58" s="1">
        <f>A58*0.1291073470625</f>
        <v>0.12910734706249999</v>
      </c>
      <c r="O58" s="1">
        <f>IF(B58="Ni/Au",0.0007728,0)</f>
        <v>0</v>
      </c>
      <c r="P58" s="1">
        <f>IF(B58="Ni/Au",0.017814,0)</f>
        <v>0</v>
      </c>
      <c r="Q58" s="1">
        <f>IF(B58="Ag",0.001259,0)</f>
        <v>0.0012589999999999999</v>
      </c>
      <c r="R58" s="1">
        <f>A58*0.023105</f>
        <v>0.023105000000000001</v>
      </c>
      <c r="S58" s="1">
        <f>A58*0.76807734125</f>
        <v>0.76807734125000005</v>
      </c>
      <c r="T58" s="1">
        <f>A58*0.2866166794375</f>
        <v>0.28661667943750002</v>
      </c>
      <c r="U58" s="1">
        <f>A58*0.02265</f>
        <v>0.02265</v>
      </c>
      <c r="V58" s="1">
        <f>A58*4.44369269375</f>
        <v>4.4436926937500001</v>
      </c>
    </row>
    <row r="59" ht="14.25">
      <c r="A59" s="1">
        <v>2</v>
      </c>
      <c r="B59" s="1" t="s">
        <v>16</v>
      </c>
      <c r="C59" s="1">
        <v>1.3999999999999999</v>
      </c>
      <c r="D59" s="1">
        <v>2116</v>
      </c>
      <c r="E59" s="2">
        <f>17.9757113333333*A59</f>
        <v>35.951422666666602</v>
      </c>
      <c r="F59" s="1">
        <f>A59*1.56310533333333</f>
        <v>3.12621066666666</v>
      </c>
      <c r="G59" s="1">
        <f>A59*49.18115</f>
        <v>98.362300000000005</v>
      </c>
      <c r="H59" s="3">
        <v>9.9999999999999998e-13</v>
      </c>
      <c r="I59" s="1">
        <f>A59*0.1408615829375</f>
        <v>0.28172316587500001</v>
      </c>
      <c r="J59">
        <f>IF(D59=1080,0.35,IF(D59=2116,0.46,0.5))*C59*0.001*1550</f>
        <v>0.99820000000000009</v>
      </c>
      <c r="K59">
        <f>IF(D59=1080,1-0.35,IF(D59=2116,1-0.46,0.5))*C59*0.001*1100</f>
        <v>0.83160000000000001</v>
      </c>
      <c r="L59" s="1">
        <f>A59*0.5099911820625</f>
        <v>1.0199823641250001</v>
      </c>
      <c r="M59" s="1">
        <f>A59*0.072267098375</f>
        <v>0.14453419675000001</v>
      </c>
      <c r="N59" s="1">
        <f>A59*0.1291073470625</f>
        <v>0.25821469412499998</v>
      </c>
      <c r="O59" s="1">
        <f>IF(B59="Ni/Au",0.0007728,0)</f>
        <v>0</v>
      </c>
      <c r="P59" s="1">
        <f>IF(B59="Ni/Au",0.017814,0)</f>
        <v>0</v>
      </c>
      <c r="Q59" s="1">
        <f>IF(B59="Ag",0.001259,0)</f>
        <v>0.0012589999999999999</v>
      </c>
      <c r="R59" s="1">
        <f>A59*0.023105</f>
        <v>0.046210000000000001</v>
      </c>
      <c r="S59" s="1">
        <f>A59*0.76807734125</f>
        <v>1.5361546825000001</v>
      </c>
      <c r="T59" s="1">
        <f>A59*0.2866166794375</f>
        <v>0.57323335887500004</v>
      </c>
      <c r="U59" s="1">
        <f>A59*0.02265</f>
        <v>0.0453</v>
      </c>
      <c r="V59" s="1">
        <f>A59*4.44369269375</f>
        <v>8.8873853875000002</v>
      </c>
    </row>
    <row r="60" ht="14.25">
      <c r="A60" s="1">
        <v>4</v>
      </c>
      <c r="B60" s="1" t="s">
        <v>16</v>
      </c>
      <c r="C60" s="1">
        <v>1.3999999999999999</v>
      </c>
      <c r="D60" s="1">
        <v>2116</v>
      </c>
      <c r="E60" s="2">
        <f>17.9757113333333*A60</f>
        <v>71.902845333333204</v>
      </c>
      <c r="F60" s="1">
        <f>A60*1.56310533333333</f>
        <v>6.2524213333333201</v>
      </c>
      <c r="G60" s="1">
        <f>A60*49.18115</f>
        <v>196.72460000000001</v>
      </c>
      <c r="H60" s="3">
        <v>9.9999999999999998e-13</v>
      </c>
      <c r="I60" s="1">
        <f>A60*0.1408615829375</f>
        <v>0.56344633175000003</v>
      </c>
      <c r="J60">
        <f>IF(D60=1080,0.35,IF(D60=2116,0.46,0.5))*C60*0.001*1550</f>
        <v>0.99820000000000009</v>
      </c>
      <c r="K60">
        <f>IF(D60=1080,1-0.35,IF(D60=2116,1-0.46,0.5))*C60*0.001*1100</f>
        <v>0.83160000000000001</v>
      </c>
      <c r="L60" s="1">
        <f>A60*0.5099911820625</f>
        <v>2.0399647282500002</v>
      </c>
      <c r="M60" s="1">
        <f>A60*0.072267098375</f>
        <v>0.28906839350000002</v>
      </c>
      <c r="N60" s="1">
        <f>A60*0.1291073470625</f>
        <v>0.51642938824999995</v>
      </c>
      <c r="O60" s="1">
        <f>IF(B60="Ni/Au",0.0007728,0)</f>
        <v>0</v>
      </c>
      <c r="P60" s="1">
        <f>IF(B60="Ni/Au",0.017814,0)</f>
        <v>0</v>
      </c>
      <c r="Q60" s="1">
        <f>IF(B60="Ag",0.001259,0)</f>
        <v>0.0012589999999999999</v>
      </c>
      <c r="R60" s="1">
        <f>A60*0.023105</f>
        <v>0.092420000000000002</v>
      </c>
      <c r="S60" s="1">
        <f>A60*0.76807734125</f>
        <v>3.0723093650000002</v>
      </c>
      <c r="T60" s="1">
        <f>A60*0.2866166794375</f>
        <v>1.1464667177500001</v>
      </c>
      <c r="U60" s="1">
        <f>A60*0.02265</f>
        <v>0.0906</v>
      </c>
      <c r="V60" s="1">
        <f>A60*4.44369269375</f>
        <v>17.774770775</v>
      </c>
    </row>
    <row r="61" ht="14.25">
      <c r="A61" s="1">
        <v>6</v>
      </c>
      <c r="B61" s="1" t="s">
        <v>16</v>
      </c>
      <c r="C61" s="1">
        <v>1.3999999999999999</v>
      </c>
      <c r="D61" s="1">
        <v>2116</v>
      </c>
      <c r="E61" s="2">
        <f>17.9757113333333*A61</f>
        <v>107.85426799999981</v>
      </c>
      <c r="F61" s="1">
        <f>A61*1.56310533333333</f>
        <v>9.3786319999999801</v>
      </c>
      <c r="G61" s="1">
        <f>A61*49.18115</f>
        <v>295.08690000000001</v>
      </c>
      <c r="H61" s="3">
        <v>9.9999999999999998e-13</v>
      </c>
      <c r="I61" s="1">
        <f>A61*0.1408615829375</f>
        <v>0.84516949762500004</v>
      </c>
      <c r="J61">
        <f>IF(D61=1080,0.35,IF(D61=2116,0.46,0.5))*C61*0.001*1550</f>
        <v>0.99820000000000009</v>
      </c>
      <c r="K61">
        <f>IF(D61=1080,1-0.35,IF(D61=2116,1-0.46,0.5))*C61*0.001*1100</f>
        <v>0.83160000000000001</v>
      </c>
      <c r="L61" s="1">
        <f>A61*0.5099911820625</f>
        <v>3.0599470923750003</v>
      </c>
      <c r="M61" s="1">
        <f>A61*0.072267098375</f>
        <v>0.43360259025000003</v>
      </c>
      <c r="N61" s="1">
        <f>A61*0.1291073470625</f>
        <v>0.77464408237499993</v>
      </c>
      <c r="O61" s="1">
        <f>IF(B61="Ni/Au",0.0007728,0)</f>
        <v>0</v>
      </c>
      <c r="P61" s="1">
        <f>IF(B61="Ni/Au",0.017814,0)</f>
        <v>0</v>
      </c>
      <c r="Q61" s="1">
        <f>IF(B61="Ag",0.001259,0)</f>
        <v>0.0012589999999999999</v>
      </c>
      <c r="R61" s="1">
        <f>A61*0.023105</f>
        <v>0.13863</v>
      </c>
      <c r="S61" s="1">
        <f>A61*0.76807734125</f>
        <v>4.6084640475</v>
      </c>
      <c r="T61" s="1">
        <f>A61*0.2866166794375</f>
        <v>1.7197000766250001</v>
      </c>
      <c r="U61" s="1">
        <f>A61*0.02265</f>
        <v>0.13589999999999999</v>
      </c>
      <c r="V61" s="1">
        <f>A61*4.44369269375</f>
        <v>26.662156162500001</v>
      </c>
    </row>
    <row r="62" ht="14.25">
      <c r="A62" s="1">
        <v>8</v>
      </c>
      <c r="B62" s="1" t="s">
        <v>16</v>
      </c>
      <c r="C62" s="1">
        <v>1.3999999999999999</v>
      </c>
      <c r="D62" s="1">
        <v>2116</v>
      </c>
      <c r="E62" s="2">
        <f>17.9757113333333*A62</f>
        <v>143.80569066666641</v>
      </c>
      <c r="F62" s="1">
        <f>A62*1.56310533333333</f>
        <v>12.50484266666664</v>
      </c>
      <c r="G62" s="1">
        <f>A62*49.18115</f>
        <v>393.44920000000002</v>
      </c>
      <c r="H62" s="3">
        <v>9.9999999999999998e-13</v>
      </c>
      <c r="I62" s="1">
        <f>A62*0.1408615829375</f>
        <v>1.1268926635000001</v>
      </c>
      <c r="J62">
        <f>IF(D62=1080,0.35,IF(D62=2116,0.46,0.5))*C62*0.001*1550</f>
        <v>0.99820000000000009</v>
      </c>
      <c r="K62">
        <f>IF(D62=1080,1-0.35,IF(D62=2116,1-0.46,0.5))*C62*0.001*1100</f>
        <v>0.83160000000000001</v>
      </c>
      <c r="L62" s="1">
        <f>A62*0.5099911820625</f>
        <v>4.0799294565000004</v>
      </c>
      <c r="M62" s="1">
        <f>A62*0.072267098375</f>
        <v>0.57813678700000004</v>
      </c>
      <c r="N62" s="1">
        <f>A62*0.1291073470625</f>
        <v>1.0328587764999999</v>
      </c>
      <c r="O62" s="1">
        <f>IF(B62="Ni/Au",0.0007728,0)</f>
        <v>0</v>
      </c>
      <c r="P62" s="1">
        <f>IF(B62="Ni/Au",0.017814,0)</f>
        <v>0</v>
      </c>
      <c r="Q62" s="1">
        <f>IF(B62="Ag",0.001259,0)</f>
        <v>0.0012589999999999999</v>
      </c>
      <c r="R62" s="1">
        <f>A62*0.023105</f>
        <v>0.18484</v>
      </c>
      <c r="S62" s="1">
        <f>A62*0.76807734125</f>
        <v>6.1446187300000004</v>
      </c>
      <c r="T62" s="1">
        <f>A62*0.2866166794375</f>
        <v>2.2929334355000002</v>
      </c>
      <c r="U62" s="1">
        <f>A62*0.02265</f>
        <v>0.1812</v>
      </c>
      <c r="V62" s="1">
        <f>A62*4.44369269375</f>
        <v>35.549541550000001</v>
      </c>
    </row>
    <row r="63" ht="14.25">
      <c r="A63" s="1">
        <v>10</v>
      </c>
      <c r="B63" s="1" t="s">
        <v>16</v>
      </c>
      <c r="C63" s="1">
        <v>1.3999999999999999</v>
      </c>
      <c r="D63" s="1">
        <v>2116</v>
      </c>
      <c r="E63" s="2">
        <f>17.9757113333333*A63</f>
        <v>179.757113333333</v>
      </c>
      <c r="F63" s="1">
        <f>A63*1.56310533333333</f>
        <v>15.6310533333333</v>
      </c>
      <c r="G63" s="1">
        <f>A63*49.18115</f>
        <v>491.81150000000002</v>
      </c>
      <c r="H63" s="3">
        <v>9.9999999999999998e-13</v>
      </c>
      <c r="I63" s="1">
        <f>A63*0.1408615829375</f>
        <v>1.408615829375</v>
      </c>
      <c r="J63">
        <f>IF(D63=1080,0.35,IF(D63=2116,0.46,0.5))*C63*0.001*1550</f>
        <v>0.99820000000000009</v>
      </c>
      <c r="K63">
        <f>IF(D63=1080,1-0.35,IF(D63=2116,1-0.46,0.5))*C63*0.001*1100</f>
        <v>0.83160000000000001</v>
      </c>
      <c r="L63" s="1">
        <f>A63*0.5099911820625</f>
        <v>5.0999118206250005</v>
      </c>
      <c r="M63" s="1">
        <f>A63*0.072267098375</f>
        <v>0.72267098375000005</v>
      </c>
      <c r="N63" s="1">
        <f>A63*0.1291073470625</f>
        <v>1.2910734706249998</v>
      </c>
      <c r="O63" s="1">
        <f>IF(B63="Ni/Au",0.0007728,0)</f>
        <v>0</v>
      </c>
      <c r="P63" s="1">
        <f>IF(B63="Ni/Au",0.017814,0)</f>
        <v>0</v>
      </c>
      <c r="Q63" s="1">
        <f>IF(B63="Ag",0.001259,0)</f>
        <v>0.0012589999999999999</v>
      </c>
      <c r="R63" s="1">
        <f>A63*0.023105</f>
        <v>0.23105000000000001</v>
      </c>
      <c r="S63" s="1">
        <f>A63*0.76807734125</f>
        <v>7.6807734125000007</v>
      </c>
      <c r="T63" s="1">
        <f>A63*0.2866166794375</f>
        <v>2.8661667943750002</v>
      </c>
      <c r="U63" s="1">
        <f>A63*0.02265</f>
        <v>0.22650000000000001</v>
      </c>
      <c r="V63" s="1">
        <f>A63*4.44369269375</f>
        <v>44.436926937500004</v>
      </c>
    </row>
    <row r="64" ht="14.25">
      <c r="A64" s="1">
        <v>12</v>
      </c>
      <c r="B64" s="1" t="s">
        <v>16</v>
      </c>
      <c r="C64" s="1">
        <v>1.3999999999999999</v>
      </c>
      <c r="D64" s="1">
        <v>2116</v>
      </c>
      <c r="E64" s="2">
        <f>17.9757113333333*A64</f>
        <v>215.70853599999961</v>
      </c>
      <c r="F64" s="1">
        <f>A64*1.56310533333333</f>
        <v>18.75726399999996</v>
      </c>
      <c r="G64" s="1">
        <f>A64*49.18115</f>
        <v>590.17380000000003</v>
      </c>
      <c r="H64" s="3">
        <v>9.9999999999999998e-13</v>
      </c>
      <c r="I64" s="1">
        <f>A64*0.1408615829375</f>
        <v>1.6903389952500001</v>
      </c>
      <c r="J64">
        <f>IF(D64=1080,0.35,IF(D64=2116,0.46,0.5))*C64*0.001*1550</f>
        <v>0.99820000000000009</v>
      </c>
      <c r="K64">
        <f>IF(D64=1080,1-0.35,IF(D64=2116,1-0.46,0.5))*C64*0.001*1100</f>
        <v>0.83160000000000001</v>
      </c>
      <c r="L64" s="1">
        <f>A64*0.5099911820625</f>
        <v>6.1198941847500006</v>
      </c>
      <c r="M64" s="1">
        <f>A64*0.072267098375</f>
        <v>0.86720518050000006</v>
      </c>
      <c r="N64" s="1">
        <f>A64*0.1291073470625</f>
        <v>1.5492881647499999</v>
      </c>
      <c r="O64" s="1">
        <f>IF(B64="Ni/Au",0.0007728,0)</f>
        <v>0</v>
      </c>
      <c r="P64" s="1">
        <f>IF(B64="Ni/Au",0.017814,0)</f>
        <v>0</v>
      </c>
      <c r="Q64" s="1">
        <f>IF(B64="Ag",0.001259,0)</f>
        <v>0.0012589999999999999</v>
      </c>
      <c r="R64" s="1">
        <f>A64*0.023105</f>
        <v>0.27726000000000001</v>
      </c>
      <c r="S64" s="1">
        <f>A64*0.76807734125</f>
        <v>9.2169280950000001</v>
      </c>
      <c r="T64" s="1">
        <f>A64*0.2866166794375</f>
        <v>3.4394001532500003</v>
      </c>
      <c r="U64" s="1">
        <f>A64*0.02265</f>
        <v>0.27179999999999999</v>
      </c>
      <c r="V64" s="1">
        <f>A64*4.44369269375</f>
        <v>53.324312325000001</v>
      </c>
    </row>
    <row r="65" ht="14.25">
      <c r="A65" s="1">
        <v>1</v>
      </c>
      <c r="B65" s="1" t="s">
        <v>22</v>
      </c>
      <c r="C65" s="1">
        <v>1.3999999999999999</v>
      </c>
      <c r="D65" s="1">
        <v>2116</v>
      </c>
      <c r="E65" s="2">
        <f>17.9757113333333*A65</f>
        <v>17.975711333333301</v>
      </c>
      <c r="F65" s="1">
        <f>A65*1.56310533333333</f>
        <v>1.56310533333333</v>
      </c>
      <c r="G65" s="1">
        <f>A65*49.18115</f>
        <v>49.181150000000002</v>
      </c>
      <c r="H65" s="3">
        <v>9.9999999999999998e-13</v>
      </c>
      <c r="I65" s="1">
        <f>A65*0.1408615829375</f>
        <v>0.14086158293750001</v>
      </c>
      <c r="J65">
        <f>IF(D65=1080,0.35,IF(D65=2116,0.46,0.5))*C65*0.001*1550</f>
        <v>0.99820000000000009</v>
      </c>
      <c r="K65">
        <f>IF(D65=1080,1-0.35,IF(D65=2116,1-0.46,0.5))*C65*0.001*1100</f>
        <v>0.83160000000000001</v>
      </c>
      <c r="L65" s="1">
        <f>A65*0.5099911820625</f>
        <v>0.50999118206250005</v>
      </c>
      <c r="M65" s="1">
        <f>A65*0.072267098375</f>
        <v>0.072267098375000005</v>
      </c>
      <c r="N65" s="1">
        <f>A65*0.1291073470625</f>
        <v>0.12910734706249999</v>
      </c>
      <c r="O65" s="1">
        <f>IF(B65="Ni/Au",0.0007728,0)</f>
        <v>0.00077280000000000003</v>
      </c>
      <c r="P65" s="1">
        <f>IF(B65="Ni/Au",0.017814,0)</f>
        <v>0.017814</v>
      </c>
      <c r="Q65" s="1">
        <f>IF(B65="Ag",0.001259,0)</f>
        <v>0</v>
      </c>
      <c r="R65" s="1">
        <f>A65*0.023105</f>
        <v>0.023105000000000001</v>
      </c>
      <c r="S65" s="1">
        <f>A65*0.76807734125</f>
        <v>0.76807734125000005</v>
      </c>
      <c r="T65" s="1">
        <f>A65*0.2866166794375</f>
        <v>0.28661667943750002</v>
      </c>
      <c r="U65" s="1">
        <f>A65*0.02265</f>
        <v>0.02265</v>
      </c>
      <c r="V65" s="1">
        <f>A65*4.44369269375</f>
        <v>4.4436926937500001</v>
      </c>
    </row>
    <row r="66" ht="14.25">
      <c r="A66" s="1">
        <v>2</v>
      </c>
      <c r="B66" s="1" t="s">
        <v>22</v>
      </c>
      <c r="C66" s="1">
        <v>1.3999999999999999</v>
      </c>
      <c r="D66" s="1">
        <v>2116</v>
      </c>
      <c r="E66" s="2">
        <f>17.9757113333333*A66</f>
        <v>35.951422666666602</v>
      </c>
      <c r="F66" s="1">
        <f>A66*1.56310533333333</f>
        <v>3.12621066666666</v>
      </c>
      <c r="G66" s="1">
        <f>A66*49.18115</f>
        <v>98.362300000000005</v>
      </c>
      <c r="H66" s="3">
        <v>9.9999999999999998e-13</v>
      </c>
      <c r="I66" s="1">
        <f>A66*0.1408615829375</f>
        <v>0.28172316587500001</v>
      </c>
      <c r="J66">
        <f>IF(D66=1080,0.35,IF(D66=2116,0.46,0.5))*C66*0.001*1550</f>
        <v>0.99820000000000009</v>
      </c>
      <c r="K66">
        <f>IF(D66=1080,1-0.35,IF(D66=2116,1-0.46,0.5))*C66*0.001*1100</f>
        <v>0.83160000000000001</v>
      </c>
      <c r="L66" s="1">
        <f>A66*0.5099911820625</f>
        <v>1.0199823641250001</v>
      </c>
      <c r="M66" s="1">
        <f>A66*0.072267098375</f>
        <v>0.14453419675000001</v>
      </c>
      <c r="N66" s="1">
        <f>A66*0.1291073470625</f>
        <v>0.25821469412499998</v>
      </c>
      <c r="O66" s="1">
        <f>IF(B66="Ni/Au",0.0007728,0)</f>
        <v>0.00077280000000000003</v>
      </c>
      <c r="P66" s="1">
        <f>IF(B66="Ni/Au",0.017814,0)</f>
        <v>0.017814</v>
      </c>
      <c r="Q66" s="1">
        <f>IF(B66="Ag",0.001259,0)</f>
        <v>0</v>
      </c>
      <c r="R66" s="1">
        <f>A66*0.023105</f>
        <v>0.046210000000000001</v>
      </c>
      <c r="S66" s="1">
        <f>A66*0.76807734125</f>
        <v>1.5361546825000001</v>
      </c>
      <c r="T66" s="1">
        <f>A66*0.2866166794375</f>
        <v>0.57323335887500004</v>
      </c>
      <c r="U66" s="1">
        <f>A66*0.02265</f>
        <v>0.0453</v>
      </c>
      <c r="V66" s="1">
        <f>A66*4.44369269375</f>
        <v>8.8873853875000002</v>
      </c>
    </row>
    <row r="67" ht="14.25">
      <c r="A67" s="1">
        <v>4</v>
      </c>
      <c r="B67" s="1" t="s">
        <v>22</v>
      </c>
      <c r="C67" s="1">
        <v>1.3999999999999999</v>
      </c>
      <c r="D67" s="1">
        <v>2116</v>
      </c>
      <c r="E67" s="2">
        <f>17.9757113333333*A67</f>
        <v>71.902845333333204</v>
      </c>
      <c r="F67" s="1">
        <f>A67*1.56310533333333</f>
        <v>6.2524213333333201</v>
      </c>
      <c r="G67" s="1">
        <f>A67*49.18115</f>
        <v>196.72460000000001</v>
      </c>
      <c r="H67" s="3">
        <v>9.9999999999999998e-13</v>
      </c>
      <c r="I67" s="1">
        <f>A67*0.1408615829375</f>
        <v>0.56344633175000003</v>
      </c>
      <c r="J67">
        <f>IF(D67=1080,0.35,IF(D67=2116,0.46,0.5))*C67*0.001*1550</f>
        <v>0.99820000000000009</v>
      </c>
      <c r="K67">
        <f>IF(D67=1080,1-0.35,IF(D67=2116,1-0.46,0.5))*C67*0.001*1100</f>
        <v>0.83160000000000001</v>
      </c>
      <c r="L67" s="1">
        <f>A67*0.5099911820625</f>
        <v>2.0399647282500002</v>
      </c>
      <c r="M67" s="1">
        <f>A67*0.072267098375</f>
        <v>0.28906839350000002</v>
      </c>
      <c r="N67" s="1">
        <f>A67*0.1291073470625</f>
        <v>0.51642938824999995</v>
      </c>
      <c r="O67" s="1">
        <f>IF(B67="Ni/Au",0.0007728,0)</f>
        <v>0.00077280000000000003</v>
      </c>
      <c r="P67" s="1">
        <f>IF(B67="Ni/Au",0.017814,0)</f>
        <v>0.017814</v>
      </c>
      <c r="Q67" s="1">
        <f>IF(B67="Ag",0.001259,0)</f>
        <v>0</v>
      </c>
      <c r="R67" s="1">
        <f>A67*0.023105</f>
        <v>0.092420000000000002</v>
      </c>
      <c r="S67" s="1">
        <f>A67*0.76807734125</f>
        <v>3.0723093650000002</v>
      </c>
      <c r="T67" s="1">
        <f>A67*0.2866166794375</f>
        <v>1.1464667177500001</v>
      </c>
      <c r="U67" s="1">
        <f>A67*0.02265</f>
        <v>0.0906</v>
      </c>
      <c r="V67" s="1">
        <f>A67*4.44369269375</f>
        <v>17.774770775</v>
      </c>
    </row>
    <row r="68" ht="14.25">
      <c r="A68" s="1">
        <v>6</v>
      </c>
      <c r="B68" s="1" t="s">
        <v>22</v>
      </c>
      <c r="C68" s="1">
        <v>1.3999999999999999</v>
      </c>
      <c r="D68" s="1">
        <v>2116</v>
      </c>
      <c r="E68" s="2">
        <f>17.9757113333333*A68</f>
        <v>107.85426799999981</v>
      </c>
      <c r="F68" s="1">
        <f>A68*1.56310533333333</f>
        <v>9.3786319999999801</v>
      </c>
      <c r="G68" s="1">
        <f>A68*49.18115</f>
        <v>295.08690000000001</v>
      </c>
      <c r="H68" s="3">
        <v>9.9999999999999998e-13</v>
      </c>
      <c r="I68" s="1">
        <f>A68*0.1408615829375</f>
        <v>0.84516949762500004</v>
      </c>
      <c r="J68">
        <f>IF(D68=1080,0.35,IF(D68=2116,0.46,0.5))*C68*0.001*1550</f>
        <v>0.99820000000000009</v>
      </c>
      <c r="K68">
        <f>IF(D68=1080,1-0.35,IF(D68=2116,1-0.46,0.5))*C68*0.001*1100</f>
        <v>0.83160000000000001</v>
      </c>
      <c r="L68" s="1">
        <f>A68*0.5099911820625</f>
        <v>3.0599470923750003</v>
      </c>
      <c r="M68" s="1">
        <f>A68*0.072267098375</f>
        <v>0.43360259025000003</v>
      </c>
      <c r="N68" s="1">
        <f>A68*0.1291073470625</f>
        <v>0.77464408237499993</v>
      </c>
      <c r="O68" s="1">
        <f>IF(B68="Ni/Au",0.0007728,0)</f>
        <v>0.00077280000000000003</v>
      </c>
      <c r="P68" s="1">
        <f>IF(B68="Ni/Au",0.017814,0)</f>
        <v>0.017814</v>
      </c>
      <c r="Q68" s="1">
        <f>IF(B68="Ag",0.001259,0)</f>
        <v>0</v>
      </c>
      <c r="R68" s="1">
        <f>A68*0.023105</f>
        <v>0.13863</v>
      </c>
      <c r="S68" s="1">
        <f>A68*0.76807734125</f>
        <v>4.6084640475</v>
      </c>
      <c r="T68" s="1">
        <f>A68*0.2866166794375</f>
        <v>1.7197000766250001</v>
      </c>
      <c r="U68" s="1">
        <f>A68*0.02265</f>
        <v>0.13589999999999999</v>
      </c>
      <c r="V68" s="1">
        <f>A68*4.44369269375</f>
        <v>26.662156162500001</v>
      </c>
    </row>
    <row r="69" ht="14.25">
      <c r="A69" s="1">
        <v>8</v>
      </c>
      <c r="B69" s="1" t="s">
        <v>22</v>
      </c>
      <c r="C69" s="1">
        <v>1.3999999999999999</v>
      </c>
      <c r="D69" s="1">
        <v>2116</v>
      </c>
      <c r="E69" s="2">
        <f>17.9757113333333*A69</f>
        <v>143.80569066666641</v>
      </c>
      <c r="F69" s="1">
        <f>A69*1.56310533333333</f>
        <v>12.50484266666664</v>
      </c>
      <c r="G69" s="1">
        <f>A69*49.18115</f>
        <v>393.44920000000002</v>
      </c>
      <c r="H69" s="3">
        <v>9.9999999999999998e-13</v>
      </c>
      <c r="I69" s="1">
        <f>A69*0.1408615829375</f>
        <v>1.1268926635000001</v>
      </c>
      <c r="J69">
        <f>IF(D69=1080,0.35,IF(D69=2116,0.46,0.5))*C69*0.001*1550</f>
        <v>0.99820000000000009</v>
      </c>
      <c r="K69">
        <f>IF(D69=1080,1-0.35,IF(D69=2116,1-0.46,0.5))*C69*0.001*1100</f>
        <v>0.83160000000000001</v>
      </c>
      <c r="L69" s="1">
        <f>A69*0.5099911820625</f>
        <v>4.0799294565000004</v>
      </c>
      <c r="M69" s="1">
        <f>A69*0.072267098375</f>
        <v>0.57813678700000004</v>
      </c>
      <c r="N69" s="1">
        <f>A69*0.1291073470625</f>
        <v>1.0328587764999999</v>
      </c>
      <c r="O69" s="1">
        <f>IF(B69="Ni/Au",0.0007728,0)</f>
        <v>0.00077280000000000003</v>
      </c>
      <c r="P69" s="1">
        <f>IF(B69="Ni/Au",0.017814,0)</f>
        <v>0.017814</v>
      </c>
      <c r="Q69" s="1">
        <f>IF(B69="Ag",0.001259,0)</f>
        <v>0</v>
      </c>
      <c r="R69" s="1">
        <f>A69*0.023105</f>
        <v>0.18484</v>
      </c>
      <c r="S69" s="1">
        <f>A69*0.76807734125</f>
        <v>6.1446187300000004</v>
      </c>
      <c r="T69" s="1">
        <f>A69*0.2866166794375</f>
        <v>2.2929334355000002</v>
      </c>
      <c r="U69" s="1">
        <f>A69*0.02265</f>
        <v>0.1812</v>
      </c>
      <c r="V69" s="1">
        <f>A69*4.44369269375</f>
        <v>35.549541550000001</v>
      </c>
    </row>
    <row r="70" ht="14.25">
      <c r="A70" s="1">
        <v>10</v>
      </c>
      <c r="B70" s="1" t="s">
        <v>22</v>
      </c>
      <c r="C70" s="1">
        <v>1.3999999999999999</v>
      </c>
      <c r="D70" s="1">
        <v>2116</v>
      </c>
      <c r="E70" s="2">
        <f>17.9757113333333*A70</f>
        <v>179.757113333333</v>
      </c>
      <c r="F70" s="1">
        <f>A70*1.56310533333333</f>
        <v>15.6310533333333</v>
      </c>
      <c r="G70" s="1">
        <f>A70*49.18115</f>
        <v>491.81150000000002</v>
      </c>
      <c r="H70" s="3">
        <v>9.9999999999999998e-13</v>
      </c>
      <c r="I70" s="1">
        <f>A70*0.1408615829375</f>
        <v>1.408615829375</v>
      </c>
      <c r="J70">
        <f>IF(D70=1080,0.35,IF(D70=2116,0.46,0.5))*C70*0.001*1550</f>
        <v>0.99820000000000009</v>
      </c>
      <c r="K70">
        <f>IF(D70=1080,1-0.35,IF(D70=2116,1-0.46,0.5))*C70*0.001*1100</f>
        <v>0.83160000000000001</v>
      </c>
      <c r="L70" s="1">
        <f>A70*0.5099911820625</f>
        <v>5.0999118206250005</v>
      </c>
      <c r="M70" s="1">
        <f>A70*0.072267098375</f>
        <v>0.72267098375000005</v>
      </c>
      <c r="N70" s="1">
        <f>A70*0.1291073470625</f>
        <v>1.2910734706249998</v>
      </c>
      <c r="O70" s="1">
        <f>IF(B70="Ni/Au",0.0007728,0)</f>
        <v>0.00077280000000000003</v>
      </c>
      <c r="P70" s="1">
        <f>IF(B70="Ni/Au",0.017814,0)</f>
        <v>0.017814</v>
      </c>
      <c r="Q70" s="1">
        <f>IF(B70="Ag",0.001259,0)</f>
        <v>0</v>
      </c>
      <c r="R70" s="1">
        <f>A70*0.023105</f>
        <v>0.23105000000000001</v>
      </c>
      <c r="S70" s="1">
        <f>A70*0.76807734125</f>
        <v>7.6807734125000007</v>
      </c>
      <c r="T70" s="1">
        <f>A70*0.2866166794375</f>
        <v>2.8661667943750002</v>
      </c>
      <c r="U70" s="1">
        <f>A70*0.02265</f>
        <v>0.22650000000000001</v>
      </c>
      <c r="V70" s="1">
        <f>A70*4.44369269375</f>
        <v>44.436926937500004</v>
      </c>
    </row>
    <row r="71" ht="14.25">
      <c r="A71" s="1">
        <v>12</v>
      </c>
      <c r="B71" s="1" t="s">
        <v>22</v>
      </c>
      <c r="C71" s="1">
        <v>1.3999999999999999</v>
      </c>
      <c r="D71" s="1">
        <v>2116</v>
      </c>
      <c r="E71" s="2">
        <f>17.9757113333333*A71</f>
        <v>215.70853599999961</v>
      </c>
      <c r="F71" s="1">
        <f>A71*1.56310533333333</f>
        <v>18.75726399999996</v>
      </c>
      <c r="G71" s="1">
        <f>A71*49.18115</f>
        <v>590.17380000000003</v>
      </c>
      <c r="H71" s="3">
        <v>9.9999999999999998e-13</v>
      </c>
      <c r="I71" s="1">
        <f>A71*0.1408615829375</f>
        <v>1.6903389952500001</v>
      </c>
      <c r="J71">
        <f>IF(D71=1080,0.35,IF(D71=2116,0.46,0.5))*C71*0.001*1550</f>
        <v>0.99820000000000009</v>
      </c>
      <c r="K71">
        <f>IF(D71=1080,1-0.35,IF(D71=2116,1-0.46,0.5))*C71*0.001*1100</f>
        <v>0.83160000000000001</v>
      </c>
      <c r="L71" s="1">
        <f>A71*0.5099911820625</f>
        <v>6.1198941847500006</v>
      </c>
      <c r="M71" s="1">
        <f>A71*0.072267098375</f>
        <v>0.86720518050000006</v>
      </c>
      <c r="N71" s="1">
        <f>A71*0.1291073470625</f>
        <v>1.5492881647499999</v>
      </c>
      <c r="O71" s="1">
        <f>IF(B71="Ni/Au",0.0007728,0)</f>
        <v>0.00077280000000000003</v>
      </c>
      <c r="P71" s="1">
        <f>IF(B71="Ni/Au",0.017814,0)</f>
        <v>0.017814</v>
      </c>
      <c r="Q71" s="1">
        <f>IF(B71="Ag",0.001259,0)</f>
        <v>0</v>
      </c>
      <c r="R71" s="1">
        <f>A71*0.023105</f>
        <v>0.27726000000000001</v>
      </c>
      <c r="S71" s="1">
        <f>A71*0.76807734125</f>
        <v>9.2169280950000001</v>
      </c>
      <c r="T71" s="1">
        <f>A71*0.2866166794375</f>
        <v>3.4394001532500003</v>
      </c>
      <c r="U71" s="1">
        <f>A71*0.02265</f>
        <v>0.27179999999999999</v>
      </c>
      <c r="V71" s="1">
        <f>A71*4.44369269375</f>
        <v>53.324312325000001</v>
      </c>
    </row>
    <row r="72" ht="14.25">
      <c r="A72" s="1">
        <v>1</v>
      </c>
      <c r="B72" s="1" t="s">
        <v>16</v>
      </c>
      <c r="C72" s="1">
        <v>1.2</v>
      </c>
      <c r="D72" s="1">
        <v>2116</v>
      </c>
      <c r="E72" s="2">
        <f>17.9757113333333*A72</f>
        <v>17.975711333333301</v>
      </c>
      <c r="F72" s="1">
        <f>A72*1.56310533333333</f>
        <v>1.56310533333333</v>
      </c>
      <c r="G72" s="1">
        <f>A72*49.18115</f>
        <v>49.181150000000002</v>
      </c>
      <c r="H72" s="3">
        <v>9.9999999999999998e-13</v>
      </c>
      <c r="I72" s="1">
        <f>A72*0.1408615829375</f>
        <v>0.14086158293750001</v>
      </c>
      <c r="J72">
        <f>IF(D72=1080,0.35,IF(D72=2116,0.46,0.5))*C72*0.001*1550</f>
        <v>0.85560000000000014</v>
      </c>
      <c r="K72">
        <f>IF(D72=1080,1-0.35,IF(D72=2116,1-0.46,0.5))*C72*0.001*1100</f>
        <v>0.71279999999999999</v>
      </c>
      <c r="L72" s="1">
        <f>A72*0.5099911820625</f>
        <v>0.50999118206250005</v>
      </c>
      <c r="M72" s="1">
        <f>A72*0.072267098375</f>
        <v>0.072267098375000005</v>
      </c>
      <c r="N72" s="1">
        <f>A72*0.1291073470625</f>
        <v>0.12910734706249999</v>
      </c>
      <c r="O72" s="1">
        <f>IF(B72="Ni/Au",0.0007728,0)</f>
        <v>0</v>
      </c>
      <c r="P72" s="1">
        <f>IF(B72="Ni/Au",0.017814,0)</f>
        <v>0</v>
      </c>
      <c r="Q72" s="1">
        <f>IF(B72="Ag",0.001259,0)</f>
        <v>0.0012589999999999999</v>
      </c>
      <c r="R72" s="1">
        <f>A72*0.023105</f>
        <v>0.023105000000000001</v>
      </c>
      <c r="S72" s="1">
        <f>A72*0.76807734125</f>
        <v>0.76807734125000005</v>
      </c>
      <c r="T72" s="1">
        <f>A72*0.2866166794375</f>
        <v>0.28661667943750002</v>
      </c>
      <c r="U72" s="1">
        <f>A72*0.02265</f>
        <v>0.02265</v>
      </c>
      <c r="V72" s="1">
        <f>A72*4.44369269375</f>
        <v>4.4436926937500001</v>
      </c>
    </row>
    <row r="73" ht="14.25">
      <c r="A73" s="1">
        <v>2</v>
      </c>
      <c r="B73" s="1" t="s">
        <v>16</v>
      </c>
      <c r="C73" s="1">
        <v>1.2</v>
      </c>
      <c r="D73" s="1">
        <v>2116</v>
      </c>
      <c r="E73" s="2">
        <f>17.9757113333333*A73</f>
        <v>35.951422666666602</v>
      </c>
      <c r="F73" s="1">
        <f>A73*1.56310533333333</f>
        <v>3.12621066666666</v>
      </c>
      <c r="G73" s="1">
        <f>A73*49.18115</f>
        <v>98.362300000000005</v>
      </c>
      <c r="H73" s="3">
        <v>9.9999999999999998e-13</v>
      </c>
      <c r="I73" s="1">
        <f>A73*0.1408615829375</f>
        <v>0.28172316587500001</v>
      </c>
      <c r="J73">
        <f>IF(D73=1080,0.35,IF(D73=2116,0.46,0.5))*C73*0.001*1550</f>
        <v>0.85560000000000014</v>
      </c>
      <c r="K73">
        <f>IF(D73=1080,1-0.35,IF(D73=2116,1-0.46,0.5))*C73*0.001*1100</f>
        <v>0.71279999999999999</v>
      </c>
      <c r="L73" s="1">
        <f>A73*0.5099911820625</f>
        <v>1.0199823641250001</v>
      </c>
      <c r="M73" s="1">
        <f>A73*0.072267098375</f>
        <v>0.14453419675000001</v>
      </c>
      <c r="N73" s="1">
        <f>A73*0.1291073470625</f>
        <v>0.25821469412499998</v>
      </c>
      <c r="O73" s="1">
        <f>IF(B73="Ni/Au",0.0007728,0)</f>
        <v>0</v>
      </c>
      <c r="P73" s="1">
        <f>IF(B73="Ni/Au",0.017814,0)</f>
        <v>0</v>
      </c>
      <c r="Q73" s="1">
        <f>IF(B73="Ag",0.001259,0)</f>
        <v>0.0012589999999999999</v>
      </c>
      <c r="R73" s="1">
        <f>A73*0.023105</f>
        <v>0.046210000000000001</v>
      </c>
      <c r="S73" s="1">
        <f>A73*0.76807734125</f>
        <v>1.5361546825000001</v>
      </c>
      <c r="T73" s="1">
        <f>A73*0.2866166794375</f>
        <v>0.57323335887500004</v>
      </c>
      <c r="U73" s="1">
        <f>A73*0.02265</f>
        <v>0.0453</v>
      </c>
      <c r="V73" s="1">
        <f>A73*4.44369269375</f>
        <v>8.8873853875000002</v>
      </c>
    </row>
    <row r="74" ht="14.25">
      <c r="A74" s="1">
        <v>4</v>
      </c>
      <c r="B74" s="1" t="s">
        <v>16</v>
      </c>
      <c r="C74" s="1">
        <v>1.2</v>
      </c>
      <c r="D74" s="1">
        <v>2116</v>
      </c>
      <c r="E74" s="2">
        <f>17.9757113333333*A74</f>
        <v>71.902845333333204</v>
      </c>
      <c r="F74" s="1">
        <f>A74*1.56310533333333</f>
        <v>6.2524213333333201</v>
      </c>
      <c r="G74" s="1">
        <f>A74*49.18115</f>
        <v>196.72460000000001</v>
      </c>
      <c r="H74" s="3">
        <v>9.9999999999999998e-13</v>
      </c>
      <c r="I74" s="1">
        <f>A74*0.1408615829375</f>
        <v>0.56344633175000003</v>
      </c>
      <c r="J74">
        <f>IF(D74=1080,0.35,IF(D74=2116,0.46,0.5))*C74*0.001*1550</f>
        <v>0.85560000000000014</v>
      </c>
      <c r="K74">
        <f>IF(D74=1080,1-0.35,IF(D74=2116,1-0.46,0.5))*C74*0.001*1100</f>
        <v>0.71279999999999999</v>
      </c>
      <c r="L74" s="1">
        <f>A74*0.5099911820625</f>
        <v>2.0399647282500002</v>
      </c>
      <c r="M74" s="1">
        <f>A74*0.072267098375</f>
        <v>0.28906839350000002</v>
      </c>
      <c r="N74" s="1">
        <f>A74*0.1291073470625</f>
        <v>0.51642938824999995</v>
      </c>
      <c r="O74" s="1">
        <f>IF(B74="Ni/Au",0.0007728,0)</f>
        <v>0</v>
      </c>
      <c r="P74" s="1">
        <f>IF(B74="Ni/Au",0.017814,0)</f>
        <v>0</v>
      </c>
      <c r="Q74" s="1">
        <f>IF(B74="Ag",0.001259,0)</f>
        <v>0.0012589999999999999</v>
      </c>
      <c r="R74" s="1">
        <f>A74*0.023105</f>
        <v>0.092420000000000002</v>
      </c>
      <c r="S74" s="1">
        <f>A74*0.76807734125</f>
        <v>3.0723093650000002</v>
      </c>
      <c r="T74" s="1">
        <f>A74*0.2866166794375</f>
        <v>1.1464667177500001</v>
      </c>
      <c r="U74" s="1">
        <f>A74*0.02265</f>
        <v>0.0906</v>
      </c>
      <c r="V74" s="1">
        <f>A74*4.44369269375</f>
        <v>17.774770775</v>
      </c>
    </row>
    <row r="75" ht="14.25">
      <c r="A75" s="1">
        <v>6</v>
      </c>
      <c r="B75" s="1" t="s">
        <v>16</v>
      </c>
      <c r="C75" s="1">
        <v>1.2</v>
      </c>
      <c r="D75" s="1">
        <v>2116</v>
      </c>
      <c r="E75" s="2">
        <f>17.9757113333333*A75</f>
        <v>107.85426799999981</v>
      </c>
      <c r="F75" s="1">
        <f>A75*1.56310533333333</f>
        <v>9.3786319999999801</v>
      </c>
      <c r="G75" s="1">
        <f>A75*49.18115</f>
        <v>295.08690000000001</v>
      </c>
      <c r="H75" s="3">
        <v>9.9999999999999998e-13</v>
      </c>
      <c r="I75" s="1">
        <f>A75*0.1408615829375</f>
        <v>0.84516949762500004</v>
      </c>
      <c r="J75">
        <f>IF(D75=1080,0.35,IF(D75=2116,0.46,0.5))*C75*0.001*1550</f>
        <v>0.85560000000000014</v>
      </c>
      <c r="K75">
        <f>IF(D75=1080,1-0.35,IF(D75=2116,1-0.46,0.5))*C75*0.001*1100</f>
        <v>0.71279999999999999</v>
      </c>
      <c r="L75" s="1">
        <f>A75*0.5099911820625</f>
        <v>3.0599470923750003</v>
      </c>
      <c r="M75" s="1">
        <f>A75*0.072267098375</f>
        <v>0.43360259025000003</v>
      </c>
      <c r="N75" s="1">
        <f>A75*0.1291073470625</f>
        <v>0.77464408237499993</v>
      </c>
      <c r="O75" s="1">
        <f>IF(B75="Ni/Au",0.0007728,0)</f>
        <v>0</v>
      </c>
      <c r="P75" s="1">
        <f>IF(B75="Ni/Au",0.017814,0)</f>
        <v>0</v>
      </c>
      <c r="Q75" s="1">
        <f>IF(B75="Ag",0.001259,0)</f>
        <v>0.0012589999999999999</v>
      </c>
      <c r="R75" s="1">
        <f>A75*0.023105</f>
        <v>0.13863</v>
      </c>
      <c r="S75" s="1">
        <f>A75*0.76807734125</f>
        <v>4.6084640475</v>
      </c>
      <c r="T75" s="1">
        <f>A75*0.2866166794375</f>
        <v>1.7197000766250001</v>
      </c>
      <c r="U75" s="1">
        <f>A75*0.02265</f>
        <v>0.13589999999999999</v>
      </c>
      <c r="V75" s="1">
        <f>A75*4.44369269375</f>
        <v>26.662156162500001</v>
      </c>
    </row>
    <row r="76" ht="14.25">
      <c r="A76" s="1">
        <v>8</v>
      </c>
      <c r="B76" s="1" t="s">
        <v>16</v>
      </c>
      <c r="C76" s="1">
        <v>1.2</v>
      </c>
      <c r="D76" s="1">
        <v>2116</v>
      </c>
      <c r="E76" s="2">
        <f>17.9757113333333*A76</f>
        <v>143.80569066666641</v>
      </c>
      <c r="F76" s="1">
        <f>A76*1.56310533333333</f>
        <v>12.50484266666664</v>
      </c>
      <c r="G76" s="1">
        <f>A76*49.18115</f>
        <v>393.44920000000002</v>
      </c>
      <c r="H76" s="3">
        <v>9.9999999999999998e-13</v>
      </c>
      <c r="I76" s="1">
        <f>A76*0.1408615829375</f>
        <v>1.1268926635000001</v>
      </c>
      <c r="J76">
        <f>IF(D76=1080,0.35,IF(D76=2116,0.46,0.5))*C76*0.001*1550</f>
        <v>0.85560000000000014</v>
      </c>
      <c r="K76">
        <f>IF(D76=1080,1-0.35,IF(D76=2116,1-0.46,0.5))*C76*0.001*1100</f>
        <v>0.71279999999999999</v>
      </c>
      <c r="L76" s="1">
        <f>A76*0.5099911820625</f>
        <v>4.0799294565000004</v>
      </c>
      <c r="M76" s="1">
        <f>A76*0.072267098375</f>
        <v>0.57813678700000004</v>
      </c>
      <c r="N76" s="1">
        <f>A76*0.1291073470625</f>
        <v>1.0328587764999999</v>
      </c>
      <c r="O76" s="1">
        <f>IF(B76="Ni/Au",0.0007728,0)</f>
        <v>0</v>
      </c>
      <c r="P76" s="1">
        <f>IF(B76="Ni/Au",0.017814,0)</f>
        <v>0</v>
      </c>
      <c r="Q76" s="1">
        <f>IF(B76="Ag",0.001259,0)</f>
        <v>0.0012589999999999999</v>
      </c>
      <c r="R76" s="1">
        <f>A76*0.023105</f>
        <v>0.18484</v>
      </c>
      <c r="S76" s="1">
        <f>A76*0.76807734125</f>
        <v>6.1446187300000004</v>
      </c>
      <c r="T76" s="1">
        <f>A76*0.2866166794375</f>
        <v>2.2929334355000002</v>
      </c>
      <c r="U76" s="1">
        <f>A76*0.02265</f>
        <v>0.1812</v>
      </c>
      <c r="V76" s="1">
        <f>A76*4.44369269375</f>
        <v>35.549541550000001</v>
      </c>
    </row>
    <row r="77" ht="14.25">
      <c r="A77" s="1">
        <v>10</v>
      </c>
      <c r="B77" s="1" t="s">
        <v>16</v>
      </c>
      <c r="C77" s="1">
        <v>1.2</v>
      </c>
      <c r="D77" s="1">
        <v>2116</v>
      </c>
      <c r="E77" s="2">
        <f>17.9757113333333*A77</f>
        <v>179.757113333333</v>
      </c>
      <c r="F77" s="1">
        <f>A77*1.56310533333333</f>
        <v>15.6310533333333</v>
      </c>
      <c r="G77" s="1">
        <f>A77*49.18115</f>
        <v>491.81150000000002</v>
      </c>
      <c r="H77" s="3">
        <v>9.9999999999999998e-13</v>
      </c>
      <c r="I77" s="1">
        <f>A77*0.1408615829375</f>
        <v>1.408615829375</v>
      </c>
      <c r="J77">
        <f>IF(D77=1080,0.35,IF(D77=2116,0.46,0.5))*C77*0.001*1550</f>
        <v>0.85560000000000014</v>
      </c>
      <c r="K77">
        <f>IF(D77=1080,1-0.35,IF(D77=2116,1-0.46,0.5))*C77*0.001*1100</f>
        <v>0.71279999999999999</v>
      </c>
      <c r="L77" s="1">
        <f>A77*0.5099911820625</f>
        <v>5.0999118206250005</v>
      </c>
      <c r="M77" s="1">
        <f>A77*0.072267098375</f>
        <v>0.72267098375000005</v>
      </c>
      <c r="N77" s="1">
        <f>A77*0.1291073470625</f>
        <v>1.2910734706249998</v>
      </c>
      <c r="O77" s="1">
        <f>IF(B77="Ni/Au",0.0007728,0)</f>
        <v>0</v>
      </c>
      <c r="P77" s="1">
        <f>IF(B77="Ni/Au",0.017814,0)</f>
        <v>0</v>
      </c>
      <c r="Q77" s="1">
        <f>IF(B77="Ag",0.001259,0)</f>
        <v>0.0012589999999999999</v>
      </c>
      <c r="R77" s="1">
        <f>A77*0.023105</f>
        <v>0.23105000000000001</v>
      </c>
      <c r="S77" s="1">
        <f>A77*0.76807734125</f>
        <v>7.6807734125000007</v>
      </c>
      <c r="T77" s="1">
        <f>A77*0.2866166794375</f>
        <v>2.8661667943750002</v>
      </c>
      <c r="U77" s="1">
        <f>A77*0.02265</f>
        <v>0.22650000000000001</v>
      </c>
      <c r="V77" s="1">
        <f>A77*4.44369269375</f>
        <v>44.436926937500004</v>
      </c>
    </row>
    <row r="78" ht="14.25">
      <c r="A78" s="1">
        <v>12</v>
      </c>
      <c r="B78" s="1" t="s">
        <v>16</v>
      </c>
      <c r="C78" s="1">
        <v>1.2</v>
      </c>
      <c r="D78" s="1">
        <v>2116</v>
      </c>
      <c r="E78" s="2">
        <f>17.9757113333333*A78</f>
        <v>215.70853599999961</v>
      </c>
      <c r="F78" s="1">
        <f>A78*1.56310533333333</f>
        <v>18.75726399999996</v>
      </c>
      <c r="G78" s="1">
        <f>A78*49.18115</f>
        <v>590.17380000000003</v>
      </c>
      <c r="H78" s="3">
        <v>9.9999999999999998e-13</v>
      </c>
      <c r="I78" s="1">
        <f>A78*0.1408615829375</f>
        <v>1.6903389952500001</v>
      </c>
      <c r="J78">
        <f>IF(D78=1080,0.35,IF(D78=2116,0.46,0.5))*C78*0.001*1550</f>
        <v>0.85560000000000014</v>
      </c>
      <c r="K78">
        <f>IF(D78=1080,1-0.35,IF(D78=2116,1-0.46,0.5))*C78*0.001*1100</f>
        <v>0.71279999999999999</v>
      </c>
      <c r="L78" s="1">
        <f>A78*0.5099911820625</f>
        <v>6.1198941847500006</v>
      </c>
      <c r="M78" s="1">
        <f>A78*0.072267098375</f>
        <v>0.86720518050000006</v>
      </c>
      <c r="N78" s="1">
        <f>A78*0.1291073470625</f>
        <v>1.5492881647499999</v>
      </c>
      <c r="O78" s="1">
        <f>IF(B78="Ni/Au",0.0007728,0)</f>
        <v>0</v>
      </c>
      <c r="P78" s="1">
        <f>IF(B78="Ni/Au",0.017814,0)</f>
        <v>0</v>
      </c>
      <c r="Q78" s="1">
        <f>IF(B78="Ag",0.001259,0)</f>
        <v>0.0012589999999999999</v>
      </c>
      <c r="R78" s="1">
        <f>A78*0.023105</f>
        <v>0.27726000000000001</v>
      </c>
      <c r="S78" s="1">
        <f>A78*0.76807734125</f>
        <v>9.2169280950000001</v>
      </c>
      <c r="T78" s="1">
        <f>A78*0.2866166794375</f>
        <v>3.4394001532500003</v>
      </c>
      <c r="U78" s="1">
        <f>A78*0.02265</f>
        <v>0.27179999999999999</v>
      </c>
      <c r="V78" s="1">
        <f>A78*4.44369269375</f>
        <v>53.324312325000001</v>
      </c>
    </row>
    <row r="79" ht="14.25">
      <c r="A79" s="1">
        <v>1</v>
      </c>
      <c r="B79" s="1" t="s">
        <v>22</v>
      </c>
      <c r="C79" s="1">
        <v>1.2</v>
      </c>
      <c r="D79" s="1">
        <v>2116</v>
      </c>
      <c r="E79" s="2">
        <f>17.9757113333333*A79</f>
        <v>17.975711333333301</v>
      </c>
      <c r="F79" s="1">
        <f>A79*1.56310533333333</f>
        <v>1.56310533333333</v>
      </c>
      <c r="G79" s="1">
        <f>A79*49.18115</f>
        <v>49.181150000000002</v>
      </c>
      <c r="H79" s="3">
        <v>9.9999999999999998e-13</v>
      </c>
      <c r="I79" s="1">
        <f>A79*0.1408615829375</f>
        <v>0.14086158293750001</v>
      </c>
      <c r="J79">
        <f>IF(D79=1080,0.35,IF(D79=2116,0.46,0.5))*C79*0.001*1550</f>
        <v>0.85560000000000014</v>
      </c>
      <c r="K79">
        <f>IF(D79=1080,1-0.35,IF(D79=2116,1-0.46,0.5))*C79*0.001*1100</f>
        <v>0.71279999999999999</v>
      </c>
      <c r="L79" s="1">
        <f>A79*0.5099911820625</f>
        <v>0.50999118206250005</v>
      </c>
      <c r="M79" s="1">
        <f>A79*0.072267098375</f>
        <v>0.072267098375000005</v>
      </c>
      <c r="N79" s="1">
        <f>A79*0.1291073470625</f>
        <v>0.12910734706249999</v>
      </c>
      <c r="O79" s="1">
        <f>IF(B79="Ni/Au",0.0007728,0)</f>
        <v>0.00077280000000000003</v>
      </c>
      <c r="P79" s="1">
        <f>IF(B79="Ni/Au",0.017814,0)</f>
        <v>0.017814</v>
      </c>
      <c r="Q79" s="1">
        <f>IF(B79="Ag",0.001259,0)</f>
        <v>0</v>
      </c>
      <c r="R79" s="1">
        <f>A79*0.023105</f>
        <v>0.023105000000000001</v>
      </c>
      <c r="S79" s="1">
        <f>A79*0.76807734125</f>
        <v>0.76807734125000005</v>
      </c>
      <c r="T79" s="1">
        <f>A79*0.2866166794375</f>
        <v>0.28661667943750002</v>
      </c>
      <c r="U79" s="1">
        <f>A79*0.02265</f>
        <v>0.02265</v>
      </c>
      <c r="V79" s="1">
        <f>A79*4.44369269375</f>
        <v>4.4436926937500001</v>
      </c>
    </row>
    <row r="80" ht="14.25">
      <c r="A80" s="1">
        <v>2</v>
      </c>
      <c r="B80" s="1" t="s">
        <v>22</v>
      </c>
      <c r="C80" s="1">
        <v>1.2</v>
      </c>
      <c r="D80" s="1">
        <v>2116</v>
      </c>
      <c r="E80" s="2">
        <f>17.9757113333333*A80</f>
        <v>35.951422666666602</v>
      </c>
      <c r="F80" s="1">
        <f>A80*1.56310533333333</f>
        <v>3.12621066666666</v>
      </c>
      <c r="G80" s="1">
        <f>A80*49.18115</f>
        <v>98.362300000000005</v>
      </c>
      <c r="H80" s="3">
        <v>9.9999999999999998e-13</v>
      </c>
      <c r="I80" s="1">
        <f>A80*0.1408615829375</f>
        <v>0.28172316587500001</v>
      </c>
      <c r="J80">
        <f>IF(D80=1080,0.35,IF(D80=2116,0.46,0.5))*C80*0.001*1550</f>
        <v>0.85560000000000014</v>
      </c>
      <c r="K80">
        <f>IF(D80=1080,1-0.35,IF(D80=2116,1-0.46,0.5))*C80*0.001*1100</f>
        <v>0.71279999999999999</v>
      </c>
      <c r="L80" s="1">
        <f>A80*0.5099911820625</f>
        <v>1.0199823641250001</v>
      </c>
      <c r="M80" s="1">
        <f>A80*0.072267098375</f>
        <v>0.14453419675000001</v>
      </c>
      <c r="N80" s="1">
        <f>A80*0.1291073470625</f>
        <v>0.25821469412499998</v>
      </c>
      <c r="O80" s="1">
        <f>IF(B80="Ni/Au",0.0007728,0)</f>
        <v>0.00077280000000000003</v>
      </c>
      <c r="P80" s="1">
        <f>IF(B80="Ni/Au",0.017814,0)</f>
        <v>0.017814</v>
      </c>
      <c r="Q80" s="1">
        <f>IF(B80="Ag",0.001259,0)</f>
        <v>0</v>
      </c>
      <c r="R80" s="1">
        <f>A80*0.023105</f>
        <v>0.046210000000000001</v>
      </c>
      <c r="S80" s="1">
        <f>A80*0.76807734125</f>
        <v>1.5361546825000001</v>
      </c>
      <c r="T80" s="1">
        <f>A80*0.2866166794375</f>
        <v>0.57323335887500004</v>
      </c>
      <c r="U80" s="1">
        <f>A80*0.02265</f>
        <v>0.0453</v>
      </c>
      <c r="V80" s="1">
        <f>A80*4.44369269375</f>
        <v>8.8873853875000002</v>
      </c>
    </row>
    <row r="81" ht="14.25">
      <c r="A81" s="1">
        <v>4</v>
      </c>
      <c r="B81" s="1" t="s">
        <v>22</v>
      </c>
      <c r="C81" s="1">
        <v>1.2</v>
      </c>
      <c r="D81" s="1">
        <v>2116</v>
      </c>
      <c r="E81" s="2">
        <f>17.9757113333333*A81</f>
        <v>71.902845333333204</v>
      </c>
      <c r="F81" s="1">
        <f>A81*1.56310533333333</f>
        <v>6.2524213333333201</v>
      </c>
      <c r="G81" s="1">
        <f>A81*49.18115</f>
        <v>196.72460000000001</v>
      </c>
      <c r="H81" s="3">
        <v>9.9999999999999998e-13</v>
      </c>
      <c r="I81" s="1">
        <f>A81*0.1408615829375</f>
        <v>0.56344633175000003</v>
      </c>
      <c r="J81">
        <f>IF(D81=1080,0.35,IF(D81=2116,0.46,0.5))*C81*0.001*1550</f>
        <v>0.85560000000000014</v>
      </c>
      <c r="K81">
        <f>IF(D81=1080,1-0.35,IF(D81=2116,1-0.46,0.5))*C81*0.001*1100</f>
        <v>0.71279999999999999</v>
      </c>
      <c r="L81" s="1">
        <f>A81*0.5099911820625</f>
        <v>2.0399647282500002</v>
      </c>
      <c r="M81" s="1">
        <f>A81*0.072267098375</f>
        <v>0.28906839350000002</v>
      </c>
      <c r="N81" s="1">
        <f>A81*0.1291073470625</f>
        <v>0.51642938824999995</v>
      </c>
      <c r="O81" s="1">
        <f>IF(B81="Ni/Au",0.0007728,0)</f>
        <v>0.00077280000000000003</v>
      </c>
      <c r="P81" s="1">
        <f>IF(B81="Ni/Au",0.017814,0)</f>
        <v>0.017814</v>
      </c>
      <c r="Q81" s="1">
        <f>IF(B81="Ag",0.001259,0)</f>
        <v>0</v>
      </c>
      <c r="R81" s="1">
        <f>A81*0.023105</f>
        <v>0.092420000000000002</v>
      </c>
      <c r="S81" s="1">
        <f>A81*0.76807734125</f>
        <v>3.0723093650000002</v>
      </c>
      <c r="T81" s="1">
        <f>A81*0.2866166794375</f>
        <v>1.1464667177500001</v>
      </c>
      <c r="U81" s="1">
        <f>A81*0.02265</f>
        <v>0.0906</v>
      </c>
      <c r="V81" s="1">
        <f>A81*4.44369269375</f>
        <v>17.774770775</v>
      </c>
    </row>
    <row r="82" ht="14.25">
      <c r="A82" s="1">
        <v>6</v>
      </c>
      <c r="B82" s="1" t="s">
        <v>22</v>
      </c>
      <c r="C82" s="1">
        <v>1.2</v>
      </c>
      <c r="D82" s="1">
        <v>2116</v>
      </c>
      <c r="E82" s="2">
        <f>17.9757113333333*A82</f>
        <v>107.85426799999981</v>
      </c>
      <c r="F82" s="1">
        <f>A82*1.56310533333333</f>
        <v>9.3786319999999801</v>
      </c>
      <c r="G82" s="1">
        <f>A82*49.18115</f>
        <v>295.08690000000001</v>
      </c>
      <c r="H82" s="3">
        <v>9.9999999999999998e-13</v>
      </c>
      <c r="I82" s="1">
        <f>A82*0.1408615829375</f>
        <v>0.84516949762500004</v>
      </c>
      <c r="J82">
        <f>IF(D82=1080,0.35,IF(D82=2116,0.46,0.5))*C82*0.001*1550</f>
        <v>0.85560000000000014</v>
      </c>
      <c r="K82">
        <f>IF(D82=1080,1-0.35,IF(D82=2116,1-0.46,0.5))*C82*0.001*1100</f>
        <v>0.71279999999999999</v>
      </c>
      <c r="L82" s="1">
        <f>A82*0.5099911820625</f>
        <v>3.0599470923750003</v>
      </c>
      <c r="M82" s="1">
        <f>A82*0.072267098375</f>
        <v>0.43360259025000003</v>
      </c>
      <c r="N82" s="1">
        <f>A82*0.1291073470625</f>
        <v>0.77464408237499993</v>
      </c>
      <c r="O82" s="1">
        <f>IF(B82="Ni/Au",0.0007728,0)</f>
        <v>0.00077280000000000003</v>
      </c>
      <c r="P82" s="1">
        <f>IF(B82="Ni/Au",0.017814,0)</f>
        <v>0.017814</v>
      </c>
      <c r="Q82" s="1">
        <f>IF(B82="Ag",0.001259,0)</f>
        <v>0</v>
      </c>
      <c r="R82" s="1">
        <f>A82*0.023105</f>
        <v>0.13863</v>
      </c>
      <c r="S82" s="1">
        <f>A82*0.76807734125</f>
        <v>4.6084640475</v>
      </c>
      <c r="T82" s="1">
        <f>A82*0.2866166794375</f>
        <v>1.7197000766250001</v>
      </c>
      <c r="U82" s="1">
        <f>A82*0.02265</f>
        <v>0.13589999999999999</v>
      </c>
      <c r="V82" s="1">
        <f>A82*4.44369269375</f>
        <v>26.662156162500001</v>
      </c>
    </row>
    <row r="83" ht="14.25">
      <c r="A83" s="1">
        <v>8</v>
      </c>
      <c r="B83" s="1" t="s">
        <v>22</v>
      </c>
      <c r="C83" s="1">
        <v>1.2</v>
      </c>
      <c r="D83" s="1">
        <v>2116</v>
      </c>
      <c r="E83" s="2">
        <f>17.9757113333333*A83</f>
        <v>143.80569066666641</v>
      </c>
      <c r="F83" s="1">
        <f>A83*1.56310533333333</f>
        <v>12.50484266666664</v>
      </c>
      <c r="G83" s="1">
        <f>A83*49.18115</f>
        <v>393.44920000000002</v>
      </c>
      <c r="H83" s="3">
        <v>9.9999999999999998e-13</v>
      </c>
      <c r="I83" s="1">
        <f>A83*0.1408615829375</f>
        <v>1.1268926635000001</v>
      </c>
      <c r="J83">
        <f>IF(D83=1080,0.35,IF(D83=2116,0.46,0.5))*C83*0.001*1550</f>
        <v>0.85560000000000014</v>
      </c>
      <c r="K83">
        <f>IF(D83=1080,1-0.35,IF(D83=2116,1-0.46,0.5))*C83*0.001*1100</f>
        <v>0.71279999999999999</v>
      </c>
      <c r="L83" s="1">
        <f>A83*0.5099911820625</f>
        <v>4.0799294565000004</v>
      </c>
      <c r="M83" s="1">
        <f>A83*0.072267098375</f>
        <v>0.57813678700000004</v>
      </c>
      <c r="N83" s="1">
        <f>A83*0.1291073470625</f>
        <v>1.0328587764999999</v>
      </c>
      <c r="O83" s="1">
        <f>IF(B83="Ni/Au",0.0007728,0)</f>
        <v>0.00077280000000000003</v>
      </c>
      <c r="P83" s="1">
        <f>IF(B83="Ni/Au",0.017814,0)</f>
        <v>0.017814</v>
      </c>
      <c r="Q83" s="1">
        <f>IF(B83="Ag",0.001259,0)</f>
        <v>0</v>
      </c>
      <c r="R83" s="1">
        <f>A83*0.023105</f>
        <v>0.18484</v>
      </c>
      <c r="S83" s="1">
        <f>A83*0.76807734125</f>
        <v>6.1446187300000004</v>
      </c>
      <c r="T83" s="1">
        <f>A83*0.2866166794375</f>
        <v>2.2929334355000002</v>
      </c>
      <c r="U83" s="1">
        <f>A83*0.02265</f>
        <v>0.1812</v>
      </c>
      <c r="V83" s="1">
        <f>A83*4.44369269375</f>
        <v>35.549541550000001</v>
      </c>
    </row>
    <row r="84" ht="14.25">
      <c r="A84" s="1">
        <v>10</v>
      </c>
      <c r="B84" s="1" t="s">
        <v>22</v>
      </c>
      <c r="C84" s="1">
        <v>1.2</v>
      </c>
      <c r="D84" s="1">
        <v>2116</v>
      </c>
      <c r="E84" s="2">
        <f>17.9757113333333*A84</f>
        <v>179.757113333333</v>
      </c>
      <c r="F84" s="1">
        <f>A84*1.56310533333333</f>
        <v>15.6310533333333</v>
      </c>
      <c r="G84" s="1">
        <f>A84*49.18115</f>
        <v>491.81150000000002</v>
      </c>
      <c r="H84" s="3">
        <v>9.9999999999999998e-13</v>
      </c>
      <c r="I84" s="1">
        <f>A84*0.1408615829375</f>
        <v>1.408615829375</v>
      </c>
      <c r="J84">
        <f>IF(D84=1080,0.35,IF(D84=2116,0.46,0.5))*C84*0.001*1550</f>
        <v>0.85560000000000014</v>
      </c>
      <c r="K84">
        <f>IF(D84=1080,1-0.35,IF(D84=2116,1-0.46,0.5))*C84*0.001*1100</f>
        <v>0.71279999999999999</v>
      </c>
      <c r="L84" s="1">
        <f>A84*0.5099911820625</f>
        <v>5.0999118206250005</v>
      </c>
      <c r="M84" s="1">
        <f>A84*0.072267098375</f>
        <v>0.72267098375000005</v>
      </c>
      <c r="N84" s="1">
        <f>A84*0.1291073470625</f>
        <v>1.2910734706249998</v>
      </c>
      <c r="O84" s="1">
        <f>IF(B84="Ni/Au",0.0007728,0)</f>
        <v>0.00077280000000000003</v>
      </c>
      <c r="P84" s="1">
        <f>IF(B84="Ni/Au",0.017814,0)</f>
        <v>0.017814</v>
      </c>
      <c r="Q84" s="1">
        <f>IF(B84="Ag",0.001259,0)</f>
        <v>0</v>
      </c>
      <c r="R84" s="1">
        <f>A84*0.023105</f>
        <v>0.23105000000000001</v>
      </c>
      <c r="S84" s="1">
        <f>A84*0.76807734125</f>
        <v>7.6807734125000007</v>
      </c>
      <c r="T84" s="1">
        <f>A84*0.2866166794375</f>
        <v>2.8661667943750002</v>
      </c>
      <c r="U84" s="1">
        <f>A84*0.02265</f>
        <v>0.22650000000000001</v>
      </c>
      <c r="V84" s="1">
        <f>A84*4.44369269375</f>
        <v>44.436926937500004</v>
      </c>
    </row>
    <row r="85" ht="14.25">
      <c r="A85" s="1">
        <v>12</v>
      </c>
      <c r="B85" s="1" t="s">
        <v>22</v>
      </c>
      <c r="C85" s="1">
        <v>1.2</v>
      </c>
      <c r="D85" s="1">
        <v>2116</v>
      </c>
      <c r="E85" s="2">
        <f>17.9757113333333*A85</f>
        <v>215.70853599999961</v>
      </c>
      <c r="F85" s="1">
        <f>A85*1.56310533333333</f>
        <v>18.75726399999996</v>
      </c>
      <c r="G85" s="1">
        <f>A85*49.18115</f>
        <v>590.17380000000003</v>
      </c>
      <c r="H85" s="3">
        <v>9.9999999999999998e-13</v>
      </c>
      <c r="I85" s="1">
        <f>A85*0.1408615829375</f>
        <v>1.6903389952500001</v>
      </c>
      <c r="J85">
        <f>IF(D85=1080,0.35,IF(D85=2116,0.46,0.5))*C85*0.001*1550</f>
        <v>0.85560000000000014</v>
      </c>
      <c r="K85">
        <f>IF(D85=1080,1-0.35,IF(D85=2116,1-0.46,0.5))*C85*0.001*1100</f>
        <v>0.71279999999999999</v>
      </c>
      <c r="L85" s="1">
        <f>A85*0.5099911820625</f>
        <v>6.1198941847500006</v>
      </c>
      <c r="M85" s="1">
        <f>A85*0.072267098375</f>
        <v>0.86720518050000006</v>
      </c>
      <c r="N85" s="1">
        <f>A85*0.1291073470625</f>
        <v>1.5492881647499999</v>
      </c>
      <c r="O85" s="1">
        <f>IF(B85="Ni/Au",0.0007728,0)</f>
        <v>0.00077280000000000003</v>
      </c>
      <c r="P85" s="1">
        <f>IF(B85="Ni/Au",0.017814,0)</f>
        <v>0.017814</v>
      </c>
      <c r="Q85" s="1">
        <f>IF(B85="Ag",0.001259,0)</f>
        <v>0</v>
      </c>
      <c r="R85" s="1">
        <f>A85*0.023105</f>
        <v>0.27726000000000001</v>
      </c>
      <c r="S85" s="1">
        <f>A85*0.76807734125</f>
        <v>9.2169280950000001</v>
      </c>
      <c r="T85" s="1">
        <f>A85*0.2866166794375</f>
        <v>3.4394001532500003</v>
      </c>
      <c r="U85" s="1">
        <f>A85*0.02265</f>
        <v>0.27179999999999999</v>
      </c>
      <c r="V85" s="1">
        <f>A85*4.44369269375</f>
        <v>53.324312325000001</v>
      </c>
    </row>
    <row r="86" ht="14.25">
      <c r="A86" s="1"/>
      <c r="B86"/>
      <c r="C86" s="1"/>
      <c r="D86" s="1"/>
      <c r="E86" s="2"/>
      <c r="F86" s="1"/>
      <c r="G86" s="1"/>
      <c r="H86" s="3"/>
      <c r="I86" s="1"/>
      <c r="J86"/>
      <c r="K86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</row>
    <row r="87" ht="14.25">
      <c r="A87" s="1"/>
      <c r="B87" s="1"/>
      <c r="C87" s="1"/>
      <c r="D87" s="1"/>
      <c r="E87" s="2"/>
      <c r="F87" s="1"/>
      <c r="G87" s="1"/>
      <c r="H87" s="3"/>
      <c r="I87" s="1"/>
      <c r="J87"/>
      <c r="K87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</row>
    <row r="88" ht="14.25">
      <c r="A88" s="1"/>
      <c r="B88" s="1"/>
      <c r="C88" s="1"/>
      <c r="D88" s="1"/>
      <c r="E88" s="2"/>
      <c r="F88" s="1"/>
      <c r="G88" s="1"/>
      <c r="H88" s="3"/>
      <c r="I88" s="1"/>
      <c r="J88"/>
      <c r="K88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</row>
    <row r="89" ht="14.25">
      <c r="A89" s="1"/>
      <c r="B89" s="1"/>
      <c r="C89" s="1"/>
      <c r="D89" s="1"/>
      <c r="E89" s="2"/>
      <c r="F89" s="1"/>
      <c r="G89" s="1"/>
      <c r="H89" s="3"/>
      <c r="I89" s="1"/>
      <c r="J89"/>
      <c r="K89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</row>
    <row r="90" ht="14.25">
      <c r="A90" s="1"/>
      <c r="B90" s="1"/>
      <c r="C90" s="1"/>
      <c r="D90" s="1"/>
      <c r="E90" s="2"/>
      <c r="F90" s="1"/>
      <c r="G90" s="1"/>
      <c r="H90" s="3"/>
      <c r="I90" s="1"/>
      <c r="J90"/>
      <c r="K90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</row>
    <row r="91" ht="14.25">
      <c r="A91" s="1"/>
      <c r="B91" s="1"/>
      <c r="C91" s="1"/>
      <c r="D91" s="1"/>
      <c r="E91" s="2"/>
      <c r="F91" s="1"/>
      <c r="G91" s="1"/>
      <c r="H91" s="3"/>
      <c r="I91" s="1"/>
      <c r="J91"/>
      <c r="K9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</row>
    <row r="92" ht="14.25">
      <c r="A92" s="1"/>
      <c r="B92" s="1"/>
      <c r="C92" s="1"/>
      <c r="D92" s="1"/>
      <c r="E92" s="2"/>
      <c r="F92" s="1"/>
      <c r="G92" s="1"/>
      <c r="H92" s="3"/>
      <c r="I92" s="1"/>
      <c r="J92"/>
      <c r="K92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</row>
    <row r="93" ht="14.25">
      <c r="A93" s="1"/>
      <c r="B93"/>
      <c r="C93" s="1"/>
      <c r="D93" s="1"/>
      <c r="E93" s="2"/>
      <c r="F93" s="1"/>
      <c r="G93" s="1"/>
      <c r="H93" s="3"/>
      <c r="I93" s="1"/>
      <c r="J93"/>
      <c r="K93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</row>
    <row r="94" ht="14.25">
      <c r="A94" s="1"/>
      <c r="B94" s="1"/>
      <c r="C94" s="1"/>
      <c r="D94" s="1"/>
      <c r="E94" s="2"/>
      <c r="F94" s="1"/>
      <c r="G94" s="1"/>
      <c r="H94" s="3"/>
      <c r="I94" s="1"/>
      <c r="J94"/>
      <c r="K94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</row>
    <row r="95" ht="14.25">
      <c r="A95" s="1"/>
      <c r="B95" s="1"/>
      <c r="C95" s="1"/>
      <c r="D95" s="1"/>
      <c r="E95" s="2"/>
      <c r="F95" s="1"/>
      <c r="G95" s="1"/>
      <c r="H95" s="3"/>
      <c r="I95" s="1"/>
      <c r="J95"/>
      <c r="K95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</row>
    <row r="96" ht="14.25">
      <c r="A96" s="1"/>
      <c r="B96" s="1"/>
      <c r="C96" s="1"/>
      <c r="D96" s="1"/>
      <c r="E96" s="2"/>
      <c r="F96" s="1"/>
      <c r="G96" s="1"/>
      <c r="H96" s="3"/>
      <c r="I96" s="1"/>
      <c r="J96"/>
      <c r="K96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</row>
    <row r="97" ht="14.25">
      <c r="A97" s="1"/>
      <c r="B97" s="1"/>
      <c r="C97" s="1"/>
      <c r="D97" s="1"/>
      <c r="E97" s="2"/>
      <c r="F97" s="1"/>
      <c r="G97" s="1"/>
      <c r="H97" s="3"/>
      <c r="I97" s="1"/>
      <c r="J97"/>
      <c r="K97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</row>
    <row r="98" ht="14.25">
      <c r="A98" s="1"/>
      <c r="B98" s="1"/>
      <c r="C98" s="1"/>
      <c r="D98" s="1"/>
      <c r="E98" s="2"/>
      <c r="F98" s="1"/>
      <c r="G98" s="1"/>
      <c r="H98" s="3"/>
      <c r="I98" s="1"/>
      <c r="J98"/>
      <c r="K98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</row>
    <row r="99" ht="14.25">
      <c r="A99" s="1"/>
      <c r="B99" s="1"/>
      <c r="C99" s="1"/>
      <c r="D99" s="1"/>
    </row>
    <row r="100" ht="14.25">
      <c r="A100" s="1"/>
      <c r="B100" s="1"/>
      <c r="C100" s="1"/>
      <c r="D100" s="1"/>
    </row>
    <row r="101" ht="14.25">
      <c r="A101" s="1"/>
      <c r="B101" s="1"/>
      <c r="C101" s="1"/>
      <c r="D101" s="1"/>
    </row>
    <row r="102" ht="14.25">
      <c r="A102" s="1"/>
      <c r="B102" s="1"/>
      <c r="C102" s="1"/>
      <c r="D102" s="1"/>
    </row>
    <row r="103" ht="14.25">
      <c r="A103" s="1"/>
      <c r="B103" s="1"/>
      <c r="C103" s="1"/>
      <c r="D103" s="1"/>
    </row>
    <row r="104" ht="14.25">
      <c r="A104" s="1"/>
      <c r="B104" s="1"/>
      <c r="C104" s="1"/>
      <c r="D104" s="1"/>
    </row>
    <row r="105" ht="14.25">
      <c r="A105" s="1"/>
      <c r="B105" s="1"/>
      <c r="C105" s="1"/>
      <c r="D105" s="1"/>
    </row>
    <row r="106" ht="14.25">
      <c r="A106" s="1"/>
      <c r="B106" s="1"/>
      <c r="C106" s="1"/>
      <c r="D106" s="1"/>
    </row>
    <row r="107" ht="14.25">
      <c r="A107" s="1"/>
      <c r="B107" s="1"/>
      <c r="C107" s="1"/>
      <c r="D107" s="1"/>
    </row>
    <row r="108" ht="14.25">
      <c r="A108" s="1"/>
      <c r="B108" s="1"/>
      <c r="C108" s="1"/>
      <c r="D108" s="1"/>
    </row>
    <row r="109" ht="14.25">
      <c r="A109" s="1"/>
      <c r="B109" s="1"/>
      <c r="C109" s="1"/>
      <c r="D109" s="1"/>
    </row>
    <row r="110" ht="14.25">
      <c r="A110" s="1"/>
      <c r="B110" s="1"/>
      <c r="C110" s="1"/>
      <c r="D110" s="1"/>
    </row>
    <row r="111" ht="14.25">
      <c r="A111" s="1"/>
      <c r="B111" s="1"/>
      <c r="C111" s="1"/>
      <c r="D111" s="1"/>
    </row>
    <row r="112" ht="14.25">
      <c r="A112" s="1"/>
      <c r="B112" s="1"/>
      <c r="C112" s="1"/>
      <c r="D112" s="1"/>
    </row>
    <row r="113" ht="14.25">
      <c r="A113" s="1"/>
      <c r="B113" s="1"/>
      <c r="C113" s="1"/>
      <c r="D113" s="1"/>
    </row>
    <row r="114" ht="14.25">
      <c r="A114" s="1"/>
      <c r="B114" s="1"/>
      <c r="C114" s="1"/>
      <c r="D114" s="1"/>
    </row>
    <row r="115" ht="14.25">
      <c r="A115" s="1"/>
      <c r="B115" s="1"/>
      <c r="C115" s="1"/>
      <c r="D115" s="1"/>
    </row>
    <row r="116" ht="14.25">
      <c r="A116" s="1"/>
      <c r="B116" s="1"/>
      <c r="C116" s="1"/>
      <c r="D116" s="1"/>
    </row>
    <row r="117" ht="14.25">
      <c r="A117" s="1"/>
      <c r="B117" s="1"/>
      <c r="C117" s="1"/>
      <c r="D117" s="1"/>
    </row>
    <row r="118" ht="14.25">
      <c r="A118" s="1"/>
      <c r="B118" s="1"/>
      <c r="C118" s="1"/>
      <c r="D118" s="1"/>
    </row>
    <row r="119" ht="14.25">
      <c r="A119" s="1"/>
      <c r="B119" s="1"/>
      <c r="C119" s="1"/>
      <c r="D119" s="1"/>
    </row>
    <row r="120" ht="14.25">
      <c r="A120" s="1"/>
      <c r="B120" s="1"/>
      <c r="C120" s="1"/>
      <c r="D120" s="1"/>
    </row>
    <row r="121" ht="14.25">
      <c r="A121" s="1"/>
      <c r="B121" s="1"/>
      <c r="C121" s="1"/>
      <c r="D121" s="1"/>
    </row>
    <row r="122" ht="14.25">
      <c r="A122" s="1"/>
      <c r="B122" s="1"/>
      <c r="C122" s="1"/>
      <c r="D122" s="1"/>
    </row>
    <row r="123" ht="14.25">
      <c r="A123" s="1"/>
      <c r="B123" s="1"/>
      <c r="C123" s="1"/>
      <c r="D123" s="1"/>
    </row>
    <row r="124" ht="14.25">
      <c r="A124" s="1"/>
      <c r="B124" s="1"/>
      <c r="C124" s="1"/>
      <c r="D124" s="1"/>
    </row>
    <row r="125" ht="14.25">
      <c r="A125" s="1"/>
      <c r="B125" s="1"/>
      <c r="C125" s="1"/>
      <c r="D125" s="1"/>
    </row>
    <row r="126" ht="14.25">
      <c r="A126" s="1"/>
      <c r="B126" s="1"/>
      <c r="C126" s="1"/>
      <c r="D126" s="1"/>
    </row>
    <row r="127" ht="14.25">
      <c r="A127" s="1"/>
      <c r="B127" s="1"/>
      <c r="C127" s="1"/>
      <c r="D127" s="1"/>
    </row>
    <row r="128" ht="14.25">
      <c r="A128" s="1"/>
      <c r="B128" s="1"/>
      <c r="C128" s="1"/>
      <c r="D128" s="1"/>
    </row>
    <row r="129" ht="14.25">
      <c r="A129" s="1"/>
      <c r="B129" s="1"/>
      <c r="C129" s="1"/>
      <c r="D129" s="1"/>
    </row>
    <row r="130" ht="14.25">
      <c r="A130" s="1"/>
      <c r="B130" s="1"/>
      <c r="C130" s="1"/>
      <c r="D130" s="1"/>
    </row>
    <row r="131" ht="14.25">
      <c r="A131" s="1"/>
      <c r="B131" s="1"/>
      <c r="C131" s="1"/>
      <c r="D131" s="1"/>
    </row>
    <row r="132" ht="14.25">
      <c r="A132" s="1"/>
      <c r="B132" s="1"/>
      <c r="C132" s="1"/>
      <c r="D132" s="1"/>
    </row>
    <row r="133" ht="14.25">
      <c r="A133" s="1"/>
      <c r="B133" s="1"/>
      <c r="C133" s="1"/>
      <c r="D133" s="1"/>
    </row>
    <row r="134" ht="14.25">
      <c r="A134" s="1"/>
      <c r="B134" s="1"/>
      <c r="C134" s="1"/>
      <c r="D134" s="1"/>
    </row>
    <row r="135" ht="14.25">
      <c r="A135" s="1"/>
      <c r="B135" s="1"/>
      <c r="C135" s="1"/>
      <c r="D135" s="1"/>
    </row>
    <row r="136" ht="14.25">
      <c r="A136" s="1"/>
      <c r="B136" s="1"/>
      <c r="C136" s="1"/>
      <c r="D136" s="1"/>
    </row>
    <row r="137" ht="14.25">
      <c r="A137" s="1"/>
      <c r="B137" s="1"/>
      <c r="C137" s="1"/>
      <c r="D137" s="1"/>
    </row>
    <row r="138" ht="14.25">
      <c r="A138" s="1"/>
      <c r="B138" s="1"/>
      <c r="C138" s="1"/>
      <c r="D138" s="1"/>
    </row>
    <row r="139" ht="14.25">
      <c r="A139" s="1"/>
      <c r="B139" s="1"/>
      <c r="C139" s="1"/>
      <c r="D139" s="1"/>
    </row>
    <row r="140" ht="14.25">
      <c r="A140" s="1"/>
      <c r="B140" s="1"/>
      <c r="C140" s="1"/>
      <c r="D140" s="1"/>
    </row>
    <row r="141" ht="14.25">
      <c r="A141" s="1"/>
      <c r="B141" s="1"/>
      <c r="C141" s="1"/>
      <c r="D141" s="1"/>
    </row>
    <row r="142" ht="14.25">
      <c r="A142" s="1"/>
      <c r="B142" s="1"/>
      <c r="C142" s="1"/>
      <c r="D142" s="1"/>
    </row>
    <row r="143" ht="14.25">
      <c r="A143" s="1"/>
      <c r="B143" s="1"/>
      <c r="C143" s="1"/>
      <c r="D143" s="1"/>
    </row>
    <row r="144" ht="14.25">
      <c r="A144" s="1"/>
      <c r="B144" s="1"/>
      <c r="C144" s="1"/>
      <c r="D144" s="1"/>
    </row>
    <row r="145" ht="14.25">
      <c r="A145" s="1"/>
      <c r="B145" s="1"/>
      <c r="C145" s="1"/>
      <c r="D145" s="1"/>
    </row>
    <row r="146" ht="14.25">
      <c r="A146" s="1"/>
      <c r="B146" s="1"/>
      <c r="C146" s="1"/>
      <c r="D146" s="1"/>
    </row>
    <row r="147" ht="14.25">
      <c r="A147" s="1"/>
      <c r="B147" s="1"/>
      <c r="C147" s="1"/>
      <c r="D147" s="1"/>
    </row>
    <row r="148" ht="14.25">
      <c r="A148" s="1"/>
      <c r="B148" s="1"/>
      <c r="C148" s="1"/>
      <c r="D148" s="1"/>
    </row>
    <row r="149" ht="14.25">
      <c r="A149" s="1"/>
      <c r="B149" s="1"/>
      <c r="C149" s="1"/>
      <c r="D149" s="1"/>
    </row>
    <row r="150" ht="14.25">
      <c r="A150" s="1"/>
      <c r="B150" s="1"/>
      <c r="C150" s="1"/>
      <c r="D150" s="1"/>
    </row>
    <row r="151" ht="14.25">
      <c r="A151" s="1"/>
      <c r="B151" s="1"/>
      <c r="C151" s="1"/>
      <c r="D151" s="1"/>
    </row>
    <row r="152" ht="14.25">
      <c r="A152" s="1"/>
      <c r="B152" s="1"/>
      <c r="C152" s="1"/>
      <c r="D152" s="1"/>
    </row>
    <row r="153" ht="14.25">
      <c r="A153" s="1"/>
      <c r="B153" s="1"/>
      <c r="C153" s="1"/>
      <c r="D153" s="1"/>
    </row>
    <row r="154" ht="14.25">
      <c r="A154" s="1"/>
      <c r="B154" s="1"/>
      <c r="C154" s="1"/>
      <c r="D154" s="1"/>
    </row>
    <row r="155" ht="14.25">
      <c r="A155" s="1"/>
      <c r="B155" s="1"/>
      <c r="C155" s="1"/>
      <c r="D155" s="1"/>
    </row>
    <row r="156" ht="14.25">
      <c r="A156" s="1"/>
      <c r="B156" s="1"/>
      <c r="C156" s="1"/>
      <c r="D156" s="1"/>
    </row>
    <row r="157" ht="14.25">
      <c r="A157" s="1"/>
      <c r="B157" s="1"/>
      <c r="C157" s="1"/>
      <c r="D157" s="1"/>
    </row>
    <row r="158" ht="14.25">
      <c r="A158" s="1"/>
      <c r="B158" s="1"/>
      <c r="C158" s="1"/>
      <c r="D158" s="1"/>
    </row>
    <row r="159" ht="14.25">
      <c r="A159" s="1"/>
      <c r="B159" s="1"/>
      <c r="C159" s="1"/>
      <c r="D159" s="1"/>
    </row>
    <row r="160" ht="14.25">
      <c r="A160" s="1"/>
      <c r="B160" s="1"/>
      <c r="C160" s="1"/>
      <c r="D160" s="1"/>
    </row>
    <row r="161" ht="14.25">
      <c r="A161" s="1"/>
      <c r="B161" s="1"/>
      <c r="C161" s="1"/>
      <c r="D161" s="1"/>
    </row>
    <row r="162" ht="14.25">
      <c r="A162" s="1"/>
      <c r="B162" s="1"/>
      <c r="C162" s="1"/>
      <c r="D162" s="1"/>
    </row>
    <row r="163" ht="14.25">
      <c r="A163" s="1"/>
      <c r="B163" s="1"/>
      <c r="C163" s="1"/>
      <c r="D163" s="1"/>
    </row>
    <row r="164" ht="14.25">
      <c r="A164" s="1"/>
      <c r="B164" s="1"/>
      <c r="C164" s="1"/>
      <c r="D164" s="1"/>
    </row>
    <row r="165" ht="14.25">
      <c r="A165" s="1"/>
      <c r="B165" s="1"/>
      <c r="C165" s="1"/>
      <c r="D165" s="1"/>
    </row>
    <row r="166" ht="14.25">
      <c r="A166" s="1"/>
      <c r="B166" s="1"/>
      <c r="C166" s="1"/>
      <c r="D166" s="1"/>
    </row>
    <row r="167" ht="14.25">
      <c r="A167" s="1"/>
      <c r="B167" s="1"/>
      <c r="C167" s="1"/>
      <c r="D167" s="1"/>
    </row>
    <row r="168" ht="14.25">
      <c r="A168" s="1"/>
      <c r="B168" s="1"/>
      <c r="C168" s="1"/>
      <c r="D168" s="1"/>
    </row>
    <row r="169" ht="14.25">
      <c r="A169" s="1"/>
      <c r="B169" s="1"/>
      <c r="C169" s="1"/>
      <c r="D169" s="1"/>
    </row>
    <row r="170" ht="14.25"/>
    <row r="171" ht="14.25"/>
    <row r="172" ht="14.25"/>
    <row r="173" ht="14.25"/>
    <row r="174" ht="14.25"/>
    <row r="175" ht="14.25"/>
    <row r="176" ht="14.25"/>
    <row r="177" ht="14.25"/>
    <row r="178" ht="14.25"/>
    <row r="179" ht="14.25"/>
    <row r="180" ht="14.25"/>
    <row r="181" ht="14.25"/>
    <row r="182" ht="14.25"/>
    <row r="183" ht="14.25"/>
    <row r="184" ht="14.25"/>
    <row r="185" ht="14.25"/>
    <row r="186" ht="14.25"/>
    <row r="187" ht="14.25"/>
    <row r="188" ht="14.25"/>
    <row r="189" ht="14.25"/>
    <row r="190" ht="14.25"/>
    <row r="191" ht="14.25"/>
    <row r="192" ht="14.25"/>
    <row r="193" ht="14.25"/>
    <row r="194" ht="14.25"/>
    <row r="195" ht="14.25"/>
    <row r="196" ht="14.25"/>
    <row r="197" ht="14.25"/>
    <row r="198" ht="14.25"/>
    <row r="199" ht="14.25"/>
    <row r="200" ht="14.25"/>
    <row r="201" ht="14.25"/>
    <row r="202" ht="14.25"/>
    <row r="203" ht="14.25"/>
    <row r="204" ht="14.25"/>
    <row r="205" ht="14.25"/>
    <row r="206" ht="14.25"/>
    <row r="207" ht="14.25"/>
    <row r="208" ht="14.25"/>
    <row r="209" ht="14.25"/>
    <row r="210" ht="14.25"/>
    <row r="211" ht="14.25"/>
    <row r="212" ht="14.25"/>
    <row r="213" ht="14.25"/>
    <row r="214" ht="14.25"/>
    <row r="215" ht="14.25"/>
    <row r="216" ht="14.25"/>
    <row r="217" ht="14.25"/>
    <row r="218" ht="14.25"/>
    <row r="219" ht="14.25"/>
    <row r="220" ht="14.25"/>
    <row r="221" ht="14.25"/>
    <row r="222" ht="14.25"/>
    <row r="223" ht="14.25"/>
    <row r="224" ht="14.25"/>
    <row r="225" ht="14.25"/>
    <row r="226" ht="14.25"/>
    <row r="227" ht="14.25"/>
    <row r="228" ht="14.25"/>
    <row r="229" ht="14.25"/>
    <row r="230" ht="14.25"/>
    <row r="231" ht="14.25"/>
    <row r="232" ht="14.25"/>
    <row r="233" ht="14.25"/>
    <row r="234" ht="14.25"/>
    <row r="235" ht="14.25"/>
    <row r="236" ht="14.25"/>
    <row r="237" ht="14.25"/>
    <row r="238" ht="14.25"/>
    <row r="239" ht="14.25"/>
    <row r="240" ht="14.25"/>
    <row r="241" ht="14.25"/>
    <row r="242" ht="14.25"/>
    <row r="243" ht="14.25"/>
    <row r="244" ht="14.25"/>
    <row r="245" ht="14.25"/>
    <row r="246" ht="14.25"/>
    <row r="247" ht="14.25"/>
    <row r="248" ht="14.25"/>
    <row r="249" ht="14.25"/>
    <row r="250" ht="14.25"/>
    <row r="251" ht="14.25"/>
    <row r="252" ht="14.25"/>
    <row r="253" ht="14.25"/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ONLYOFFICE/8.1.1.27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1</cp:revision>
  <dcterms:modified xsi:type="dcterms:W3CDTF">2024-10-11T09:06:18Z</dcterms:modified>
</cp:coreProperties>
</file>