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29"/>
  <workbookPr/>
  <mc:AlternateContent xmlns:mc="http://schemas.openxmlformats.org/markup-compatibility/2006">
    <mc:Choice Requires="x15">
      <x15ac:absPath xmlns:x15ac="http://schemas.microsoft.com/office/spreadsheetml/2010/11/ac" url="C:\Users\刘航宇\Desktop\"/>
    </mc:Choice>
  </mc:AlternateContent>
  <xr:revisionPtr revIDLastSave="0" documentId="13_ncr:1_{3CCB94D8-8F44-43DB-ABA7-9F048120404F}" xr6:coauthVersionLast="47" xr6:coauthVersionMax="47" xr10:uidLastSave="{00000000-0000-0000-0000-000000000000}"/>
  <bookViews>
    <workbookView xWindow="-110" yWindow="-110" windowWidth="19420" windowHeight="10300" firstSheet="11" activeTab="4" xr2:uid="{00000000-000D-0000-FFFF-FFFF00000000}"/>
  </bookViews>
  <sheets>
    <sheet name="2020" sheetId="1" r:id="rId1"/>
    <sheet name="2019" sheetId="25" r:id="rId2"/>
    <sheet name="2018" sheetId="2" r:id="rId3"/>
    <sheet name="2017" sheetId="24" r:id="rId4"/>
    <sheet name="2016" sheetId="4" r:id="rId5"/>
    <sheet name="2015" sheetId="23" r:id="rId6"/>
    <sheet name="2014" sheetId="3" r:id="rId7"/>
    <sheet name="2013" sheetId="22" r:id="rId8"/>
    <sheet name="2012" sheetId="5" r:id="rId9"/>
    <sheet name="2010" sheetId="6" r:id="rId10"/>
    <sheet name="2011" sheetId="21" r:id="rId11"/>
    <sheet name="2009" sheetId="20" r:id="rId12"/>
    <sheet name="2008" sheetId="7" r:id="rId13"/>
    <sheet name="2007" sheetId="19" r:id="rId14"/>
    <sheet name="2006" sheetId="8" r:id="rId15"/>
    <sheet name="2005" sheetId="18" r:id="rId16"/>
    <sheet name="2004" sheetId="9" r:id="rId17"/>
    <sheet name="2003" sheetId="17" r:id="rId18"/>
    <sheet name="2002" sheetId="10" r:id="rId19"/>
    <sheet name="2001" sheetId="16" r:id="rId20"/>
    <sheet name="2000" sheetId="11" r:id="rId21"/>
    <sheet name="1999" sheetId="15" r:id="rId22"/>
    <sheet name="1998" sheetId="12" r:id="rId23"/>
    <sheet name="1997" sheetId="14" r:id="rId2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7" i="5" l="1"/>
  <c r="N16" i="5"/>
  <c r="N15" i="5"/>
  <c r="N14" i="5"/>
  <c r="N13" i="5"/>
  <c r="N12" i="5"/>
  <c r="N11" i="5"/>
  <c r="N10" i="5"/>
  <c r="N9" i="5"/>
  <c r="N8" i="5"/>
  <c r="N7" i="5"/>
  <c r="N6" i="5"/>
  <c r="N5" i="5"/>
  <c r="N4" i="5"/>
  <c r="N3" i="5"/>
  <c r="N2" i="5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</calcChain>
</file>

<file path=xl/sharedStrings.xml><?xml version="1.0" encoding="utf-8"?>
<sst xmlns="http://schemas.openxmlformats.org/spreadsheetml/2006/main" count="864" uniqueCount="37">
  <si>
    <t>adcode</t>
  </si>
  <si>
    <t>cityName</t>
  </si>
  <si>
    <t>碳排放量(百万吨)</t>
  </si>
  <si>
    <t>CE(万吨标准煤)</t>
  </si>
  <si>
    <t>PCGDP(元)</t>
  </si>
  <si>
    <t>UR(%)</t>
  </si>
  <si>
    <t>PC(万辆)</t>
  </si>
  <si>
    <t>FV(万吨)</t>
  </si>
  <si>
    <t>PCLA(万里)</t>
  </si>
  <si>
    <t>EC(吨)</t>
  </si>
  <si>
    <t>SI(百分比)</t>
  </si>
  <si>
    <t>TI(百分比)</t>
  </si>
  <si>
    <t>PCES(吨)</t>
  </si>
  <si>
    <t>BUS(辆)</t>
  </si>
  <si>
    <t>PS(万人)</t>
  </si>
  <si>
    <t>CC(万吨)</t>
  </si>
  <si>
    <t>OC(万吨)</t>
  </si>
  <si>
    <t>NGC(亿立方米)</t>
  </si>
  <si>
    <t>EPC(亿千瓦小时)</t>
  </si>
  <si>
    <t>GDP(亿元)</t>
  </si>
  <si>
    <t>济南市</t>
  </si>
  <si>
    <t>青岛市</t>
  </si>
  <si>
    <t>淄博市</t>
  </si>
  <si>
    <t>枣庄市</t>
  </si>
  <si>
    <t>东营市</t>
  </si>
  <si>
    <t>烟台市</t>
  </si>
  <si>
    <t>潍坊市</t>
  </si>
  <si>
    <t>济宁市</t>
  </si>
  <si>
    <t>泰安市</t>
  </si>
  <si>
    <t>威海市</t>
  </si>
  <si>
    <t>日照市</t>
  </si>
  <si>
    <t>临沂市</t>
  </si>
  <si>
    <t>德州市</t>
  </si>
  <si>
    <t>聊城市</t>
  </si>
  <si>
    <t>滨州市</t>
  </si>
  <si>
    <t>菏泽市</t>
  </si>
  <si>
    <t>PC(万辆)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</si>
</sst>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8" formatCode="0.000%"/>
    <numFmt numFmtId="179" formatCode="0.0"/>
    <numFmt numFmtId="180" formatCode="0.0000_ "/>
    <numFmt numFmtId="181" formatCode="0.00_ "/>
  </numFmts>
  <fonts count="12" x14ac:knownFonts="1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indexed="8"/>
      <name val="宋体"/>
      <charset val="134"/>
    </font>
    <font>
      <sz val="11.25"/>
      <color rgb="FF3D3D3D"/>
      <name val="Times New Roman"/>
      <family val="1"/>
    </font>
    <font>
      <sz val="11"/>
      <color theme="1"/>
      <name val="宋体"/>
      <charset val="134"/>
      <scheme val="minor"/>
    </font>
    <font>
      <sz val="12"/>
      <name val="宋体"/>
      <charset val="134"/>
    </font>
    <font>
      <sz val="9"/>
      <name val="宋体"/>
      <charset val="134"/>
      <scheme val="minor"/>
    </font>
    <font>
      <sz val="1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5" fillId="0" borderId="0"/>
    <xf numFmtId="0" fontId="5" fillId="0" borderId="0" applyProtection="0">
      <alignment vertical="center"/>
    </xf>
  </cellStyleXfs>
  <cellXfs count="25">
    <xf numFmtId="0" fontId="0" fillId="0" borderId="0" xfId="0">
      <alignment vertical="center"/>
    </xf>
    <xf numFmtId="0" fontId="7" fillId="2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/>
    </xf>
    <xf numFmtId="178" fontId="0" fillId="0" borderId="1" xfId="0" applyNumberFormat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78" fontId="0" fillId="0" borderId="1" xfId="0" applyNumberFormat="1" applyBorder="1" applyAlignment="1">
      <alignment horizontal="center"/>
    </xf>
    <xf numFmtId="179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80" fontId="0" fillId="0" borderId="1" xfId="0" applyNumberFormat="1" applyBorder="1" applyAlignment="1">
      <alignment horizontal="center"/>
    </xf>
    <xf numFmtId="9" fontId="0" fillId="0" borderId="1" xfId="1" applyFont="1" applyFill="1" applyBorder="1" applyAlignment="1" applyProtection="1">
      <alignment horizontal="center"/>
    </xf>
    <xf numFmtId="181" fontId="0" fillId="0" borderId="1" xfId="0" applyNumberFormat="1" applyBorder="1">
      <alignment vertical="center"/>
    </xf>
    <xf numFmtId="0" fontId="3" fillId="0" borderId="0" xfId="0" applyFont="1">
      <alignment vertical="center"/>
    </xf>
    <xf numFmtId="9" fontId="0" fillId="0" borderId="1" xfId="1" applyBorder="1">
      <alignment vertical="center"/>
    </xf>
    <xf numFmtId="9" fontId="0" fillId="0" borderId="1" xfId="1" applyNumberFormat="1" applyBorder="1">
      <alignment vertical="center"/>
    </xf>
    <xf numFmtId="178" fontId="10" fillId="0" borderId="0" xfId="0" applyNumberFormat="1" applyFont="1">
      <alignment vertical="center"/>
    </xf>
    <xf numFmtId="0" fontId="11" fillId="0" borderId="1" xfId="0" applyFont="1" applyBorder="1" applyAlignment="1">
      <alignment horizontal="center" vertical="center"/>
    </xf>
    <xf numFmtId="0" fontId="9" fillId="0" borderId="1" xfId="0" applyFont="1" applyBorder="1">
      <alignment vertical="center"/>
    </xf>
    <xf numFmtId="9" fontId="0" fillId="0" borderId="1" xfId="1" applyFont="1" applyBorder="1">
      <alignment vertical="center"/>
    </xf>
    <xf numFmtId="9" fontId="0" fillId="0" borderId="1" xfId="1" applyNumberFormat="1" applyFont="1" applyBorder="1">
      <alignment vertical="center"/>
    </xf>
  </cellXfs>
  <cellStyles count="4">
    <cellStyle name="0,0_x000d__x000a_NA_x000d__x000a_" xfId="2" xr:uid="{00000000-0005-0000-0000-000014000000}"/>
    <cellStyle name="百分比" xfId="1" builtinId="5"/>
    <cellStyle name="常规" xfId="0" builtinId="0"/>
    <cellStyle name="常规 2" xfId="3" xr:uid="{00000000-0005-0000-0000-00003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7"/>
  <sheetViews>
    <sheetView workbookViewId="0">
      <pane xSplit="2" topLeftCell="G1" activePane="topRight" state="frozen"/>
      <selection pane="topRight" sqref="A1:T17"/>
    </sheetView>
  </sheetViews>
  <sheetFormatPr defaultColWidth="8.7265625" defaultRowHeight="14" x14ac:dyDescent="0.25"/>
  <cols>
    <col min="1" max="2" width="8.7265625" style="6"/>
    <col min="3" max="3" width="19.7265625" style="6" customWidth="1"/>
    <col min="4" max="4" width="14.453125" style="6" customWidth="1"/>
    <col min="5" max="5" width="11.36328125" style="6" customWidth="1"/>
    <col min="6" max="7" width="8.7265625" style="6"/>
    <col min="8" max="8" width="14.6328125" style="6" customWidth="1"/>
    <col min="9" max="9" width="15.36328125" style="6" customWidth="1"/>
    <col min="10" max="10" width="8.7265625" style="6"/>
    <col min="11" max="12" width="12.90625" style="6" customWidth="1"/>
    <col min="13" max="14" width="8.7265625" style="6"/>
    <col min="15" max="15" width="9.26953125" style="6" customWidth="1"/>
    <col min="16" max="17" width="8.7265625" style="6"/>
    <col min="18" max="18" width="15" style="6" customWidth="1"/>
    <col min="19" max="19" width="15.36328125" style="6" customWidth="1"/>
    <col min="20" max="20" width="10.453125" style="6" customWidth="1"/>
    <col min="21" max="21" width="9.6328125" style="6"/>
    <col min="22" max="22" width="8.7265625" style="6"/>
    <col min="23" max="23" width="9.6328125" style="6"/>
    <col min="24" max="16384" width="8.7265625" style="6"/>
  </cols>
  <sheetData>
    <row r="1" spans="1:20" x14ac:dyDescent="0.25">
      <c r="A1" s="2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3" t="s">
        <v>7</v>
      </c>
      <c r="I1" s="10" t="s">
        <v>8</v>
      </c>
      <c r="J1" s="3" t="s">
        <v>9</v>
      </c>
      <c r="K1" s="10" t="s">
        <v>10</v>
      </c>
      <c r="L1" s="10" t="s">
        <v>11</v>
      </c>
      <c r="M1" s="3" t="s">
        <v>12</v>
      </c>
      <c r="N1" s="10" t="s">
        <v>13</v>
      </c>
      <c r="O1" s="10" t="s">
        <v>14</v>
      </c>
      <c r="P1" s="3" t="s">
        <v>15</v>
      </c>
      <c r="Q1" s="3" t="s">
        <v>16</v>
      </c>
      <c r="R1" s="10" t="s">
        <v>17</v>
      </c>
      <c r="S1" s="10" t="s">
        <v>18</v>
      </c>
      <c r="T1" s="10" t="s">
        <v>19</v>
      </c>
    </row>
    <row r="2" spans="1:20" x14ac:dyDescent="0.25">
      <c r="A2" s="3">
        <v>370100</v>
      </c>
      <c r="B2" s="5" t="s">
        <v>20</v>
      </c>
      <c r="C2" s="2">
        <v>61.567329639999997</v>
      </c>
      <c r="E2" s="7">
        <v>110681</v>
      </c>
      <c r="F2" s="18">
        <v>0.73459141274238204</v>
      </c>
      <c r="G2" s="6">
        <v>250.47810000000001</v>
      </c>
      <c r="H2" s="6">
        <v>22772.51</v>
      </c>
      <c r="I2" s="7">
        <v>12123</v>
      </c>
      <c r="K2" s="11">
        <v>0.348161062468753</v>
      </c>
      <c r="L2" s="11">
        <v>0.61617547143205098</v>
      </c>
      <c r="N2" s="7">
        <v>18369</v>
      </c>
      <c r="O2" s="6">
        <f>(5626543+1231853)/10000</f>
        <v>685.83960000000002</v>
      </c>
      <c r="R2" s="6">
        <v>15.231400000000001</v>
      </c>
      <c r="S2" s="12">
        <v>433.9</v>
      </c>
      <c r="T2" s="13">
        <v>10140.91</v>
      </c>
    </row>
    <row r="3" spans="1:20" x14ac:dyDescent="0.25">
      <c r="A3" s="3">
        <v>370200</v>
      </c>
      <c r="B3" s="5" t="s">
        <v>21</v>
      </c>
      <c r="C3" s="2">
        <v>71.719381639999995</v>
      </c>
      <c r="E3" s="7">
        <v>123828</v>
      </c>
      <c r="F3" s="18">
        <v>0.76337116676727002</v>
      </c>
      <c r="G3" s="6">
        <v>272.5643</v>
      </c>
      <c r="H3" s="6">
        <v>28100.21</v>
      </c>
      <c r="I3" s="7">
        <v>23469</v>
      </c>
      <c r="K3" s="11">
        <v>0.35172282542078698</v>
      </c>
      <c r="L3" s="11">
        <v>0.61397146580477002</v>
      </c>
      <c r="N3" s="7">
        <v>22597</v>
      </c>
      <c r="O3" s="6">
        <f>7066481/10000</f>
        <v>706.6481</v>
      </c>
      <c r="R3" s="6">
        <v>13.07446</v>
      </c>
      <c r="S3" s="12">
        <v>476.6</v>
      </c>
      <c r="T3" s="13">
        <v>12400.56</v>
      </c>
    </row>
    <row r="4" spans="1:20" x14ac:dyDescent="0.25">
      <c r="A4" s="3">
        <v>370300</v>
      </c>
      <c r="B4" s="5" t="s">
        <v>22</v>
      </c>
      <c r="C4" s="2">
        <v>41.427913590000003</v>
      </c>
      <c r="E4" s="7">
        <v>78089</v>
      </c>
      <c r="F4" s="18">
        <v>0.74266831009860601</v>
      </c>
      <c r="G4" s="6">
        <v>109.6279</v>
      </c>
      <c r="H4" s="6">
        <v>16990</v>
      </c>
      <c r="I4" s="7">
        <v>6799</v>
      </c>
      <c r="K4" s="11">
        <v>0.48377042307964502</v>
      </c>
      <c r="L4" s="11">
        <v>0.47344251049396502</v>
      </c>
      <c r="N4" s="7">
        <v>8624</v>
      </c>
      <c r="O4" s="6">
        <f>4079874/10000</f>
        <v>407.98739999999998</v>
      </c>
      <c r="R4" s="6">
        <v>16.214220000000001</v>
      </c>
      <c r="S4" s="12">
        <v>398.9</v>
      </c>
      <c r="T4" s="13">
        <v>3673.54</v>
      </c>
    </row>
    <row r="5" spans="1:20" x14ac:dyDescent="0.25">
      <c r="A5" s="3">
        <v>370400</v>
      </c>
      <c r="B5" s="5" t="s">
        <v>23</v>
      </c>
      <c r="C5" s="2">
        <v>25.780378509999998</v>
      </c>
      <c r="E5" s="7">
        <v>44928</v>
      </c>
      <c r="F5" s="18">
        <v>0.59324625511843698</v>
      </c>
      <c r="G5" s="6">
        <v>68.894800000000004</v>
      </c>
      <c r="H5" s="6">
        <v>9794.2099999999991</v>
      </c>
      <c r="I5" s="7">
        <v>7066</v>
      </c>
      <c r="K5" s="11">
        <v>0.40624260781768401</v>
      </c>
      <c r="L5" s="11">
        <v>0.498162411654407</v>
      </c>
      <c r="N5" s="7">
        <v>4401</v>
      </c>
      <c r="O5" s="6">
        <f>3579949/10000</f>
        <v>357.99489999999997</v>
      </c>
      <c r="R5" s="6">
        <v>1.0535600000000001</v>
      </c>
      <c r="S5" s="12">
        <v>174.4</v>
      </c>
      <c r="T5" s="13">
        <v>1733.25</v>
      </c>
    </row>
    <row r="6" spans="1:20" x14ac:dyDescent="0.25">
      <c r="A6" s="3">
        <v>370500</v>
      </c>
      <c r="B6" s="5" t="s">
        <v>24</v>
      </c>
      <c r="C6" s="2">
        <v>41.947148859999999</v>
      </c>
      <c r="E6" s="7">
        <v>136330</v>
      </c>
      <c r="F6" s="18">
        <v>0.71447458399817598</v>
      </c>
      <c r="G6" s="6">
        <v>71.127700000000004</v>
      </c>
      <c r="H6" s="6">
        <v>6980.68</v>
      </c>
      <c r="I6" s="7">
        <v>4312</v>
      </c>
      <c r="K6" s="11">
        <v>0.56304026244553396</v>
      </c>
      <c r="L6" s="11">
        <v>0.38444379593383798</v>
      </c>
      <c r="N6" s="7">
        <v>4295</v>
      </c>
      <c r="O6" s="6">
        <f>1721357/10000</f>
        <v>172.13570000000001</v>
      </c>
      <c r="R6" s="6">
        <v>4.1968300000000003</v>
      </c>
      <c r="S6" s="12">
        <v>337.3</v>
      </c>
      <c r="T6" s="13">
        <v>2981.19</v>
      </c>
    </row>
    <row r="7" spans="1:20" x14ac:dyDescent="0.25">
      <c r="A7" s="3">
        <v>370600</v>
      </c>
      <c r="B7" s="5" t="s">
        <v>25</v>
      </c>
      <c r="C7" s="2">
        <v>63.716401980000001</v>
      </c>
      <c r="E7" s="7">
        <v>110225</v>
      </c>
      <c r="F7" s="18">
        <v>0.67307177949519303</v>
      </c>
      <c r="G7" s="6">
        <v>169.92339999999999</v>
      </c>
      <c r="H7" s="6">
        <v>22011.07</v>
      </c>
      <c r="I7" s="7">
        <v>11778</v>
      </c>
      <c r="K7" s="11">
        <v>0.40842099068371501</v>
      </c>
      <c r="L7" s="11">
        <v>0.51830505525547499</v>
      </c>
      <c r="N7" s="7">
        <v>9755</v>
      </c>
      <c r="O7" s="6">
        <f>6457983/10000</f>
        <v>645.79830000000004</v>
      </c>
      <c r="R7" s="6">
        <v>4.0692899999999996</v>
      </c>
      <c r="S7" s="12">
        <v>564.5</v>
      </c>
      <c r="T7" s="13">
        <v>7816.42</v>
      </c>
    </row>
    <row r="8" spans="1:20" x14ac:dyDescent="0.25">
      <c r="A8" s="3">
        <v>370700</v>
      </c>
      <c r="B8" s="5" t="s">
        <v>26</v>
      </c>
      <c r="C8" s="2">
        <v>78.334465420000001</v>
      </c>
      <c r="E8" s="7">
        <v>62524</v>
      </c>
      <c r="F8" s="18">
        <v>0.64410875489695096</v>
      </c>
      <c r="G8" s="6">
        <v>246.8202</v>
      </c>
      <c r="H8" s="6">
        <v>29410.6</v>
      </c>
      <c r="I8" s="7">
        <v>11022</v>
      </c>
      <c r="K8" s="11">
        <v>0.39305742170271002</v>
      </c>
      <c r="L8" s="11">
        <v>0.51572757600682495</v>
      </c>
      <c r="N8" s="7">
        <v>8793</v>
      </c>
      <c r="O8" s="6">
        <f>8445697/10000</f>
        <v>844.56970000000001</v>
      </c>
      <c r="R8" s="6">
        <v>5.2</v>
      </c>
      <c r="S8" s="12">
        <v>643</v>
      </c>
      <c r="T8" s="13">
        <v>5872.17</v>
      </c>
    </row>
    <row r="9" spans="1:20" x14ac:dyDescent="0.25">
      <c r="A9" s="3">
        <v>370800</v>
      </c>
      <c r="B9" s="5" t="s">
        <v>27</v>
      </c>
      <c r="C9" s="2">
        <v>54.413807900000002</v>
      </c>
      <c r="E9" s="7">
        <v>53764</v>
      </c>
      <c r="F9" s="18">
        <v>0.60089466193022101</v>
      </c>
      <c r="G9" s="6">
        <v>151.1584</v>
      </c>
      <c r="H9" s="6">
        <v>30447.7</v>
      </c>
      <c r="I9" s="7">
        <v>7647</v>
      </c>
      <c r="K9" s="11">
        <v>0.39198008148080599</v>
      </c>
      <c r="L9" s="11">
        <v>0.49106759435820002</v>
      </c>
      <c r="N9" s="7">
        <v>7429</v>
      </c>
      <c r="O9" s="6">
        <f>7900072/10000</f>
        <v>790.00720000000001</v>
      </c>
      <c r="R9" s="6">
        <v>4.4069399999999996</v>
      </c>
      <c r="S9" s="12">
        <v>361.9</v>
      </c>
      <c r="T9" s="13">
        <v>4494.3100000000004</v>
      </c>
    </row>
    <row r="10" spans="1:20" x14ac:dyDescent="0.25">
      <c r="A10" s="3">
        <v>370900</v>
      </c>
      <c r="B10" s="5" t="s">
        <v>28</v>
      </c>
      <c r="C10" s="2">
        <v>34.780153130000002</v>
      </c>
      <c r="E10" s="7">
        <v>50444</v>
      </c>
      <c r="F10" s="18">
        <v>0.63924431870037401</v>
      </c>
      <c r="G10" s="6">
        <v>86.158199999999994</v>
      </c>
      <c r="H10" s="6">
        <v>7191.92</v>
      </c>
      <c r="I10" s="7">
        <v>7743</v>
      </c>
      <c r="K10" s="11">
        <v>0.39052796714935301</v>
      </c>
      <c r="L10" s="11">
        <v>0.50115309818323805</v>
      </c>
      <c r="N10" s="7">
        <v>5709</v>
      </c>
      <c r="O10" s="6">
        <f>5407434/10000</f>
        <v>540.74339999999995</v>
      </c>
      <c r="R10" s="6">
        <v>6.8399799999999997</v>
      </c>
      <c r="S10" s="12">
        <v>215.4</v>
      </c>
      <c r="T10" s="13">
        <v>2766.46</v>
      </c>
    </row>
    <row r="11" spans="1:20" x14ac:dyDescent="0.25">
      <c r="A11" s="3">
        <v>371000</v>
      </c>
      <c r="B11" s="5" t="s">
        <v>29</v>
      </c>
      <c r="C11" s="2">
        <v>34.807626980000002</v>
      </c>
      <c r="E11" s="7">
        <v>104065</v>
      </c>
      <c r="F11" s="18">
        <v>0.70217809536897102</v>
      </c>
      <c r="G11" s="6">
        <v>80.364800000000002</v>
      </c>
      <c r="H11" s="6">
        <v>6852.41</v>
      </c>
      <c r="I11" s="7">
        <v>9902</v>
      </c>
      <c r="K11" s="11">
        <v>0.38513945635713598</v>
      </c>
      <c r="L11" s="11">
        <v>0.51489997647284902</v>
      </c>
      <c r="N11" s="7">
        <v>4783</v>
      </c>
      <c r="O11" s="6">
        <f>2469542/10000</f>
        <v>246.95419999999999</v>
      </c>
      <c r="R11" s="6">
        <v>1.6517999999999999</v>
      </c>
      <c r="S11" s="12">
        <v>137.80000000000001</v>
      </c>
      <c r="T11" s="13">
        <v>3017.79</v>
      </c>
    </row>
    <row r="12" spans="1:20" x14ac:dyDescent="0.25">
      <c r="A12" s="3">
        <v>371100</v>
      </c>
      <c r="B12" s="5" t="s">
        <v>30</v>
      </c>
      <c r="C12" s="2">
        <v>20.4436532</v>
      </c>
      <c r="E12" s="7">
        <v>67720</v>
      </c>
      <c r="F12" s="18">
        <v>0.61133358010566297</v>
      </c>
      <c r="G12" s="6">
        <v>70.149600000000007</v>
      </c>
      <c r="H12" s="6">
        <v>9265.08</v>
      </c>
      <c r="I12" s="7">
        <v>4688</v>
      </c>
      <c r="K12" s="11">
        <v>0.42074729743873401</v>
      </c>
      <c r="L12" s="11">
        <v>0.493862232921158</v>
      </c>
      <c r="N12" s="7">
        <v>2258</v>
      </c>
      <c r="O12" s="6">
        <f>2760642/10000</f>
        <v>276.06420000000003</v>
      </c>
      <c r="R12" s="6">
        <v>2.92848</v>
      </c>
      <c r="S12" s="12">
        <v>273.10000000000002</v>
      </c>
      <c r="T12" s="13">
        <v>2006.43</v>
      </c>
    </row>
    <row r="13" spans="1:20" x14ac:dyDescent="0.25">
      <c r="A13" s="3">
        <v>371300</v>
      </c>
      <c r="B13" s="5" t="s">
        <v>31</v>
      </c>
      <c r="C13" s="9">
        <v>65.217341349999998</v>
      </c>
      <c r="E13" s="7">
        <v>43850</v>
      </c>
      <c r="F13" s="18">
        <v>0.55056821789092802</v>
      </c>
      <c r="G13" s="6">
        <v>258.5077</v>
      </c>
      <c r="H13" s="6">
        <v>33827</v>
      </c>
      <c r="I13" s="7">
        <v>3326</v>
      </c>
      <c r="K13" s="11">
        <v>0.36552312574787998</v>
      </c>
      <c r="L13" s="11">
        <v>0.54271890120181099</v>
      </c>
      <c r="N13" s="7">
        <v>4979</v>
      </c>
      <c r="O13" s="6">
        <f>10013756/10000</f>
        <v>1001.3756</v>
      </c>
      <c r="R13" s="6">
        <v>7.3379399999999997</v>
      </c>
      <c r="S13" s="12">
        <v>499.9</v>
      </c>
      <c r="T13" s="13">
        <v>4805.25</v>
      </c>
    </row>
    <row r="14" spans="1:20" x14ac:dyDescent="0.25">
      <c r="A14" s="3">
        <v>371400</v>
      </c>
      <c r="B14" s="5" t="s">
        <v>32</v>
      </c>
      <c r="C14" s="9">
        <v>43.710912149999999</v>
      </c>
      <c r="E14" s="7">
        <v>54691</v>
      </c>
      <c r="F14" s="18">
        <v>0.533026934587431</v>
      </c>
      <c r="G14" s="6">
        <v>104.4635</v>
      </c>
      <c r="H14" s="6">
        <v>13924</v>
      </c>
      <c r="I14" s="7">
        <v>3354</v>
      </c>
      <c r="K14" s="11">
        <v>0.40138811753204801</v>
      </c>
      <c r="L14" s="11">
        <v>0.49240497695672902</v>
      </c>
      <c r="N14" s="7">
        <v>4291</v>
      </c>
      <c r="O14" s="6">
        <f>5357316/10000</f>
        <v>535.73159999999996</v>
      </c>
      <c r="R14" s="6">
        <v>2.8384200000000002</v>
      </c>
      <c r="S14" s="12">
        <v>251.4</v>
      </c>
      <c r="T14" s="13">
        <v>3078.99</v>
      </c>
    </row>
    <row r="15" spans="1:20" x14ac:dyDescent="0.25">
      <c r="A15" s="3">
        <v>371500</v>
      </c>
      <c r="B15" s="5" t="s">
        <v>33</v>
      </c>
      <c r="C15" s="9">
        <v>38.089052369999997</v>
      </c>
      <c r="E15" s="7">
        <v>38901</v>
      </c>
      <c r="F15" s="18">
        <v>0.52972700545989104</v>
      </c>
      <c r="G15" s="6">
        <v>106.4281</v>
      </c>
      <c r="H15" s="6">
        <v>19328</v>
      </c>
      <c r="I15" s="7">
        <v>3310</v>
      </c>
      <c r="K15" s="11">
        <v>0.34339445106265398</v>
      </c>
      <c r="L15" s="11">
        <v>0.51276307384195696</v>
      </c>
      <c r="N15" s="7">
        <v>3825</v>
      </c>
      <c r="O15" s="6">
        <f>5535832/10000</f>
        <v>553.58320000000003</v>
      </c>
      <c r="R15" s="6">
        <v>3.5375999999999999</v>
      </c>
      <c r="S15" s="12">
        <v>652.6</v>
      </c>
      <c r="T15" s="13">
        <v>2316.84</v>
      </c>
    </row>
    <row r="16" spans="1:20" x14ac:dyDescent="0.25">
      <c r="A16" s="3">
        <v>371600</v>
      </c>
      <c r="B16" s="5" t="s">
        <v>34</v>
      </c>
      <c r="C16" s="9">
        <v>43.531539010000003</v>
      </c>
      <c r="E16" s="7">
        <v>63915</v>
      </c>
      <c r="F16" s="18">
        <v>0.59646846296720402</v>
      </c>
      <c r="G16" s="6">
        <v>94.123800000000003</v>
      </c>
      <c r="H16" s="6">
        <v>13661.88</v>
      </c>
      <c r="I16" s="7">
        <v>6020</v>
      </c>
      <c r="K16" s="11">
        <v>0.40730271000873203</v>
      </c>
      <c r="L16" s="11">
        <v>0.49575576828767498</v>
      </c>
      <c r="N16" s="7">
        <v>2824</v>
      </c>
      <c r="O16" s="6">
        <f>3610910/10000</f>
        <v>361.09100000000001</v>
      </c>
      <c r="R16" s="6">
        <v>2.3373300000000001</v>
      </c>
      <c r="S16" s="12">
        <v>1235.4000000000001</v>
      </c>
      <c r="T16" s="13">
        <v>2508.11</v>
      </c>
    </row>
    <row r="17" spans="1:20" x14ac:dyDescent="0.25">
      <c r="A17" s="3">
        <v>371700</v>
      </c>
      <c r="B17" s="5" t="s">
        <v>35</v>
      </c>
      <c r="C17" s="9">
        <v>40.960973449999997</v>
      </c>
      <c r="E17" s="7">
        <v>39718</v>
      </c>
      <c r="F17" s="18">
        <v>0.507262188885101</v>
      </c>
      <c r="G17" s="6">
        <v>127.1534</v>
      </c>
      <c r="H17" s="6">
        <v>14880.32</v>
      </c>
      <c r="I17" s="7">
        <v>4118</v>
      </c>
      <c r="K17" s="11">
        <v>0.401833418984758</v>
      </c>
      <c r="L17" s="11">
        <v>0.49883293952817997</v>
      </c>
      <c r="N17" s="7">
        <v>3739</v>
      </c>
      <c r="O17" s="6">
        <f>8489382/10000</f>
        <v>848.93820000000005</v>
      </c>
      <c r="R17" s="6">
        <v>1.3634599999999999</v>
      </c>
      <c r="S17" s="12">
        <v>257.10000000000002</v>
      </c>
      <c r="T17" s="13">
        <v>3483.11</v>
      </c>
    </row>
  </sheetData>
  <phoneticPr fontId="6" type="noConversion"/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18"/>
  <sheetViews>
    <sheetView workbookViewId="0">
      <selection activeCell="X8" sqref="X8"/>
    </sheetView>
  </sheetViews>
  <sheetFormatPr defaultColWidth="8.90625" defaultRowHeight="14" x14ac:dyDescent="0.25"/>
  <cols>
    <col min="21" max="21" width="12.90625"/>
  </cols>
  <sheetData>
    <row r="1" spans="1:20" x14ac:dyDescent="0.25">
      <c r="A1" s="2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3" t="s">
        <v>7</v>
      </c>
      <c r="I1" s="10" t="s">
        <v>8</v>
      </c>
      <c r="J1" s="3" t="s">
        <v>9</v>
      </c>
      <c r="K1" s="10" t="s">
        <v>10</v>
      </c>
      <c r="L1" s="10" t="s">
        <v>11</v>
      </c>
      <c r="M1" s="3" t="s">
        <v>12</v>
      </c>
      <c r="N1" s="10" t="s">
        <v>13</v>
      </c>
      <c r="O1" s="10" t="s">
        <v>14</v>
      </c>
      <c r="P1" s="3" t="s">
        <v>15</v>
      </c>
      <c r="Q1" s="3" t="s">
        <v>16</v>
      </c>
      <c r="R1" s="10" t="s">
        <v>17</v>
      </c>
      <c r="S1" s="10" t="s">
        <v>18</v>
      </c>
      <c r="T1" s="10" t="s">
        <v>19</v>
      </c>
    </row>
    <row r="2" spans="1:20" x14ac:dyDescent="0.25">
      <c r="A2" s="3">
        <v>370100</v>
      </c>
      <c r="B2" s="5" t="s">
        <v>20</v>
      </c>
      <c r="C2" s="2">
        <v>60.223308615453703</v>
      </c>
      <c r="D2" s="6"/>
      <c r="E2" s="7">
        <v>57353.403296600198</v>
      </c>
      <c r="F2" s="8">
        <v>0.63211797662173896</v>
      </c>
      <c r="G2" s="7">
        <v>79.735900000000001</v>
      </c>
      <c r="H2" s="6">
        <v>13029</v>
      </c>
      <c r="I2" s="7">
        <v>1.1611400000000001</v>
      </c>
      <c r="J2" s="6"/>
      <c r="K2" s="11">
        <v>0.41899999999999998</v>
      </c>
      <c r="L2" s="11">
        <v>0.52600000000000002</v>
      </c>
      <c r="M2" s="6"/>
      <c r="N2" s="7">
        <v>12297</v>
      </c>
      <c r="O2" s="6">
        <v>681.83</v>
      </c>
      <c r="P2" s="6"/>
      <c r="Q2" s="6"/>
      <c r="R2" s="12">
        <v>2.0813999999999999</v>
      </c>
      <c r="S2" s="12">
        <v>245.0343</v>
      </c>
      <c r="T2" s="13">
        <v>3910.52709697209</v>
      </c>
    </row>
    <row r="3" spans="1:20" x14ac:dyDescent="0.25">
      <c r="A3" s="3">
        <v>370200</v>
      </c>
      <c r="B3" s="5" t="s">
        <v>21</v>
      </c>
      <c r="C3" s="2">
        <v>71.183472063683496</v>
      </c>
      <c r="D3" s="6"/>
      <c r="E3" s="7">
        <v>64986.6957219865</v>
      </c>
      <c r="F3" s="8">
        <v>0.55040061933707995</v>
      </c>
      <c r="G3" s="7">
        <v>97.557100000000005</v>
      </c>
      <c r="H3" s="6">
        <v>17525</v>
      </c>
      <c r="I3" s="7">
        <v>1.6181399999999999</v>
      </c>
      <c r="J3" s="6"/>
      <c r="K3" s="11">
        <v>0.48699999999999999</v>
      </c>
      <c r="L3" s="11">
        <v>0.46400000000000002</v>
      </c>
      <c r="M3" s="6"/>
      <c r="N3" s="7">
        <v>14303</v>
      </c>
      <c r="O3" s="6">
        <v>871.9</v>
      </c>
      <c r="P3" s="6"/>
      <c r="Q3" s="6"/>
      <c r="R3" s="12">
        <v>3.56813</v>
      </c>
      <c r="S3" s="12">
        <v>292.96859999999998</v>
      </c>
      <c r="T3" s="13">
        <v>5666.19</v>
      </c>
    </row>
    <row r="4" spans="1:20" x14ac:dyDescent="0.25">
      <c r="A4" s="3">
        <v>370300</v>
      </c>
      <c r="B4" s="5" t="s">
        <v>22</v>
      </c>
      <c r="C4" s="2">
        <v>42.765333980059097</v>
      </c>
      <c r="D4" s="6"/>
      <c r="E4" s="7">
        <v>63248.774135344698</v>
      </c>
      <c r="F4" s="8">
        <v>0.40207744070601198</v>
      </c>
      <c r="G4" s="7">
        <v>44.365699999999997</v>
      </c>
      <c r="H4" s="6">
        <v>27317</v>
      </c>
      <c r="I4" s="7">
        <v>1.03169</v>
      </c>
      <c r="J4" s="6"/>
      <c r="K4" s="11">
        <v>0.61599999999999999</v>
      </c>
      <c r="L4" s="11">
        <v>0.34699999999999998</v>
      </c>
      <c r="M4" s="6"/>
      <c r="N4" s="7">
        <v>8109</v>
      </c>
      <c r="O4" s="6">
        <v>453.25</v>
      </c>
      <c r="P4" s="6"/>
      <c r="Q4" s="6"/>
      <c r="R4" s="12">
        <v>6.2869669999999998</v>
      </c>
      <c r="S4" s="12">
        <v>311.89920000000001</v>
      </c>
      <c r="T4" s="13">
        <v>2866.7506876845</v>
      </c>
    </row>
    <row r="5" spans="1:20" x14ac:dyDescent="0.25">
      <c r="A5" s="3">
        <v>370400</v>
      </c>
      <c r="B5" s="5" t="s">
        <v>23</v>
      </c>
      <c r="C5" s="2">
        <v>25.451035269451101</v>
      </c>
      <c r="D5" s="6"/>
      <c r="E5" s="7">
        <v>36478.549456236899</v>
      </c>
      <c r="F5" s="8">
        <v>0.36416144410520102</v>
      </c>
      <c r="G5" s="7">
        <v>27.108499999999999</v>
      </c>
      <c r="H5" s="6">
        <v>22464</v>
      </c>
      <c r="I5" s="7">
        <v>0.69601000000000002</v>
      </c>
      <c r="J5" s="6"/>
      <c r="K5" s="11">
        <v>0.60099999999999998</v>
      </c>
      <c r="L5" s="11">
        <v>0.313</v>
      </c>
      <c r="M5" s="6"/>
      <c r="N5" s="7">
        <v>1714</v>
      </c>
      <c r="O5" s="6">
        <v>373.38</v>
      </c>
      <c r="P5" s="6"/>
      <c r="Q5" s="6"/>
      <c r="R5" s="12">
        <v>0.29663499999999998</v>
      </c>
      <c r="S5" s="12">
        <v>101.746</v>
      </c>
      <c r="T5" s="13">
        <v>1362.03607959698</v>
      </c>
    </row>
    <row r="6" spans="1:20" x14ac:dyDescent="0.25">
      <c r="A6" s="3">
        <v>370500</v>
      </c>
      <c r="B6" s="5" t="s">
        <v>24</v>
      </c>
      <c r="C6" s="2">
        <v>41.063419163276002</v>
      </c>
      <c r="D6" s="6"/>
      <c r="E6" s="7">
        <v>115859.248120366</v>
      </c>
      <c r="F6" s="8">
        <v>0.397049437871275</v>
      </c>
      <c r="G6" s="7">
        <v>33.5413</v>
      </c>
      <c r="H6" s="6">
        <v>6271</v>
      </c>
      <c r="I6" s="7">
        <v>0.81113999999999997</v>
      </c>
      <c r="J6" s="6"/>
      <c r="K6" s="11">
        <v>0.72599999999999998</v>
      </c>
      <c r="L6" s="11">
        <v>0.23699999999999999</v>
      </c>
      <c r="M6" s="6"/>
      <c r="N6" s="7">
        <v>3709</v>
      </c>
      <c r="O6" s="6">
        <v>203.69</v>
      </c>
      <c r="P6" s="6"/>
      <c r="Q6" s="6"/>
      <c r="R6" s="12">
        <v>2.5239760000000002</v>
      </c>
      <c r="S6" s="12">
        <v>162.56440000000001</v>
      </c>
      <c r="T6" s="13">
        <v>2359.93702496373</v>
      </c>
    </row>
    <row r="7" spans="1:20" x14ac:dyDescent="0.25">
      <c r="A7" s="3">
        <v>370600</v>
      </c>
      <c r="B7" s="5" t="s">
        <v>25</v>
      </c>
      <c r="C7" s="2">
        <v>63.008641888038902</v>
      </c>
      <c r="D7" s="6"/>
      <c r="E7" s="7">
        <v>62547.886990449697</v>
      </c>
      <c r="F7" s="8">
        <v>0.46404509055423199</v>
      </c>
      <c r="G7" s="7">
        <v>74.6845</v>
      </c>
      <c r="H7" s="6">
        <v>13500</v>
      </c>
      <c r="I7" s="7">
        <v>1.4516</v>
      </c>
      <c r="J7" s="6"/>
      <c r="K7" s="11">
        <v>0.58899999999999997</v>
      </c>
      <c r="L7" s="11">
        <v>0.33400000000000002</v>
      </c>
      <c r="M7" s="6"/>
      <c r="N7" s="7">
        <v>3949</v>
      </c>
      <c r="O7" s="6">
        <v>696.82</v>
      </c>
      <c r="P7" s="6"/>
      <c r="Q7" s="6"/>
      <c r="R7" s="12">
        <v>1.3109999999999999</v>
      </c>
      <c r="S7" s="12">
        <v>295.15089999999998</v>
      </c>
      <c r="T7" s="13">
        <v>4358.4618612685099</v>
      </c>
    </row>
    <row r="8" spans="1:20" x14ac:dyDescent="0.25">
      <c r="A8" s="3">
        <v>370700</v>
      </c>
      <c r="B8" s="5" t="s">
        <v>26</v>
      </c>
      <c r="C8" s="2">
        <v>74.880952491333403</v>
      </c>
      <c r="D8" s="6"/>
      <c r="E8" s="7">
        <v>33994.918777427098</v>
      </c>
      <c r="F8" s="8">
        <v>0.496449523222947</v>
      </c>
      <c r="G8" s="7">
        <v>104.2508</v>
      </c>
      <c r="H8" s="6">
        <v>20298</v>
      </c>
      <c r="I8" s="7">
        <v>2.3180800000000001</v>
      </c>
      <c r="J8" s="6"/>
      <c r="K8" s="11">
        <v>0.55700000000000005</v>
      </c>
      <c r="L8" s="11">
        <v>0.33600000000000002</v>
      </c>
      <c r="M8" s="6"/>
      <c r="N8" s="7">
        <v>3236</v>
      </c>
      <c r="O8" s="6">
        <v>909.23</v>
      </c>
      <c r="P8" s="6"/>
      <c r="Q8" s="6"/>
      <c r="R8" s="12">
        <v>0.8821</v>
      </c>
      <c r="S8" s="12">
        <v>294.86369999999999</v>
      </c>
      <c r="T8" s="13">
        <v>3090.92</v>
      </c>
    </row>
    <row r="9" spans="1:20" x14ac:dyDescent="0.25">
      <c r="A9" s="3">
        <v>370800</v>
      </c>
      <c r="B9" s="5" t="s">
        <v>27</v>
      </c>
      <c r="C9" s="2">
        <v>50.4350487959112</v>
      </c>
      <c r="D9" s="6"/>
      <c r="E9" s="7">
        <v>31424.555391940699</v>
      </c>
      <c r="F9" s="8">
        <v>0.32889604290763502</v>
      </c>
      <c r="G9" s="7">
        <v>47.492199999999997</v>
      </c>
      <c r="H9" s="6">
        <v>19486</v>
      </c>
      <c r="I9" s="7">
        <v>1.5612900000000001</v>
      </c>
      <c r="J9" s="6"/>
      <c r="K9" s="11">
        <v>0.53300000000000003</v>
      </c>
      <c r="L9" s="11">
        <v>0.34100000000000003</v>
      </c>
      <c r="M9" s="6"/>
      <c r="N9" s="7">
        <v>2188</v>
      </c>
      <c r="O9" s="6">
        <v>809.18</v>
      </c>
      <c r="P9" s="6"/>
      <c r="Q9" s="6"/>
      <c r="R9" s="12">
        <v>0.86729999999999996</v>
      </c>
      <c r="S9" s="12">
        <v>223.00800000000001</v>
      </c>
      <c r="T9" s="13">
        <v>2542.8121732050599</v>
      </c>
    </row>
    <row r="10" spans="1:20" x14ac:dyDescent="0.25">
      <c r="A10" s="3">
        <v>370900</v>
      </c>
      <c r="B10" s="5" t="s">
        <v>28</v>
      </c>
      <c r="C10" s="2">
        <v>32.895187881880403</v>
      </c>
      <c r="D10" s="6"/>
      <c r="E10" s="7">
        <v>37314.050516111798</v>
      </c>
      <c r="F10" s="8">
        <v>0.34531372762985602</v>
      </c>
      <c r="G10" s="7">
        <v>30.2484</v>
      </c>
      <c r="H10" s="6">
        <v>9946</v>
      </c>
      <c r="I10" s="7">
        <v>1.3759300000000001</v>
      </c>
      <c r="J10" s="6"/>
      <c r="K10" s="11">
        <v>0.53600000000000003</v>
      </c>
      <c r="L10" s="11">
        <v>0.36899999999999999</v>
      </c>
      <c r="M10" s="6"/>
      <c r="N10" s="7">
        <v>1960</v>
      </c>
      <c r="O10" s="6">
        <v>549.84</v>
      </c>
      <c r="P10" s="6"/>
      <c r="Q10" s="6"/>
      <c r="R10" s="12">
        <v>1.71</v>
      </c>
      <c r="S10" s="12">
        <v>137.67959999999999</v>
      </c>
      <c r="T10" s="13">
        <v>2051.6757535778902</v>
      </c>
    </row>
    <row r="11" spans="1:20" x14ac:dyDescent="0.25">
      <c r="A11" s="3">
        <v>371000</v>
      </c>
      <c r="B11" s="5" t="s">
        <v>29</v>
      </c>
      <c r="C11" s="2">
        <v>32.864293058805202</v>
      </c>
      <c r="D11" s="6"/>
      <c r="E11" s="7">
        <v>69339.634355965405</v>
      </c>
      <c r="F11" s="8">
        <v>0.46338016116380198</v>
      </c>
      <c r="G11" s="7">
        <v>31.810300000000002</v>
      </c>
      <c r="H11" s="6">
        <v>3622</v>
      </c>
      <c r="I11" s="7">
        <v>0.67203000000000002</v>
      </c>
      <c r="J11" s="6"/>
      <c r="K11" s="11">
        <v>0.55900000000000005</v>
      </c>
      <c r="L11" s="11">
        <v>0.36199999999999999</v>
      </c>
      <c r="M11" s="6"/>
      <c r="N11" s="7">
        <v>2446</v>
      </c>
      <c r="O11" s="6">
        <v>280.45999999999998</v>
      </c>
      <c r="P11" s="6"/>
      <c r="Q11" s="6"/>
      <c r="R11" s="12">
        <v>0.54410000000000003</v>
      </c>
      <c r="S11" s="12">
        <v>86.242599999999996</v>
      </c>
      <c r="T11" s="13">
        <v>1944.6993851474101</v>
      </c>
    </row>
    <row r="12" spans="1:20" x14ac:dyDescent="0.25">
      <c r="A12" s="3">
        <v>371100</v>
      </c>
      <c r="B12" s="5" t="s">
        <v>30</v>
      </c>
      <c r="C12" s="2">
        <v>19.516529691366198</v>
      </c>
      <c r="D12" s="6"/>
      <c r="E12" s="7">
        <v>36570.847122444698</v>
      </c>
      <c r="F12" s="8">
        <v>0.36237459864430999</v>
      </c>
      <c r="G12" s="7">
        <v>21.262499999999999</v>
      </c>
      <c r="H12" s="6">
        <v>10266</v>
      </c>
      <c r="I12" s="7">
        <v>0.64990000000000003</v>
      </c>
      <c r="J12" s="6"/>
      <c r="K12" s="11">
        <v>0.54800000000000004</v>
      </c>
      <c r="L12" s="11">
        <v>0.35399999999999998</v>
      </c>
      <c r="M12" s="6"/>
      <c r="N12" s="7">
        <v>1525</v>
      </c>
      <c r="O12" s="6">
        <v>280.3</v>
      </c>
      <c r="P12" s="6"/>
      <c r="Q12" s="6"/>
      <c r="R12" s="12">
        <v>0.2175</v>
      </c>
      <c r="S12" s="12">
        <v>124.6163</v>
      </c>
      <c r="T12" s="13">
        <v>1025.0808448421201</v>
      </c>
    </row>
    <row r="13" spans="1:20" x14ac:dyDescent="0.25">
      <c r="A13" s="3">
        <v>371300</v>
      </c>
      <c r="B13" s="5" t="s">
        <v>31</v>
      </c>
      <c r="C13" s="9">
        <v>58.893031524788697</v>
      </c>
      <c r="D13" s="6"/>
      <c r="E13" s="7">
        <v>23867.238155853502</v>
      </c>
      <c r="F13" s="8">
        <v>0.32835236087354303</v>
      </c>
      <c r="G13" s="7">
        <v>73.3934</v>
      </c>
      <c r="H13" s="6">
        <v>27390</v>
      </c>
      <c r="I13" s="7">
        <v>2.23163</v>
      </c>
      <c r="J13" s="6"/>
      <c r="K13" s="11">
        <v>0.503</v>
      </c>
      <c r="L13" s="11">
        <v>0.38700000000000001</v>
      </c>
      <c r="M13" s="6"/>
      <c r="N13" s="7">
        <v>4302</v>
      </c>
      <c r="O13" s="6">
        <v>1005.56</v>
      </c>
      <c r="P13" s="6"/>
      <c r="Q13" s="6"/>
      <c r="R13" s="12">
        <v>1.2830699999999999</v>
      </c>
      <c r="S13" s="12">
        <v>234.42420000000001</v>
      </c>
      <c r="T13" s="13">
        <v>2399.9940000000001</v>
      </c>
    </row>
    <row r="14" spans="1:20" x14ac:dyDescent="0.25">
      <c r="A14" s="3">
        <v>371400</v>
      </c>
      <c r="B14" s="5" t="s">
        <v>32</v>
      </c>
      <c r="C14" s="9">
        <v>28.923853342894098</v>
      </c>
      <c r="D14" s="6"/>
      <c r="E14" s="7">
        <v>29740.928878672399</v>
      </c>
      <c r="F14" s="8">
        <v>0.30194557066484901</v>
      </c>
      <c r="G14" s="7">
        <v>38.224800000000002</v>
      </c>
      <c r="H14" s="6">
        <v>14303</v>
      </c>
      <c r="I14" s="7">
        <v>2.0744099999999999</v>
      </c>
      <c r="J14" s="6"/>
      <c r="K14" s="11">
        <v>0.54300000000000004</v>
      </c>
      <c r="L14" s="11">
        <v>0.33</v>
      </c>
      <c r="M14" s="6"/>
      <c r="N14" s="7">
        <v>3170</v>
      </c>
      <c r="O14" s="6">
        <v>557.41999999999996</v>
      </c>
      <c r="P14" s="6"/>
      <c r="Q14" s="6"/>
      <c r="R14" s="12">
        <v>0.568519</v>
      </c>
      <c r="S14" s="12">
        <v>149.5813</v>
      </c>
      <c r="T14" s="13">
        <v>1657.81885755496</v>
      </c>
    </row>
    <row r="15" spans="1:20" x14ac:dyDescent="0.25">
      <c r="A15" s="3">
        <v>371500</v>
      </c>
      <c r="B15" s="5" t="s">
        <v>33</v>
      </c>
      <c r="C15" s="9">
        <v>33.184039480146602</v>
      </c>
      <c r="D15" s="6"/>
      <c r="E15" s="7">
        <v>27983.094245973301</v>
      </c>
      <c r="F15" s="8">
        <v>0.319788536833572</v>
      </c>
      <c r="G15" s="7">
        <v>45.578699999999998</v>
      </c>
      <c r="H15" s="6">
        <v>14093</v>
      </c>
      <c r="I15" s="7">
        <v>1.4699199999999999</v>
      </c>
      <c r="J15" s="6"/>
      <c r="K15" s="11">
        <v>0.56899999999999995</v>
      </c>
      <c r="L15" s="11">
        <v>0.29399999999999998</v>
      </c>
      <c r="M15" s="6"/>
      <c r="N15" s="7">
        <v>1881</v>
      </c>
      <c r="O15" s="6">
        <v>579.77</v>
      </c>
      <c r="P15" s="6"/>
      <c r="Q15" s="6"/>
      <c r="R15" s="12">
        <v>1.0189999999999999</v>
      </c>
      <c r="S15" s="12">
        <v>229.43219999999999</v>
      </c>
      <c r="T15" s="13">
        <v>1622.37585509879</v>
      </c>
    </row>
    <row r="16" spans="1:20" x14ac:dyDescent="0.25">
      <c r="A16" s="3">
        <v>371600</v>
      </c>
      <c r="B16" s="5" t="s">
        <v>34</v>
      </c>
      <c r="C16" s="9">
        <v>38.752606377146797</v>
      </c>
      <c r="D16" s="6"/>
      <c r="E16" s="7">
        <v>41355.023149380497</v>
      </c>
      <c r="F16" s="8">
        <v>0.32111709358424201</v>
      </c>
      <c r="G16" s="7">
        <v>35.0867</v>
      </c>
      <c r="H16" s="6">
        <v>11179</v>
      </c>
      <c r="I16" s="7">
        <v>1.5028600000000001</v>
      </c>
      <c r="J16" s="6"/>
      <c r="K16" s="11">
        <v>0.54600000000000004</v>
      </c>
      <c r="L16" s="11">
        <v>0.35399999999999998</v>
      </c>
      <c r="M16" s="6"/>
      <c r="N16" s="7">
        <v>1352</v>
      </c>
      <c r="O16" s="6">
        <v>375.17</v>
      </c>
      <c r="P16" s="6"/>
      <c r="Q16" s="6"/>
      <c r="R16" s="12">
        <v>0.81903700000000002</v>
      </c>
      <c r="S16" s="12">
        <v>162.97470000000001</v>
      </c>
      <c r="T16" s="13">
        <v>1551.51640349531</v>
      </c>
    </row>
    <row r="17" spans="1:20" x14ac:dyDescent="0.25">
      <c r="A17" s="3">
        <v>371700</v>
      </c>
      <c r="B17" s="5" t="s">
        <v>35</v>
      </c>
      <c r="C17" s="9">
        <v>34.959441982885302</v>
      </c>
      <c r="D17" s="6"/>
      <c r="E17" s="7">
        <v>14781.011346936801</v>
      </c>
      <c r="F17" s="8">
        <v>0.245480739116818</v>
      </c>
      <c r="G17" s="7">
        <v>38.353200000000001</v>
      </c>
      <c r="H17" s="6">
        <v>27475</v>
      </c>
      <c r="I17" s="7">
        <v>2.00434</v>
      </c>
      <c r="J17" s="6"/>
      <c r="K17" s="11">
        <v>0.52900000000000003</v>
      </c>
      <c r="L17" s="11">
        <v>0.29199999999999998</v>
      </c>
      <c r="M17" s="6"/>
      <c r="N17" s="7">
        <v>1693</v>
      </c>
      <c r="O17" s="6">
        <v>830.18</v>
      </c>
      <c r="P17" s="6"/>
      <c r="Q17" s="6"/>
      <c r="R17" s="12">
        <v>1.0813999999999999</v>
      </c>
      <c r="S17" s="12">
        <v>100.74290000000001</v>
      </c>
      <c r="T17" s="13">
        <v>1227.0899999999999</v>
      </c>
    </row>
    <row r="18" spans="1:20" x14ac:dyDescent="0.25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</row>
  </sheetData>
  <phoneticPr fontId="6" type="noConversion"/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0728F-D601-4620-B3F2-A85D3C2FD67B}">
  <dimension ref="A1:T17"/>
  <sheetViews>
    <sheetView topLeftCell="E1" workbookViewId="0">
      <selection activeCell="T17" sqref="T17"/>
    </sheetView>
  </sheetViews>
  <sheetFormatPr defaultRowHeight="14" x14ac:dyDescent="0.25"/>
  <cols>
    <col min="11" max="11" width="9.26953125" bestFit="1" customWidth="1"/>
  </cols>
  <sheetData>
    <row r="1" spans="1:20" x14ac:dyDescent="0.25">
      <c r="A1" s="2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3" t="s">
        <v>7</v>
      </c>
      <c r="I1" s="10" t="s">
        <v>8</v>
      </c>
      <c r="J1" s="3" t="s">
        <v>9</v>
      </c>
      <c r="K1" s="10" t="s">
        <v>10</v>
      </c>
      <c r="L1" s="10" t="s">
        <v>11</v>
      </c>
      <c r="M1" s="3" t="s">
        <v>12</v>
      </c>
      <c r="N1" s="10" t="s">
        <v>13</v>
      </c>
      <c r="O1" s="10" t="s">
        <v>14</v>
      </c>
      <c r="P1" s="3" t="s">
        <v>15</v>
      </c>
      <c r="Q1" s="3" t="s">
        <v>16</v>
      </c>
      <c r="R1" s="10" t="s">
        <v>17</v>
      </c>
      <c r="S1" s="10" t="s">
        <v>18</v>
      </c>
      <c r="T1" s="10" t="s">
        <v>19</v>
      </c>
    </row>
    <row r="2" spans="1:20" ht="15" x14ac:dyDescent="0.25">
      <c r="A2" s="3">
        <v>370100</v>
      </c>
      <c r="B2" s="5" t="s">
        <v>20</v>
      </c>
      <c r="C2" s="2">
        <v>56.536325463646001</v>
      </c>
      <c r="D2" s="6"/>
      <c r="E2" s="7">
        <v>62090.352866534398</v>
      </c>
      <c r="F2" s="8">
        <v>0.565439856348945</v>
      </c>
      <c r="G2" s="7">
        <v>85.532499999999999</v>
      </c>
      <c r="H2" s="6">
        <v>13434</v>
      </c>
      <c r="I2" s="7">
        <v>1.1385400000000001</v>
      </c>
      <c r="J2" s="6"/>
      <c r="K2" s="15">
        <v>0.36499999999999999</v>
      </c>
      <c r="L2" s="11">
        <v>0.502</v>
      </c>
      <c r="M2" s="6"/>
      <c r="N2" s="7">
        <v>11435</v>
      </c>
      <c r="O2" s="6">
        <v>630.42999999999995</v>
      </c>
      <c r="P2" s="6"/>
      <c r="Q2" s="6"/>
      <c r="R2" s="12">
        <v>3.4</v>
      </c>
      <c r="S2" s="12">
        <v>213.2</v>
      </c>
      <c r="T2" s="17">
        <v>4504.24</v>
      </c>
    </row>
    <row r="3" spans="1:20" x14ac:dyDescent="0.25">
      <c r="A3" s="3">
        <v>370200</v>
      </c>
      <c r="B3" s="5" t="s">
        <v>21</v>
      </c>
      <c r="C3" s="2">
        <v>68.432984365348403</v>
      </c>
      <c r="D3" s="6"/>
      <c r="E3" s="7">
        <v>75903.6395392493</v>
      </c>
      <c r="F3" s="8">
        <v>0.48305259135035</v>
      </c>
      <c r="G3" s="7">
        <v>98.532399999999996</v>
      </c>
      <c r="H3" s="6">
        <v>20543</v>
      </c>
      <c r="I3" s="7">
        <v>1.2453399999999999</v>
      </c>
      <c r="J3" s="6"/>
      <c r="K3" s="11">
        <v>0.42399999999999999</v>
      </c>
      <c r="L3" s="11">
        <v>0.432</v>
      </c>
      <c r="M3" s="6"/>
      <c r="N3" s="7">
        <v>10394</v>
      </c>
      <c r="O3" s="6">
        <v>824.42</v>
      </c>
      <c r="P3" s="6"/>
      <c r="Q3" s="6"/>
      <c r="R3" s="12">
        <v>6.7</v>
      </c>
      <c r="S3" s="12">
        <v>298.39999999999998</v>
      </c>
      <c r="T3" s="13">
        <v>7109.42</v>
      </c>
    </row>
    <row r="4" spans="1:20" x14ac:dyDescent="0.25">
      <c r="A4" s="3">
        <v>370300</v>
      </c>
      <c r="B4" s="5" t="s">
        <v>22</v>
      </c>
      <c r="C4" s="2">
        <v>39.543856326546297</v>
      </c>
      <c r="D4" s="6"/>
      <c r="E4" s="7">
        <v>71343.3286583234</v>
      </c>
      <c r="F4" s="8">
        <v>0.38538653865836398</v>
      </c>
      <c r="G4" s="7">
        <v>46.523099999999999</v>
      </c>
      <c r="H4" s="6">
        <v>22354</v>
      </c>
      <c r="I4" s="7">
        <v>0.94345000000000001</v>
      </c>
      <c r="J4" s="6"/>
      <c r="K4" s="11">
        <v>0.53</v>
      </c>
      <c r="L4" s="11">
        <v>0.313</v>
      </c>
      <c r="M4" s="6"/>
      <c r="N4" s="7">
        <v>6485</v>
      </c>
      <c r="O4" s="6">
        <v>400.32</v>
      </c>
      <c r="P4" s="6"/>
      <c r="Q4" s="6"/>
      <c r="R4" s="12">
        <v>9</v>
      </c>
      <c r="S4" s="12">
        <v>298.8</v>
      </c>
      <c r="T4" s="13">
        <v>3359.43</v>
      </c>
    </row>
    <row r="5" spans="1:20" x14ac:dyDescent="0.25">
      <c r="A5" s="3">
        <v>370400</v>
      </c>
      <c r="B5" s="5" t="s">
        <v>23</v>
      </c>
      <c r="C5" s="2">
        <v>20.1359349594353</v>
      </c>
      <c r="D5" s="6"/>
      <c r="E5" s="7">
        <v>46048.510539489303</v>
      </c>
      <c r="F5" s="8">
        <v>0.32430958093485002</v>
      </c>
      <c r="G5" s="7">
        <v>28.532399999999999</v>
      </c>
      <c r="H5" s="6">
        <v>20049</v>
      </c>
      <c r="I5" s="7">
        <v>0.64432</v>
      </c>
      <c r="J5" s="6"/>
      <c r="K5" s="11">
        <v>0.52400000000000002</v>
      </c>
      <c r="L5" s="11">
        <v>0.29299999999999998</v>
      </c>
      <c r="M5" s="6"/>
      <c r="N5" s="7">
        <v>1634</v>
      </c>
      <c r="O5" s="6">
        <v>298.43</v>
      </c>
      <c r="P5" s="6"/>
      <c r="Q5" s="6"/>
      <c r="R5" s="12">
        <v>0.5</v>
      </c>
      <c r="S5" s="12">
        <v>102.4</v>
      </c>
      <c r="T5" s="13">
        <v>1534.45</v>
      </c>
    </row>
    <row r="6" spans="1:20" x14ac:dyDescent="0.25">
      <c r="A6" s="3">
        <v>370500</v>
      </c>
      <c r="B6" s="5" t="s">
        <v>24</v>
      </c>
      <c r="C6" s="2">
        <v>38.521359343432401</v>
      </c>
      <c r="D6" s="6"/>
      <c r="E6" s="7">
        <v>133583.523095335</v>
      </c>
      <c r="F6" s="8">
        <v>0.323058340958495</v>
      </c>
      <c r="G6" s="7">
        <v>32.432299999999998</v>
      </c>
      <c r="H6" s="6">
        <v>6954</v>
      </c>
      <c r="I6" s="7">
        <v>0.74543999999999999</v>
      </c>
      <c r="J6" s="6"/>
      <c r="K6" s="11">
        <v>0.64200000000000002</v>
      </c>
      <c r="L6" s="11">
        <v>0.20200000000000001</v>
      </c>
      <c r="M6" s="6"/>
      <c r="N6" s="7">
        <v>3445</v>
      </c>
      <c r="O6" s="6">
        <v>189.43</v>
      </c>
      <c r="P6" s="6"/>
      <c r="Q6" s="6"/>
      <c r="R6" s="12">
        <v>2.5</v>
      </c>
      <c r="S6" s="12">
        <v>143.30000000000001</v>
      </c>
      <c r="T6" s="13">
        <v>2985.32</v>
      </c>
    </row>
    <row r="7" spans="1:20" x14ac:dyDescent="0.25">
      <c r="A7" s="3">
        <v>370600</v>
      </c>
      <c r="B7" s="5" t="s">
        <v>25</v>
      </c>
      <c r="C7" s="2">
        <v>60.543265436254202</v>
      </c>
      <c r="D7" s="6"/>
      <c r="E7" s="7">
        <v>69084.523158323602</v>
      </c>
      <c r="F7" s="8">
        <v>0.42325095394534901</v>
      </c>
      <c r="G7" s="7">
        <v>78.432100000000005</v>
      </c>
      <c r="H7" s="6">
        <v>19854</v>
      </c>
      <c r="I7" s="7">
        <v>1.2345299999999999</v>
      </c>
      <c r="J7" s="6"/>
      <c r="K7" s="11">
        <v>0.52300000000000002</v>
      </c>
      <c r="L7" s="11">
        <v>0.313</v>
      </c>
      <c r="M7" s="6"/>
      <c r="N7" s="7">
        <v>3984</v>
      </c>
      <c r="O7" s="6">
        <v>630.41999999999996</v>
      </c>
      <c r="P7" s="6"/>
      <c r="Q7" s="6"/>
      <c r="R7" s="12">
        <v>2</v>
      </c>
      <c r="S7" s="12">
        <v>340.2</v>
      </c>
      <c r="T7" s="13">
        <v>4864.32</v>
      </c>
    </row>
    <row r="8" spans="1:20" x14ac:dyDescent="0.25">
      <c r="A8" s="3">
        <v>370700</v>
      </c>
      <c r="B8" s="5" t="s">
        <v>26</v>
      </c>
      <c r="C8" s="2">
        <v>70.432564632563</v>
      </c>
      <c r="D8" s="6"/>
      <c r="E8" s="7">
        <v>41084.421846434503</v>
      </c>
      <c r="F8" s="8">
        <v>0.42395342583454798</v>
      </c>
      <c r="G8" s="7">
        <v>120.5312</v>
      </c>
      <c r="H8" s="6">
        <v>21589</v>
      </c>
      <c r="I8" s="7">
        <v>2.1353399999999998</v>
      </c>
      <c r="J8" s="6"/>
      <c r="K8" s="11">
        <v>0.503</v>
      </c>
      <c r="L8" s="11">
        <v>0.30199999999999999</v>
      </c>
      <c r="M8" s="6"/>
      <c r="N8" s="7">
        <v>2943</v>
      </c>
      <c r="O8" s="6">
        <v>894.32</v>
      </c>
      <c r="P8" s="6"/>
      <c r="Q8" s="6"/>
      <c r="R8" s="12">
        <v>1.4</v>
      </c>
      <c r="S8" s="12">
        <v>342.4</v>
      </c>
      <c r="T8" s="13">
        <v>3984.4</v>
      </c>
    </row>
    <row r="9" spans="1:20" x14ac:dyDescent="0.25">
      <c r="A9" s="3">
        <v>370800</v>
      </c>
      <c r="B9" s="5" t="s">
        <v>27</v>
      </c>
      <c r="C9" s="2">
        <v>49.532534654365001</v>
      </c>
      <c r="D9" s="6"/>
      <c r="E9" s="7">
        <v>34852.518235326803</v>
      </c>
      <c r="F9" s="8">
        <v>0.31394238043855399</v>
      </c>
      <c r="G9" s="7">
        <v>50.432229999999997</v>
      </c>
      <c r="H9" s="6">
        <v>21094</v>
      </c>
      <c r="I9" s="7">
        <v>1.4234199999999999</v>
      </c>
      <c r="J9" s="6"/>
      <c r="K9" s="11">
        <v>0.49299999999999999</v>
      </c>
      <c r="L9" s="11">
        <v>0.30399999999999999</v>
      </c>
      <c r="M9" s="6"/>
      <c r="N9" s="7">
        <v>2184</v>
      </c>
      <c r="O9" s="6">
        <v>783.43</v>
      </c>
      <c r="P9" s="6"/>
      <c r="Q9" s="6"/>
      <c r="R9" s="12">
        <v>1.5</v>
      </c>
      <c r="S9" s="12">
        <v>240.2</v>
      </c>
      <c r="T9" s="13">
        <v>2984.98</v>
      </c>
    </row>
    <row r="10" spans="1:20" x14ac:dyDescent="0.25">
      <c r="A10" s="3">
        <v>370900</v>
      </c>
      <c r="B10" s="5" t="s">
        <v>28</v>
      </c>
      <c r="C10" s="2">
        <v>29.533465364533001</v>
      </c>
      <c r="D10" s="6"/>
      <c r="E10" s="7">
        <v>43893.189325385298</v>
      </c>
      <c r="F10" s="8">
        <v>0.32395932458934301</v>
      </c>
      <c r="G10" s="7">
        <v>29.532399999999999</v>
      </c>
      <c r="H10" s="6">
        <v>9853</v>
      </c>
      <c r="I10" s="7">
        <v>1.14324</v>
      </c>
      <c r="J10" s="6"/>
      <c r="K10" s="11">
        <v>0.45300000000000001</v>
      </c>
      <c r="L10" s="11">
        <v>0.34599999999999997</v>
      </c>
      <c r="M10" s="6"/>
      <c r="N10" s="7">
        <v>1435</v>
      </c>
      <c r="O10" s="6">
        <v>510.32</v>
      </c>
      <c r="P10" s="6"/>
      <c r="Q10" s="6"/>
      <c r="R10" s="12">
        <v>3.2</v>
      </c>
      <c r="S10" s="12">
        <v>110.3</v>
      </c>
      <c r="T10" s="13">
        <v>2354.65</v>
      </c>
    </row>
    <row r="11" spans="1:20" x14ac:dyDescent="0.25">
      <c r="A11" s="3">
        <v>371000</v>
      </c>
      <c r="B11" s="5" t="s">
        <v>29</v>
      </c>
      <c r="C11" s="2">
        <v>30.156939432934401</v>
      </c>
      <c r="D11" s="6"/>
      <c r="E11" s="7">
        <v>78359.215863456804</v>
      </c>
      <c r="F11" s="8">
        <v>0.42539235934594499</v>
      </c>
      <c r="G11" s="7">
        <v>33.532600000000002</v>
      </c>
      <c r="H11" s="6">
        <v>5290</v>
      </c>
      <c r="I11" s="7">
        <v>0.53242</v>
      </c>
      <c r="J11" s="6"/>
      <c r="K11" s="11">
        <v>5.0331999999999999</v>
      </c>
      <c r="L11" s="11">
        <v>0.34499999999999997</v>
      </c>
      <c r="M11" s="6"/>
      <c r="N11" s="7">
        <v>2108</v>
      </c>
      <c r="O11" s="6">
        <v>214.32</v>
      </c>
      <c r="P11" s="6"/>
      <c r="Q11" s="6"/>
      <c r="R11" s="12">
        <v>0.8</v>
      </c>
      <c r="S11" s="12">
        <v>86.4</v>
      </c>
      <c r="T11" s="13">
        <v>2100.4299999999998</v>
      </c>
    </row>
    <row r="12" spans="1:20" x14ac:dyDescent="0.25">
      <c r="A12" s="3">
        <v>371100</v>
      </c>
      <c r="B12" s="5" t="s">
        <v>30</v>
      </c>
      <c r="C12" s="2">
        <v>16.325638683323401</v>
      </c>
      <c r="D12" s="6"/>
      <c r="E12" s="7">
        <v>43353.128356335503</v>
      </c>
      <c r="F12" s="8">
        <v>0.321392563485634</v>
      </c>
      <c r="G12" s="7">
        <v>20.956600000000002</v>
      </c>
      <c r="H12" s="6">
        <v>9854</v>
      </c>
      <c r="I12" s="7">
        <v>0.44634000000000001</v>
      </c>
      <c r="J12" s="6"/>
      <c r="K12" s="11">
        <v>0.46300000000000002</v>
      </c>
      <c r="L12" s="11">
        <v>0.314</v>
      </c>
      <c r="M12" s="6"/>
      <c r="N12" s="7">
        <v>1489</v>
      </c>
      <c r="O12" s="6">
        <v>234.98</v>
      </c>
      <c r="P12" s="6"/>
      <c r="Q12" s="6"/>
      <c r="R12" s="12">
        <v>0.5</v>
      </c>
      <c r="S12" s="12">
        <v>110.3</v>
      </c>
      <c r="T12" s="13">
        <v>1133.68</v>
      </c>
    </row>
    <row r="13" spans="1:20" x14ac:dyDescent="0.25">
      <c r="A13" s="3">
        <v>371300</v>
      </c>
      <c r="B13" s="5" t="s">
        <v>31</v>
      </c>
      <c r="C13" s="9">
        <v>58.320842038423301</v>
      </c>
      <c r="D13" s="6"/>
      <c r="E13" s="7">
        <v>25351.532685632301</v>
      </c>
      <c r="F13" s="8">
        <v>0.30432184636436399</v>
      </c>
      <c r="G13" s="7">
        <v>86.239800000000002</v>
      </c>
      <c r="H13" s="6">
        <v>30495</v>
      </c>
      <c r="I13" s="7">
        <v>2.0453399999999999</v>
      </c>
      <c r="J13" s="6"/>
      <c r="K13" s="11">
        <v>0.40300000000000002</v>
      </c>
      <c r="L13" s="11">
        <v>0.35299999999999998</v>
      </c>
      <c r="M13" s="6"/>
      <c r="N13" s="7">
        <v>4109</v>
      </c>
      <c r="O13" s="6">
        <v>989.98</v>
      </c>
      <c r="P13" s="6"/>
      <c r="Q13" s="6"/>
      <c r="R13" s="12">
        <v>3.2</v>
      </c>
      <c r="S13" s="12">
        <v>284.39999999999998</v>
      </c>
      <c r="T13" s="13">
        <v>2854.43</v>
      </c>
    </row>
    <row r="14" spans="1:20" x14ac:dyDescent="0.25">
      <c r="A14" s="3">
        <v>371400</v>
      </c>
      <c r="B14" s="5" t="s">
        <v>32</v>
      </c>
      <c r="C14" s="9">
        <v>26.428304983294399</v>
      </c>
      <c r="D14" s="6"/>
      <c r="E14" s="7">
        <v>353552.58621658297</v>
      </c>
      <c r="F14" s="8">
        <v>0.26543624563254598</v>
      </c>
      <c r="G14" s="7">
        <v>40.6342</v>
      </c>
      <c r="H14" s="6">
        <v>11834</v>
      </c>
      <c r="I14" s="7">
        <v>1.85433</v>
      </c>
      <c r="J14" s="6"/>
      <c r="K14" s="11">
        <v>0.49299999999999999</v>
      </c>
      <c r="L14" s="11">
        <v>0.30499999999999999</v>
      </c>
      <c r="M14" s="6"/>
      <c r="N14" s="7">
        <v>2984</v>
      </c>
      <c r="O14" s="16">
        <v>520.54</v>
      </c>
      <c r="P14" s="6"/>
      <c r="Q14" s="6"/>
      <c r="R14" s="12">
        <v>1.4</v>
      </c>
      <c r="S14" s="12">
        <v>177.4</v>
      </c>
      <c r="T14" s="13">
        <v>2043.65</v>
      </c>
    </row>
    <row r="15" spans="1:20" x14ac:dyDescent="0.25">
      <c r="A15" s="3">
        <v>371500</v>
      </c>
      <c r="B15" s="5" t="s">
        <v>33</v>
      </c>
      <c r="C15" s="9">
        <v>29.305638632856802</v>
      </c>
      <c r="D15" s="6"/>
      <c r="E15" s="7">
        <v>32533.428364823601</v>
      </c>
      <c r="F15" s="8">
        <v>0.28528134623535401</v>
      </c>
      <c r="G15" s="7">
        <v>42.685429999999997</v>
      </c>
      <c r="H15" s="6">
        <v>12854</v>
      </c>
      <c r="I15" s="7">
        <v>1.1364300000000001</v>
      </c>
      <c r="J15" s="6"/>
      <c r="K15" s="11">
        <v>0.501</v>
      </c>
      <c r="L15" s="11">
        <v>0.26300000000000001</v>
      </c>
      <c r="M15" s="6"/>
      <c r="N15" s="7">
        <v>1989</v>
      </c>
      <c r="O15" s="6">
        <v>510.54</v>
      </c>
      <c r="P15" s="6"/>
      <c r="Q15" s="6"/>
      <c r="R15" s="12">
        <v>1.6</v>
      </c>
      <c r="S15" s="12">
        <v>256.3</v>
      </c>
      <c r="T15" s="13">
        <v>1983.56</v>
      </c>
    </row>
    <row r="16" spans="1:20" x14ac:dyDescent="0.25">
      <c r="A16" s="3">
        <v>371600</v>
      </c>
      <c r="B16" s="5" t="s">
        <v>34</v>
      </c>
      <c r="C16" s="9">
        <v>36.392865182364403</v>
      </c>
      <c r="D16" s="6"/>
      <c r="E16" s="7">
        <v>46324.128562856196</v>
      </c>
      <c r="F16" s="8">
        <v>0.31342154265462302</v>
      </c>
      <c r="G16" s="7">
        <v>38.545400000000001</v>
      </c>
      <c r="H16" s="6">
        <v>10583</v>
      </c>
      <c r="I16" s="7">
        <v>1.0426500000000001</v>
      </c>
      <c r="J16" s="6"/>
      <c r="K16" s="11">
        <v>0.46300000000000002</v>
      </c>
      <c r="L16" s="11">
        <v>0.32500000000000001</v>
      </c>
      <c r="M16" s="6"/>
      <c r="N16" s="7">
        <v>1648</v>
      </c>
      <c r="O16" s="6">
        <v>310.43</v>
      </c>
      <c r="P16" s="6"/>
      <c r="Q16" s="6"/>
      <c r="R16" s="12">
        <v>1.3</v>
      </c>
      <c r="S16" s="12">
        <v>168.5</v>
      </c>
      <c r="T16" s="13">
        <v>1845.56</v>
      </c>
    </row>
    <row r="17" spans="1:20" x14ac:dyDescent="0.25">
      <c r="A17" s="3">
        <v>371700</v>
      </c>
      <c r="B17" s="5" t="s">
        <v>35</v>
      </c>
      <c r="C17" s="9">
        <v>33.423864283658297</v>
      </c>
      <c r="D17" s="6"/>
      <c r="E17" s="7">
        <v>16934.423439999999</v>
      </c>
      <c r="F17" s="8">
        <v>0.205235426423546</v>
      </c>
      <c r="G17" s="7">
        <v>35.455399999999997</v>
      </c>
      <c r="H17" s="6">
        <v>23498</v>
      </c>
      <c r="I17" s="7">
        <v>1.94363</v>
      </c>
      <c r="J17" s="6"/>
      <c r="K17" s="11">
        <v>0.49299999999999999</v>
      </c>
      <c r="L17" s="11">
        <v>0.26300000000000001</v>
      </c>
      <c r="M17" s="6"/>
      <c r="N17" s="7">
        <v>1536</v>
      </c>
      <c r="O17" s="6">
        <v>798.54</v>
      </c>
      <c r="P17" s="6"/>
      <c r="Q17" s="6"/>
      <c r="R17" s="12">
        <v>1.5</v>
      </c>
      <c r="S17" s="12">
        <v>102.3</v>
      </c>
      <c r="T17" s="13">
        <v>1645.8</v>
      </c>
    </row>
  </sheetData>
  <phoneticPr fontId="8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026C1-8903-4AD8-9C64-FCC577666AE1}">
  <dimension ref="A1:T17"/>
  <sheetViews>
    <sheetView topLeftCell="F1" workbookViewId="0">
      <selection activeCell="T17" sqref="T17"/>
    </sheetView>
  </sheetViews>
  <sheetFormatPr defaultRowHeight="14" x14ac:dyDescent="0.25"/>
  <sheetData>
    <row r="1" spans="1:20" x14ac:dyDescent="0.25">
      <c r="A1" s="2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3" t="s">
        <v>7</v>
      </c>
      <c r="I1" s="10" t="s">
        <v>8</v>
      </c>
      <c r="J1" s="3" t="s">
        <v>9</v>
      </c>
      <c r="K1" s="10" t="s">
        <v>10</v>
      </c>
      <c r="L1" s="10" t="s">
        <v>11</v>
      </c>
      <c r="M1" s="3" t="s">
        <v>12</v>
      </c>
      <c r="N1" s="10" t="s">
        <v>13</v>
      </c>
      <c r="O1" s="10" t="s">
        <v>14</v>
      </c>
      <c r="P1" s="3" t="s">
        <v>15</v>
      </c>
      <c r="Q1" s="3" t="s">
        <v>16</v>
      </c>
      <c r="R1" s="10" t="s">
        <v>17</v>
      </c>
      <c r="S1" s="10" t="s">
        <v>18</v>
      </c>
      <c r="T1" s="10" t="s">
        <v>19</v>
      </c>
    </row>
    <row r="2" spans="1:20" x14ac:dyDescent="0.25">
      <c r="A2" s="3">
        <v>370100</v>
      </c>
      <c r="B2" s="5" t="s">
        <v>20</v>
      </c>
      <c r="C2" s="2">
        <v>54.235135432123201</v>
      </c>
      <c r="D2" s="6"/>
      <c r="E2" s="7">
        <v>52435.356381652797</v>
      </c>
      <c r="F2" s="8">
        <v>0.57936458365844401</v>
      </c>
      <c r="G2" s="7">
        <v>72.342299999999994</v>
      </c>
      <c r="H2" s="6">
        <v>11304</v>
      </c>
      <c r="I2" s="7">
        <v>1.05433</v>
      </c>
      <c r="J2" s="6"/>
      <c r="K2" s="11">
        <v>0.36199999999999999</v>
      </c>
      <c r="L2" s="11">
        <v>0.48399999999999999</v>
      </c>
      <c r="M2" s="6"/>
      <c r="N2" s="7">
        <v>11004</v>
      </c>
      <c r="O2" s="6">
        <v>612.42999999999995</v>
      </c>
      <c r="P2" s="6"/>
      <c r="Q2" s="6"/>
      <c r="R2" s="12">
        <v>2.2000000000000002</v>
      </c>
      <c r="S2" s="12">
        <v>210.2</v>
      </c>
      <c r="T2" s="13">
        <v>3203.12</v>
      </c>
    </row>
    <row r="3" spans="1:20" x14ac:dyDescent="0.25">
      <c r="A3" s="3">
        <v>370200</v>
      </c>
      <c r="B3" s="5" t="s">
        <v>21</v>
      </c>
      <c r="C3" s="2">
        <v>68.235534633654495</v>
      </c>
      <c r="D3" s="6"/>
      <c r="E3" s="7">
        <v>59894.2856426465</v>
      </c>
      <c r="F3" s="8">
        <v>0.50432563825682997</v>
      </c>
      <c r="G3" s="7">
        <v>92.423199999999994</v>
      </c>
      <c r="H3" s="6">
        <v>15345</v>
      </c>
      <c r="I3" s="7">
        <v>1.23543</v>
      </c>
      <c r="J3" s="6"/>
      <c r="K3" s="11">
        <v>0.42299999999999999</v>
      </c>
      <c r="L3" s="11">
        <v>0.41299999999999998</v>
      </c>
      <c r="M3" s="6"/>
      <c r="N3" s="7">
        <v>12034</v>
      </c>
      <c r="O3" s="6">
        <v>798.23</v>
      </c>
      <c r="P3" s="6"/>
      <c r="Q3" s="6"/>
      <c r="R3" s="12">
        <v>3.5</v>
      </c>
      <c r="S3" s="12">
        <v>234.3</v>
      </c>
      <c r="T3" s="13">
        <v>5210.42</v>
      </c>
    </row>
    <row r="4" spans="1:20" x14ac:dyDescent="0.25">
      <c r="A4" s="3">
        <v>370300</v>
      </c>
      <c r="B4" s="5" t="s">
        <v>22</v>
      </c>
      <c r="C4" s="2">
        <v>38.358345894594301</v>
      </c>
      <c r="D4" s="6"/>
      <c r="E4" s="7">
        <v>60323.523653663498</v>
      </c>
      <c r="F4" s="8">
        <v>0.355390593590444</v>
      </c>
      <c r="G4" s="7">
        <v>39.312399999999997</v>
      </c>
      <c r="H4" s="6">
        <v>23543</v>
      </c>
      <c r="I4" s="7">
        <v>0.98453000000000002</v>
      </c>
      <c r="J4" s="6"/>
      <c r="K4" s="11">
        <v>0.56299999999999994</v>
      </c>
      <c r="L4" s="11">
        <v>0.30199999999999999</v>
      </c>
      <c r="M4" s="6"/>
      <c r="N4" s="7">
        <v>7649</v>
      </c>
      <c r="O4" s="6">
        <v>410.23</v>
      </c>
      <c r="P4" s="6"/>
      <c r="Q4" s="6"/>
      <c r="R4" s="12">
        <v>6.3</v>
      </c>
      <c r="S4" s="12">
        <v>289.3</v>
      </c>
      <c r="T4" s="13">
        <v>2290.3200000000002</v>
      </c>
    </row>
    <row r="5" spans="1:20" x14ac:dyDescent="0.25">
      <c r="A5" s="3">
        <v>370400</v>
      </c>
      <c r="B5" s="5" t="s">
        <v>23</v>
      </c>
      <c r="C5" s="2">
        <v>21.356346342623599</v>
      </c>
      <c r="D5" s="6"/>
      <c r="E5" s="7">
        <v>32053.6256354654</v>
      </c>
      <c r="F5" s="8">
        <v>0.32039460659403801</v>
      </c>
      <c r="G5" s="7">
        <v>22.421299999999999</v>
      </c>
      <c r="H5" s="6">
        <v>19323</v>
      </c>
      <c r="I5" s="7">
        <v>0.58745000000000003</v>
      </c>
      <c r="J5" s="6"/>
      <c r="K5" s="11">
        <v>0.54200000000000004</v>
      </c>
      <c r="L5" s="11">
        <v>0.29299999999999998</v>
      </c>
      <c r="M5" s="6"/>
      <c r="N5" s="7">
        <v>1493</v>
      </c>
      <c r="O5" s="6">
        <v>320.32</v>
      </c>
      <c r="P5" s="6"/>
      <c r="Q5" s="6"/>
      <c r="R5" s="12">
        <v>0.4</v>
      </c>
      <c r="S5" s="12">
        <v>89.3</v>
      </c>
      <c r="T5" s="13">
        <v>1021.33</v>
      </c>
    </row>
    <row r="6" spans="1:20" x14ac:dyDescent="0.25">
      <c r="A6" s="3">
        <v>370500</v>
      </c>
      <c r="B6" s="5" t="s">
        <v>24</v>
      </c>
      <c r="C6" s="2">
        <v>38.3536245263453</v>
      </c>
      <c r="D6" s="6"/>
      <c r="E6" s="7">
        <v>102643.64325462301</v>
      </c>
      <c r="F6" s="8">
        <v>0.34430960498054802</v>
      </c>
      <c r="G6" s="7">
        <v>29.432099999999998</v>
      </c>
      <c r="H6" s="6">
        <v>5458</v>
      </c>
      <c r="I6" s="7">
        <v>0.75432999999999995</v>
      </c>
      <c r="J6" s="6"/>
      <c r="K6" s="11">
        <v>0.65300000000000002</v>
      </c>
      <c r="L6" s="11">
        <v>0.192</v>
      </c>
      <c r="M6" s="6"/>
      <c r="N6" s="7">
        <v>3299</v>
      </c>
      <c r="O6" s="6">
        <v>185.32</v>
      </c>
      <c r="P6" s="6"/>
      <c r="Q6" s="6"/>
      <c r="R6" s="12">
        <v>2.6</v>
      </c>
      <c r="S6" s="12">
        <v>120.4</v>
      </c>
      <c r="T6" s="13">
        <v>2001.2</v>
      </c>
    </row>
    <row r="7" spans="1:20" x14ac:dyDescent="0.25">
      <c r="A7" s="3">
        <v>370600</v>
      </c>
      <c r="B7" s="5" t="s">
        <v>25</v>
      </c>
      <c r="C7" s="2">
        <v>58.482439088943302</v>
      </c>
      <c r="D7" s="6"/>
      <c r="E7" s="7">
        <v>59894.635346446601</v>
      </c>
      <c r="F7" s="8">
        <v>0.41328531645363198</v>
      </c>
      <c r="G7" s="7">
        <v>69.432100000000005</v>
      </c>
      <c r="H7" s="6">
        <v>11308</v>
      </c>
      <c r="I7" s="7">
        <v>1.33534</v>
      </c>
      <c r="J7" s="6"/>
      <c r="K7" s="11">
        <v>0.54300000000000004</v>
      </c>
      <c r="L7" s="11">
        <v>0.29299999999999998</v>
      </c>
      <c r="M7" s="6"/>
      <c r="N7" s="7">
        <v>3294</v>
      </c>
      <c r="O7" s="6">
        <v>620.35</v>
      </c>
      <c r="P7" s="6"/>
      <c r="Q7" s="6"/>
      <c r="R7" s="12">
        <v>1.2</v>
      </c>
      <c r="S7" s="12">
        <v>250.43</v>
      </c>
      <c r="T7" s="13">
        <v>4102.21</v>
      </c>
    </row>
    <row r="8" spans="1:20" x14ac:dyDescent="0.25">
      <c r="A8" s="3">
        <v>370700</v>
      </c>
      <c r="B8" s="5" t="s">
        <v>26</v>
      </c>
      <c r="C8" s="2">
        <v>68.346538256363402</v>
      </c>
      <c r="D8" s="6"/>
      <c r="E8" s="7">
        <v>29894.4825634634</v>
      </c>
      <c r="F8" s="8">
        <v>0.43129513953423398</v>
      </c>
      <c r="G8" s="7">
        <v>96.432400000000001</v>
      </c>
      <c r="H8" s="6">
        <v>16392</v>
      </c>
      <c r="I8" s="7">
        <v>2.0428600000000001</v>
      </c>
      <c r="J8" s="6"/>
      <c r="K8" s="11">
        <v>0.51300000000000001</v>
      </c>
      <c r="L8" s="11">
        <v>0.29299999999999998</v>
      </c>
      <c r="M8" s="6"/>
      <c r="N8" s="7">
        <v>2865</v>
      </c>
      <c r="O8" s="6">
        <v>895.65</v>
      </c>
      <c r="P8" s="6"/>
      <c r="Q8" s="6"/>
      <c r="R8" s="12">
        <v>1</v>
      </c>
      <c r="S8" s="12">
        <v>240.3</v>
      </c>
      <c r="T8" s="13">
        <v>2095.4299999999998</v>
      </c>
    </row>
    <row r="9" spans="1:20" x14ac:dyDescent="0.25">
      <c r="A9" s="3">
        <v>370800</v>
      </c>
      <c r="B9" s="5" t="s">
        <v>27</v>
      </c>
      <c r="C9" s="2">
        <v>44.425465656546301</v>
      </c>
      <c r="D9" s="6"/>
      <c r="E9" s="7">
        <v>29898.3295863454</v>
      </c>
      <c r="F9" s="8">
        <v>0.28502395392489299</v>
      </c>
      <c r="G9" s="7">
        <v>42.412300000000002</v>
      </c>
      <c r="H9" s="6">
        <v>15352</v>
      </c>
      <c r="I9" s="7">
        <v>1.14283</v>
      </c>
      <c r="J9" s="6"/>
      <c r="K9" s="11">
        <v>0.49299999999999999</v>
      </c>
      <c r="L9" s="11">
        <v>0.30199999999999999</v>
      </c>
      <c r="M9" s="6"/>
      <c r="N9" s="7">
        <v>1903</v>
      </c>
      <c r="O9" s="6">
        <v>745.54</v>
      </c>
      <c r="P9" s="6"/>
      <c r="Q9" s="6"/>
      <c r="R9" s="12">
        <v>0.8</v>
      </c>
      <c r="S9" s="12">
        <v>198.3</v>
      </c>
      <c r="T9" s="13">
        <v>2031.21</v>
      </c>
    </row>
    <row r="10" spans="1:20" x14ac:dyDescent="0.25">
      <c r="A10" s="3">
        <v>370900</v>
      </c>
      <c r="B10" s="5" t="s">
        <v>28</v>
      </c>
      <c r="C10" s="2">
        <v>28.320589302589401</v>
      </c>
      <c r="D10" s="6"/>
      <c r="E10" s="7">
        <v>32134.385638643798</v>
      </c>
      <c r="F10" s="8">
        <v>0.264384612643633</v>
      </c>
      <c r="G10" s="7">
        <v>26.5321</v>
      </c>
      <c r="H10" s="6">
        <v>7943</v>
      </c>
      <c r="I10" s="7">
        <v>0.99353000000000002</v>
      </c>
      <c r="J10" s="6"/>
      <c r="K10" s="11">
        <v>0.48299999999999998</v>
      </c>
      <c r="L10" s="11">
        <v>0.32300000000000001</v>
      </c>
      <c r="M10" s="6"/>
      <c r="N10" s="7">
        <v>1695</v>
      </c>
      <c r="O10" s="6">
        <v>466.98</v>
      </c>
      <c r="P10" s="6"/>
      <c r="Q10" s="6"/>
      <c r="R10" s="12">
        <v>1.6</v>
      </c>
      <c r="S10" s="12">
        <v>110.2</v>
      </c>
      <c r="T10" s="13">
        <v>1980.32</v>
      </c>
    </row>
    <row r="11" spans="1:20" x14ac:dyDescent="0.25">
      <c r="A11" s="3">
        <v>371000</v>
      </c>
      <c r="B11" s="5" t="s">
        <v>29</v>
      </c>
      <c r="C11" s="2">
        <v>26.358098390582398</v>
      </c>
      <c r="D11" s="6"/>
      <c r="E11" s="7">
        <v>63085.485353643599</v>
      </c>
      <c r="F11" s="8">
        <v>0.411856328645264</v>
      </c>
      <c r="G11" s="7">
        <v>25.513200000000001</v>
      </c>
      <c r="H11" s="6">
        <v>2984</v>
      </c>
      <c r="I11" s="7">
        <v>0.54535</v>
      </c>
      <c r="J11" s="6"/>
      <c r="K11" s="11">
        <v>0.502</v>
      </c>
      <c r="L11" s="11">
        <v>0.32500000000000001</v>
      </c>
      <c r="M11" s="6"/>
      <c r="N11" s="7">
        <v>2149</v>
      </c>
      <c r="O11" s="6">
        <v>190.54</v>
      </c>
      <c r="P11" s="6"/>
      <c r="Q11" s="6"/>
      <c r="R11" s="12">
        <v>0.6</v>
      </c>
      <c r="S11" s="12">
        <v>78.8</v>
      </c>
      <c r="T11" s="13">
        <v>1632.57</v>
      </c>
    </row>
    <row r="12" spans="1:20" x14ac:dyDescent="0.25">
      <c r="A12" s="3">
        <v>371100</v>
      </c>
      <c r="B12" s="5" t="s">
        <v>30</v>
      </c>
      <c r="C12" s="2">
        <v>16.519385634865401</v>
      </c>
      <c r="D12" s="6"/>
      <c r="E12" s="7">
        <v>32109.916534843898</v>
      </c>
      <c r="F12" s="8">
        <v>0.31324921493248298</v>
      </c>
      <c r="G12" s="7">
        <v>17.423100000000002</v>
      </c>
      <c r="H12" s="6">
        <v>9839</v>
      </c>
      <c r="I12" s="7">
        <v>0.53422000000000003</v>
      </c>
      <c r="J12" s="6"/>
      <c r="K12" s="11">
        <v>0.503</v>
      </c>
      <c r="L12" s="11">
        <v>0.30199999999999999</v>
      </c>
      <c r="M12" s="6"/>
      <c r="N12" s="7">
        <v>1345</v>
      </c>
      <c r="O12" s="6">
        <v>239.09</v>
      </c>
      <c r="P12" s="6"/>
      <c r="Q12" s="6"/>
      <c r="R12" s="12">
        <v>0.3</v>
      </c>
      <c r="S12" s="12">
        <v>110.9</v>
      </c>
      <c r="T12" s="13">
        <v>885.32</v>
      </c>
    </row>
    <row r="13" spans="1:20" x14ac:dyDescent="0.25">
      <c r="A13" s="3">
        <v>371300</v>
      </c>
      <c r="B13" s="5" t="s">
        <v>31</v>
      </c>
      <c r="C13" s="9">
        <v>50.426556253432302</v>
      </c>
      <c r="D13" s="6"/>
      <c r="E13" s="7">
        <v>20853.853658436401</v>
      </c>
      <c r="F13" s="8">
        <v>0.26135683583323399</v>
      </c>
      <c r="G13" s="7">
        <v>65.351299999999995</v>
      </c>
      <c r="H13" s="6">
        <v>24845</v>
      </c>
      <c r="I13" s="7">
        <v>1.9385300000000001</v>
      </c>
      <c r="J13" s="6"/>
      <c r="K13" s="11">
        <v>0.44500000000000001</v>
      </c>
      <c r="L13" s="11">
        <v>0.34300000000000003</v>
      </c>
      <c r="M13" s="6"/>
      <c r="N13" s="7">
        <v>4103</v>
      </c>
      <c r="O13" s="6">
        <v>858.99</v>
      </c>
      <c r="P13" s="6"/>
      <c r="Q13" s="6"/>
      <c r="R13" s="12">
        <v>1.4</v>
      </c>
      <c r="S13" s="12">
        <v>198.2</v>
      </c>
      <c r="T13" s="13">
        <v>1983.54</v>
      </c>
    </row>
    <row r="14" spans="1:20" x14ac:dyDescent="0.25">
      <c r="A14" s="3">
        <v>371400</v>
      </c>
      <c r="B14" s="5" t="s">
        <v>32</v>
      </c>
      <c r="C14" s="9">
        <v>22.135836434464601</v>
      </c>
      <c r="D14" s="6"/>
      <c r="E14" s="7">
        <v>23085.325183256398</v>
      </c>
      <c r="F14" s="8">
        <v>0.25530938405384002</v>
      </c>
      <c r="G14" s="7">
        <v>32.324100000000001</v>
      </c>
      <c r="H14" s="6">
        <v>12942</v>
      </c>
      <c r="I14" s="7">
        <v>1.83432</v>
      </c>
      <c r="J14" s="6"/>
      <c r="K14" s="11">
        <v>0.49199999999999999</v>
      </c>
      <c r="L14" s="11">
        <v>0.29199999999999998</v>
      </c>
      <c r="M14" s="6"/>
      <c r="N14" s="7">
        <v>2990</v>
      </c>
      <c r="O14" s="6">
        <v>510.35</v>
      </c>
      <c r="P14" s="6"/>
      <c r="Q14" s="6"/>
      <c r="R14" s="12">
        <v>0.7</v>
      </c>
      <c r="S14" s="12">
        <v>110.4</v>
      </c>
      <c r="T14" s="13">
        <v>1465.39</v>
      </c>
    </row>
    <row r="15" spans="1:20" x14ac:dyDescent="0.25">
      <c r="A15" s="3">
        <v>371500</v>
      </c>
      <c r="B15" s="5" t="s">
        <v>33</v>
      </c>
      <c r="C15" s="9">
        <v>28.128563465346499</v>
      </c>
      <c r="D15" s="6"/>
      <c r="E15" s="7">
        <v>23385.583648326799</v>
      </c>
      <c r="F15" s="8">
        <v>0.26382155634563498</v>
      </c>
      <c r="G15" s="7">
        <v>41.125300000000003</v>
      </c>
      <c r="H15" s="6">
        <v>11384</v>
      </c>
      <c r="I15" s="7">
        <v>1.1832400000000001</v>
      </c>
      <c r="J15" s="6"/>
      <c r="K15" s="11">
        <v>0.503</v>
      </c>
      <c r="L15" s="11">
        <v>0.24299999999999999</v>
      </c>
      <c r="M15" s="6"/>
      <c r="N15" s="7">
        <v>1745</v>
      </c>
      <c r="O15" s="6">
        <v>520.86</v>
      </c>
      <c r="P15" s="6"/>
      <c r="Q15" s="6"/>
      <c r="R15" s="12">
        <v>1.1000000000000001</v>
      </c>
      <c r="S15" s="12">
        <v>200.4</v>
      </c>
      <c r="T15" s="13">
        <v>1345.35</v>
      </c>
    </row>
    <row r="16" spans="1:20" x14ac:dyDescent="0.25">
      <c r="A16" s="3">
        <v>371600</v>
      </c>
      <c r="B16" s="5" t="s">
        <v>34</v>
      </c>
      <c r="C16" s="9">
        <v>30.1329534589484</v>
      </c>
      <c r="D16" s="6"/>
      <c r="E16" s="7">
        <v>38548.357909333303</v>
      </c>
      <c r="F16" s="8">
        <v>0.29182343264523503</v>
      </c>
      <c r="G16" s="7">
        <v>30.533200000000001</v>
      </c>
      <c r="H16" s="6">
        <v>9405</v>
      </c>
      <c r="I16" s="7">
        <v>1.2395799999999999</v>
      </c>
      <c r="J16" s="6"/>
      <c r="K16" s="11">
        <v>0.49199999999999999</v>
      </c>
      <c r="L16" s="11">
        <v>0.30199999999999999</v>
      </c>
      <c r="M16" s="6"/>
      <c r="N16" s="7">
        <v>1108</v>
      </c>
      <c r="O16" s="6">
        <v>306.33999999999997</v>
      </c>
      <c r="P16" s="6"/>
      <c r="Q16" s="6"/>
      <c r="R16" s="12">
        <v>0.9</v>
      </c>
      <c r="S16" s="12">
        <v>130.30000000000001</v>
      </c>
      <c r="T16" s="13">
        <v>1204.5899999999999</v>
      </c>
    </row>
    <row r="17" spans="1:20" x14ac:dyDescent="0.25">
      <c r="A17" s="3">
        <v>371700</v>
      </c>
      <c r="B17" s="5" t="s">
        <v>35</v>
      </c>
      <c r="C17" s="9">
        <v>28.105923590344901</v>
      </c>
      <c r="D17" s="6"/>
      <c r="E17" s="7">
        <v>12984.5334624362</v>
      </c>
      <c r="F17" s="8">
        <v>0.19210948349284901</v>
      </c>
      <c r="G17" s="7">
        <v>34.5321</v>
      </c>
      <c r="H17" s="6">
        <v>23589</v>
      </c>
      <c r="I17" s="7">
        <v>1.9635400000000001</v>
      </c>
      <c r="J17" s="6"/>
      <c r="K17" s="11">
        <v>0.46300000000000002</v>
      </c>
      <c r="L17" s="11">
        <v>0.254</v>
      </c>
      <c r="M17" s="6"/>
      <c r="N17" s="7">
        <v>1536</v>
      </c>
      <c r="O17" s="6">
        <v>743.54</v>
      </c>
      <c r="P17" s="6"/>
      <c r="Q17" s="6"/>
      <c r="R17" s="12">
        <v>1.2</v>
      </c>
      <c r="S17" s="12">
        <v>88.3</v>
      </c>
      <c r="T17" s="13">
        <v>989.34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T18"/>
  <sheetViews>
    <sheetView topLeftCell="B1" workbookViewId="0">
      <selection activeCell="J11" sqref="J11"/>
    </sheetView>
  </sheetViews>
  <sheetFormatPr defaultColWidth="8.90625" defaultRowHeight="14" x14ac:dyDescent="0.25"/>
  <sheetData>
    <row r="1" spans="1:20" x14ac:dyDescent="0.25">
      <c r="A1" s="2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3" t="s">
        <v>7</v>
      </c>
      <c r="I1" s="10" t="s">
        <v>8</v>
      </c>
      <c r="J1" s="3" t="s">
        <v>9</v>
      </c>
      <c r="K1" s="10" t="s">
        <v>10</v>
      </c>
      <c r="L1" s="10" t="s">
        <v>11</v>
      </c>
      <c r="M1" s="3" t="s">
        <v>12</v>
      </c>
      <c r="N1" s="10" t="s">
        <v>13</v>
      </c>
      <c r="O1" s="10" t="s">
        <v>14</v>
      </c>
      <c r="P1" s="3" t="s">
        <v>15</v>
      </c>
      <c r="Q1" s="3" t="s">
        <v>16</v>
      </c>
      <c r="R1" s="10" t="s">
        <v>17</v>
      </c>
      <c r="S1" s="10" t="s">
        <v>18</v>
      </c>
      <c r="T1" s="10" t="s">
        <v>19</v>
      </c>
    </row>
    <row r="2" spans="1:20" x14ac:dyDescent="0.25">
      <c r="A2" s="3">
        <v>370100</v>
      </c>
      <c r="B2" s="5" t="s">
        <v>20</v>
      </c>
      <c r="C2" s="2">
        <v>54.686413515674602</v>
      </c>
      <c r="D2" s="6"/>
      <c r="E2" s="7">
        <v>45724.288952040297</v>
      </c>
      <c r="F2" s="8">
        <v>0.65067739063513896</v>
      </c>
      <c r="G2" s="7">
        <v>53.254899999999999</v>
      </c>
      <c r="H2" s="6">
        <v>11436.1051590393</v>
      </c>
      <c r="I2" s="7">
        <v>1.10111</v>
      </c>
      <c r="J2" s="6"/>
      <c r="K2" s="11">
        <v>0.441</v>
      </c>
      <c r="L2" s="11">
        <v>0.501</v>
      </c>
      <c r="M2" s="6"/>
      <c r="N2" s="7">
        <v>12497</v>
      </c>
      <c r="O2" s="6">
        <v>662.69</v>
      </c>
      <c r="P2" s="6"/>
      <c r="Q2" s="6"/>
      <c r="R2" s="12">
        <v>2.3778999999999999</v>
      </c>
      <c r="S2" s="12"/>
      <c r="T2" s="13">
        <v>3017.4242821020098</v>
      </c>
    </row>
    <row r="3" spans="1:20" x14ac:dyDescent="0.25">
      <c r="A3" s="3">
        <v>370200</v>
      </c>
      <c r="B3" s="5" t="s">
        <v>21</v>
      </c>
      <c r="C3" s="2">
        <v>64.939719687586802</v>
      </c>
      <c r="D3" s="6"/>
      <c r="E3" s="7">
        <v>52677.525016459796</v>
      </c>
      <c r="F3" s="8">
        <v>0.55372807795555901</v>
      </c>
      <c r="G3" s="7">
        <v>68.476299999999995</v>
      </c>
      <c r="H3" s="6">
        <v>15466.8447436238</v>
      </c>
      <c r="I3" s="7">
        <v>1.46319</v>
      </c>
      <c r="J3" s="6"/>
      <c r="K3" s="11">
        <v>0.50800000000000001</v>
      </c>
      <c r="L3" s="11">
        <v>0.441</v>
      </c>
      <c r="M3" s="6"/>
      <c r="N3" s="7">
        <v>13942</v>
      </c>
      <c r="O3" s="6">
        <v>845.61</v>
      </c>
      <c r="P3" s="6"/>
      <c r="Q3" s="6"/>
      <c r="R3" s="12">
        <v>2.1779999999999999</v>
      </c>
      <c r="S3" s="12"/>
      <c r="T3" s="13">
        <v>4436.1838240544002</v>
      </c>
    </row>
    <row r="4" spans="1:20" x14ac:dyDescent="0.25">
      <c r="A4" s="3">
        <v>370300</v>
      </c>
      <c r="B4" s="5" t="s">
        <v>22</v>
      </c>
      <c r="C4" s="2">
        <v>39.175758105343299</v>
      </c>
      <c r="D4" s="6"/>
      <c r="E4" s="7">
        <v>51547.304510464499</v>
      </c>
      <c r="F4" s="8">
        <v>0.40871767552329602</v>
      </c>
      <c r="G4" s="7">
        <v>30.847799999999999</v>
      </c>
      <c r="H4" s="6">
        <v>18109.8501734233</v>
      </c>
      <c r="I4" s="7">
        <v>1.01939</v>
      </c>
      <c r="J4" s="6"/>
      <c r="K4" s="11">
        <v>0.64800000000000002</v>
      </c>
      <c r="L4" s="11">
        <v>0.317</v>
      </c>
      <c r="M4" s="6"/>
      <c r="N4" s="7">
        <v>8835</v>
      </c>
      <c r="O4" s="6">
        <v>450.51</v>
      </c>
      <c r="P4" s="6"/>
      <c r="Q4" s="6"/>
      <c r="R4" s="12">
        <v>9.8711000000000002</v>
      </c>
      <c r="S4" s="12"/>
      <c r="T4" s="13">
        <v>2316.7833875445899</v>
      </c>
    </row>
    <row r="5" spans="1:20" x14ac:dyDescent="0.25">
      <c r="A5" s="3">
        <v>370400</v>
      </c>
      <c r="B5" s="5" t="s">
        <v>23</v>
      </c>
      <c r="C5" s="2">
        <v>23.1208111233625</v>
      </c>
      <c r="D5" s="6"/>
      <c r="E5" s="7">
        <v>29978.170428559901</v>
      </c>
      <c r="F5" s="8">
        <v>0.34060376944992299</v>
      </c>
      <c r="G5" s="7">
        <v>17.9574</v>
      </c>
      <c r="H5" s="6">
        <v>21721.8464294681</v>
      </c>
      <c r="I5" s="7">
        <v>0.65395000000000003</v>
      </c>
      <c r="J5" s="6"/>
      <c r="K5" s="11">
        <v>0.628</v>
      </c>
      <c r="L5" s="11">
        <v>0.28399999999999997</v>
      </c>
      <c r="M5" s="6"/>
      <c r="N5" s="7">
        <v>1871</v>
      </c>
      <c r="O5" s="6">
        <v>365.04</v>
      </c>
      <c r="P5" s="6"/>
      <c r="Q5" s="6"/>
      <c r="R5" s="12">
        <v>9.9000000000000005E-2</v>
      </c>
      <c r="S5" s="12"/>
      <c r="T5" s="13">
        <v>1092.8337767420701</v>
      </c>
    </row>
    <row r="6" spans="1:20" x14ac:dyDescent="0.25">
      <c r="A6" s="3">
        <v>370500</v>
      </c>
      <c r="B6" s="5" t="s">
        <v>24</v>
      </c>
      <c r="C6" s="2">
        <v>37.271840525688098</v>
      </c>
      <c r="D6" s="6"/>
      <c r="E6" s="7">
        <v>102741.049818158</v>
      </c>
      <c r="F6" s="8">
        <v>0.38362330407023099</v>
      </c>
      <c r="G6" s="7">
        <v>23.7164</v>
      </c>
      <c r="H6" s="6">
        <v>5596.0490060020102</v>
      </c>
      <c r="I6" s="7">
        <v>0.80125999999999997</v>
      </c>
      <c r="J6" s="6"/>
      <c r="K6" s="11">
        <v>0.76500000000000001</v>
      </c>
      <c r="L6" s="11">
        <v>0.20100000000000001</v>
      </c>
      <c r="M6" s="6"/>
      <c r="N6" s="7">
        <v>4002</v>
      </c>
      <c r="O6" s="6">
        <v>200.48</v>
      </c>
      <c r="P6" s="6"/>
      <c r="Q6" s="6"/>
      <c r="R6" s="12">
        <v>2.2951000000000001</v>
      </c>
      <c r="S6" s="12"/>
      <c r="T6" s="13">
        <v>2052.6151514214298</v>
      </c>
    </row>
    <row r="7" spans="1:20" x14ac:dyDescent="0.25">
      <c r="A7" s="3">
        <v>370600</v>
      </c>
      <c r="B7" s="5" t="s">
        <v>25</v>
      </c>
      <c r="C7" s="2">
        <v>57.3265309414816</v>
      </c>
      <c r="D7" s="6"/>
      <c r="E7" s="7">
        <v>49012.497175537901</v>
      </c>
      <c r="F7" s="8">
        <v>0.42327392400735098</v>
      </c>
      <c r="G7" s="7">
        <v>53.142000000000003</v>
      </c>
      <c r="H7" s="6">
        <v>10608.434443926901</v>
      </c>
      <c r="I7" s="7">
        <v>1.4039299999999999</v>
      </c>
      <c r="J7" s="6"/>
      <c r="K7" s="11">
        <v>0.60899999999999999</v>
      </c>
      <c r="L7" s="11">
        <v>0.311</v>
      </c>
      <c r="M7" s="6"/>
      <c r="N7" s="7">
        <v>3803</v>
      </c>
      <c r="O7" s="6">
        <v>701.91</v>
      </c>
      <c r="P7" s="6"/>
      <c r="Q7" s="6"/>
      <c r="R7" s="12">
        <v>0.96699999999999997</v>
      </c>
      <c r="S7" s="12"/>
      <c r="T7" s="13">
        <v>3434.1888776451401</v>
      </c>
    </row>
    <row r="8" spans="1:20" x14ac:dyDescent="0.25">
      <c r="A8" s="3">
        <v>370700</v>
      </c>
      <c r="B8" s="5" t="s">
        <v>26</v>
      </c>
      <c r="C8" s="2">
        <v>66.97681499222</v>
      </c>
      <c r="D8" s="6"/>
      <c r="E8" s="7">
        <v>28106.056086931701</v>
      </c>
      <c r="F8" s="8">
        <v>0.44776423769588802</v>
      </c>
      <c r="G8" s="7">
        <v>70.310599999999994</v>
      </c>
      <c r="H8" s="6">
        <v>15899.8934978339</v>
      </c>
      <c r="I8" s="7">
        <v>2.19963</v>
      </c>
      <c r="J8" s="6"/>
      <c r="K8" s="11">
        <v>0.58399999999999996</v>
      </c>
      <c r="L8" s="11">
        <v>0.30299999999999999</v>
      </c>
      <c r="M8" s="6"/>
      <c r="N8" s="7">
        <v>3190</v>
      </c>
      <c r="O8" s="6">
        <v>889.54</v>
      </c>
      <c r="P8" s="6"/>
      <c r="Q8" s="6"/>
      <c r="R8">
        <v>0.67459999999999998</v>
      </c>
      <c r="S8" s="12"/>
      <c r="T8" s="13">
        <v>2491.8099185952701</v>
      </c>
    </row>
    <row r="9" spans="1:20" x14ac:dyDescent="0.25">
      <c r="A9" s="3">
        <v>370800</v>
      </c>
      <c r="B9" s="5" t="s">
        <v>27</v>
      </c>
      <c r="C9" s="2">
        <v>45.259746721576398</v>
      </c>
      <c r="D9" s="6"/>
      <c r="E9" s="7">
        <v>26721.470626768802</v>
      </c>
      <c r="F9" s="8">
        <v>0.32147232333375197</v>
      </c>
      <c r="G9" s="7">
        <v>35.004100000000001</v>
      </c>
      <c r="H9" s="6">
        <v>13100.2369033451</v>
      </c>
      <c r="I9" s="7">
        <v>1.50047</v>
      </c>
      <c r="J9" s="6"/>
      <c r="K9" s="11">
        <v>0.55800000000000005</v>
      </c>
      <c r="L9" s="11">
        <v>0.32100000000000001</v>
      </c>
      <c r="M9" s="6"/>
      <c r="N9" s="7">
        <v>2245</v>
      </c>
      <c r="O9" s="6">
        <v>796.7</v>
      </c>
      <c r="P9" s="6"/>
      <c r="Q9" s="6"/>
      <c r="R9" s="12">
        <v>0.36459999999999998</v>
      </c>
      <c r="S9" s="12"/>
      <c r="T9" s="13">
        <v>2122.1622750017</v>
      </c>
    </row>
    <row r="10" spans="1:20" x14ac:dyDescent="0.25">
      <c r="A10" s="3">
        <v>370900</v>
      </c>
      <c r="B10" s="5" t="s">
        <v>28</v>
      </c>
      <c r="C10" s="2">
        <v>30.0532218094868</v>
      </c>
      <c r="D10" s="6"/>
      <c r="E10" s="7">
        <v>27793.519110315799</v>
      </c>
      <c r="F10" s="8">
        <v>0.29188702760162699</v>
      </c>
      <c r="G10" s="7">
        <v>19.288900000000002</v>
      </c>
      <c r="H10" s="6">
        <v>6010.9075043107996</v>
      </c>
      <c r="I10" s="7">
        <v>1.3363799999999999</v>
      </c>
      <c r="J10" s="6"/>
      <c r="K10" s="11">
        <v>0.55500000000000005</v>
      </c>
      <c r="L10" s="11">
        <v>0.33900000000000002</v>
      </c>
      <c r="M10" s="6"/>
      <c r="N10" s="7">
        <v>1940</v>
      </c>
      <c r="O10" s="6">
        <v>545.62</v>
      </c>
      <c r="P10" s="6"/>
      <c r="Q10" s="6"/>
      <c r="R10" s="12">
        <v>0.99619999999999997</v>
      </c>
      <c r="S10" s="12"/>
      <c r="T10" s="13">
        <v>1513.3</v>
      </c>
    </row>
    <row r="11" spans="1:20" x14ac:dyDescent="0.25">
      <c r="A11" s="3">
        <v>371000</v>
      </c>
      <c r="B11" s="5" t="s">
        <v>29</v>
      </c>
      <c r="C11" s="2">
        <v>29.4262111540001</v>
      </c>
      <c r="D11" s="6"/>
      <c r="E11" s="7">
        <v>63518.708866584901</v>
      </c>
      <c r="F11" s="8">
        <v>0.43041302875877602</v>
      </c>
      <c r="G11" s="7">
        <v>22.054300000000001</v>
      </c>
      <c r="H11" s="6">
        <v>2125.2132545714799</v>
      </c>
      <c r="I11" s="7">
        <v>0.66205000000000003</v>
      </c>
      <c r="J11" s="6"/>
      <c r="K11" s="11">
        <v>0.61199999999999999</v>
      </c>
      <c r="L11" s="11">
        <v>0.314</v>
      </c>
      <c r="M11" s="6"/>
      <c r="N11" s="7">
        <v>2247</v>
      </c>
      <c r="O11" s="6">
        <v>280.61</v>
      </c>
      <c r="P11" s="6"/>
      <c r="Q11" s="6"/>
      <c r="R11" s="12">
        <v>0.24199999999999999</v>
      </c>
      <c r="S11" s="12"/>
      <c r="T11" s="13">
        <v>1780.3496203186301</v>
      </c>
    </row>
    <row r="12" spans="1:20" x14ac:dyDescent="0.25">
      <c r="A12" s="3">
        <v>371100</v>
      </c>
      <c r="B12" s="5" t="s">
        <v>30</v>
      </c>
      <c r="C12" s="2">
        <v>17.419536135016699</v>
      </c>
      <c r="D12" s="6"/>
      <c r="E12" s="7">
        <v>28300.386321575301</v>
      </c>
      <c r="F12" s="8">
        <v>0.36723448502316802</v>
      </c>
      <c r="G12" s="7">
        <v>14.365600000000001</v>
      </c>
      <c r="H12" s="6">
        <v>8977.2579896076695</v>
      </c>
      <c r="I12" s="7">
        <v>0.63143000000000005</v>
      </c>
      <c r="J12" s="6"/>
      <c r="K12" s="11">
        <v>0.54300000000000004</v>
      </c>
      <c r="L12" s="11">
        <v>0.35</v>
      </c>
      <c r="M12" s="6"/>
      <c r="N12" s="7">
        <v>1843</v>
      </c>
      <c r="O12" s="6">
        <v>274.08999999999997</v>
      </c>
      <c r="P12" s="6"/>
      <c r="Q12" s="6"/>
      <c r="R12" s="12">
        <v>4.9500000000000002E-2</v>
      </c>
      <c r="S12" s="12"/>
      <c r="T12" s="13">
        <v>773.14361245763405</v>
      </c>
    </row>
    <row r="13" spans="1:20" x14ac:dyDescent="0.25">
      <c r="A13" s="3">
        <v>371300</v>
      </c>
      <c r="B13" s="5" t="s">
        <v>31</v>
      </c>
      <c r="C13" s="9">
        <v>52.711081793639998</v>
      </c>
      <c r="D13" s="6"/>
      <c r="E13" s="7">
        <v>19949.316117472299</v>
      </c>
      <c r="F13" s="8">
        <v>0.21587826086956499</v>
      </c>
      <c r="G13" s="7">
        <v>48.732300000000002</v>
      </c>
      <c r="H13" s="6">
        <v>20353.268035428599</v>
      </c>
      <c r="I13" s="7">
        <v>2.1512099999999998</v>
      </c>
      <c r="J13" s="6"/>
      <c r="K13" s="11">
        <v>0.51200000000000001</v>
      </c>
      <c r="L13" s="11">
        <v>0.36799999999999999</v>
      </c>
      <c r="M13" s="6"/>
      <c r="N13" s="7">
        <v>4743</v>
      </c>
      <c r="O13" s="6">
        <v>983.25</v>
      </c>
      <c r="P13" s="6"/>
      <c r="Q13" s="6"/>
      <c r="R13" s="12">
        <v>1.0507</v>
      </c>
      <c r="S13" s="12"/>
      <c r="T13" s="13">
        <v>1958.21425421</v>
      </c>
    </row>
    <row r="14" spans="1:20" x14ac:dyDescent="0.25">
      <c r="A14" s="3">
        <v>371400</v>
      </c>
      <c r="B14" s="5" t="s">
        <v>32</v>
      </c>
      <c r="C14" s="9">
        <v>26.429298746574901</v>
      </c>
      <c r="D14" s="6"/>
      <c r="E14" s="7">
        <v>25605.745609548499</v>
      </c>
      <c r="F14" s="8">
        <v>0.292542172186396</v>
      </c>
      <c r="G14" s="7">
        <v>27.7257</v>
      </c>
      <c r="H14" s="6">
        <v>12436.4786750038</v>
      </c>
      <c r="I14" s="7">
        <v>2.0640000000000001</v>
      </c>
      <c r="J14" s="6"/>
      <c r="K14" s="11">
        <v>0.55900000000000005</v>
      </c>
      <c r="L14" s="11">
        <v>0.32</v>
      </c>
      <c r="M14" s="6"/>
      <c r="N14" s="7">
        <v>3125</v>
      </c>
      <c r="O14" s="6">
        <v>548.94000000000005</v>
      </c>
      <c r="P14" s="6"/>
      <c r="Q14" s="6"/>
      <c r="R14" s="12">
        <v>0.33879999999999999</v>
      </c>
      <c r="S14" s="12"/>
      <c r="T14" s="13">
        <v>1400.9141595333699</v>
      </c>
    </row>
    <row r="15" spans="1:20" x14ac:dyDescent="0.25">
      <c r="A15" s="3">
        <v>371500</v>
      </c>
      <c r="B15" s="5" t="s">
        <v>33</v>
      </c>
      <c r="C15" s="9">
        <v>30.248714577622302</v>
      </c>
      <c r="D15" s="6"/>
      <c r="E15" s="7">
        <v>22555.541356520502</v>
      </c>
      <c r="F15" s="8">
        <v>0.373703710352008</v>
      </c>
      <c r="G15" s="7">
        <v>39.7378</v>
      </c>
      <c r="H15" s="6">
        <v>12092.0322531573</v>
      </c>
      <c r="I15" s="7">
        <v>1.40587</v>
      </c>
      <c r="J15" s="6"/>
      <c r="K15" s="11">
        <v>0.59</v>
      </c>
      <c r="L15" s="11">
        <v>0.26100000000000001</v>
      </c>
      <c r="M15" s="6"/>
      <c r="N15" s="7">
        <v>1912</v>
      </c>
      <c r="O15" s="6">
        <v>557.09</v>
      </c>
      <c r="P15" s="6"/>
      <c r="Q15" s="6"/>
      <c r="R15" s="12">
        <v>0.25119999999999998</v>
      </c>
      <c r="S15" s="12"/>
      <c r="T15" s="13">
        <v>1252.6733247053701</v>
      </c>
    </row>
    <row r="16" spans="1:20" x14ac:dyDescent="0.25">
      <c r="A16" s="3">
        <v>371600</v>
      </c>
      <c r="B16" s="5" t="s">
        <v>34</v>
      </c>
      <c r="C16" s="9">
        <v>34.898354280116699</v>
      </c>
      <c r="D16" s="6"/>
      <c r="E16" s="7">
        <v>33610.1839756954</v>
      </c>
      <c r="F16" s="8">
        <v>0.28322913842650299</v>
      </c>
      <c r="G16" s="7">
        <v>26.378799999999998</v>
      </c>
      <c r="H16" s="6">
        <v>12081.0357395188</v>
      </c>
      <c r="I16" s="7">
        <v>1.43729</v>
      </c>
      <c r="J16" s="6"/>
      <c r="K16" s="11">
        <v>0.60899999999999999</v>
      </c>
      <c r="L16" s="11">
        <v>0.29199999999999998</v>
      </c>
      <c r="M16" s="6"/>
      <c r="N16" s="7">
        <v>718</v>
      </c>
      <c r="O16" s="6">
        <v>368.86</v>
      </c>
      <c r="P16" s="6"/>
      <c r="Q16" s="6"/>
      <c r="R16" s="12">
        <v>0.39510000000000001</v>
      </c>
      <c r="S16" s="12"/>
      <c r="T16" s="13">
        <v>1236.8296</v>
      </c>
    </row>
    <row r="17" spans="1:20" x14ac:dyDescent="0.25">
      <c r="A17" s="3">
        <v>371700</v>
      </c>
      <c r="B17" s="5" t="s">
        <v>35</v>
      </c>
      <c r="C17" s="9">
        <v>31.1903334819702</v>
      </c>
      <c r="D17" s="6"/>
      <c r="E17" s="7">
        <v>10050.4777985527</v>
      </c>
      <c r="F17" s="8">
        <v>0.220222284646482</v>
      </c>
      <c r="G17" s="7">
        <v>30.8843</v>
      </c>
      <c r="H17" s="6">
        <v>25031.6879577974</v>
      </c>
      <c r="I17" s="7">
        <v>1.8917299999999999</v>
      </c>
      <c r="J17" s="6"/>
      <c r="K17" s="11">
        <v>0.505</v>
      </c>
      <c r="L17" s="11">
        <v>0.25700000000000001</v>
      </c>
      <c r="M17" s="6"/>
      <c r="N17" s="6">
        <v>1402</v>
      </c>
      <c r="O17" s="6">
        <v>818.77</v>
      </c>
      <c r="P17" s="6"/>
      <c r="Q17" s="6"/>
      <c r="R17" s="12">
        <v>0.2616</v>
      </c>
      <c r="S17" s="12"/>
      <c r="T17" s="13">
        <v>821.789194980665</v>
      </c>
    </row>
    <row r="18" spans="1:20" x14ac:dyDescent="0.25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O18" s="6"/>
      <c r="P18" s="6"/>
      <c r="Q18" s="6"/>
      <c r="R18" s="6"/>
      <c r="S18" s="6"/>
      <c r="T18" s="6"/>
    </row>
  </sheetData>
  <phoneticPr fontId="6" type="noConversion"/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E8654-1710-4D97-8BAD-4EE68A3B898B}">
  <dimension ref="A1:T17"/>
  <sheetViews>
    <sheetView topLeftCell="H1" workbookViewId="0">
      <selection activeCell="M18" sqref="M18"/>
    </sheetView>
  </sheetViews>
  <sheetFormatPr defaultRowHeight="14" x14ac:dyDescent="0.25"/>
  <sheetData>
    <row r="1" spans="1:20" x14ac:dyDescent="0.25">
      <c r="A1" s="2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3" t="s">
        <v>7</v>
      </c>
      <c r="I1" s="10" t="s">
        <v>8</v>
      </c>
      <c r="J1" s="3" t="s">
        <v>9</v>
      </c>
      <c r="K1" s="10" t="s">
        <v>10</v>
      </c>
      <c r="L1" s="10" t="s">
        <v>11</v>
      </c>
      <c r="M1" s="3" t="s">
        <v>12</v>
      </c>
      <c r="N1" s="10" t="s">
        <v>13</v>
      </c>
      <c r="O1" s="10" t="s">
        <v>14</v>
      </c>
      <c r="P1" s="3" t="s">
        <v>15</v>
      </c>
      <c r="Q1" s="3" t="s">
        <v>16</v>
      </c>
      <c r="R1" s="10" t="s">
        <v>17</v>
      </c>
      <c r="S1" s="10" t="s">
        <v>18</v>
      </c>
      <c r="T1" s="10" t="s">
        <v>19</v>
      </c>
    </row>
    <row r="2" spans="1:20" x14ac:dyDescent="0.25">
      <c r="A2" s="3">
        <v>370100</v>
      </c>
      <c r="B2" s="5" t="s">
        <v>20</v>
      </c>
      <c r="C2" s="2">
        <v>49.989613515468903</v>
      </c>
      <c r="D2" s="6"/>
      <c r="E2" s="7">
        <v>41033.359589320004</v>
      </c>
      <c r="F2" s="8">
        <v>0.56439464090496005</v>
      </c>
      <c r="G2" s="7">
        <v>45.534300000000002</v>
      </c>
      <c r="H2" s="6">
        <v>10353.1535636343</v>
      </c>
      <c r="I2" s="7">
        <v>0.93462999999999996</v>
      </c>
      <c r="J2" s="6"/>
      <c r="K2" s="11">
        <v>0.40200000000000002</v>
      </c>
      <c r="L2" s="11">
        <v>0.442</v>
      </c>
      <c r="M2" s="6"/>
      <c r="N2" s="7">
        <v>11034</v>
      </c>
      <c r="O2" s="6">
        <v>613.53</v>
      </c>
      <c r="P2" s="6"/>
      <c r="Q2" s="6"/>
      <c r="R2" s="12"/>
      <c r="S2" s="12"/>
      <c r="T2" s="13">
        <v>2943.32</v>
      </c>
    </row>
    <row r="3" spans="1:20" x14ac:dyDescent="0.25">
      <c r="A3" s="3">
        <v>370200</v>
      </c>
      <c r="B3" s="5" t="s">
        <v>21</v>
      </c>
      <c r="C3" s="2">
        <v>58.453619687564597</v>
      </c>
      <c r="D3" s="6"/>
      <c r="E3" s="7">
        <v>49825.324324355002</v>
      </c>
      <c r="F3" s="8">
        <v>0.49501325324532303</v>
      </c>
      <c r="G3" s="7">
        <v>61.432099999999998</v>
      </c>
      <c r="H3" s="6">
        <v>14224.539405305901</v>
      </c>
      <c r="I3" s="7">
        <v>1.13534</v>
      </c>
      <c r="J3" s="6"/>
      <c r="K3" s="11">
        <v>0.45500000000000002</v>
      </c>
      <c r="L3" s="11">
        <v>0.36299999999999999</v>
      </c>
      <c r="M3" s="6"/>
      <c r="N3" s="7">
        <v>12034</v>
      </c>
      <c r="O3" s="6">
        <v>795.34</v>
      </c>
      <c r="P3" s="6"/>
      <c r="Q3" s="6"/>
      <c r="R3" s="12"/>
      <c r="S3" s="12"/>
      <c r="T3" s="13">
        <v>4002.32</v>
      </c>
    </row>
    <row r="4" spans="1:20" x14ac:dyDescent="0.25">
      <c r="A4" s="3">
        <v>370300</v>
      </c>
      <c r="B4" s="5" t="s">
        <v>22</v>
      </c>
      <c r="C4" s="2">
        <v>28.138290484883999</v>
      </c>
      <c r="D4" s="6"/>
      <c r="E4" s="7">
        <v>48352.993465455998</v>
      </c>
      <c r="F4" s="8">
        <v>0.384395305034954</v>
      </c>
      <c r="G4" s="7">
        <v>24.342300000000002</v>
      </c>
      <c r="H4" s="6">
        <v>14033.1324123432</v>
      </c>
      <c r="I4" s="7">
        <v>0.88353000000000004</v>
      </c>
      <c r="J4" s="6"/>
      <c r="K4" s="11">
        <v>0.60399999999999998</v>
      </c>
      <c r="L4" s="11">
        <v>0.253</v>
      </c>
      <c r="M4" s="6"/>
      <c r="N4" s="7">
        <v>7454</v>
      </c>
      <c r="O4" s="6">
        <v>421.24</v>
      </c>
      <c r="P4" s="6"/>
      <c r="Q4" s="6"/>
      <c r="R4" s="12"/>
      <c r="S4" s="12"/>
      <c r="T4" s="13">
        <v>1932.32</v>
      </c>
    </row>
    <row r="5" spans="1:20" x14ac:dyDescent="0.25">
      <c r="A5" s="3">
        <v>370400</v>
      </c>
      <c r="B5" s="5" t="s">
        <v>23</v>
      </c>
      <c r="C5" s="2">
        <v>18.543611122342401</v>
      </c>
      <c r="D5" s="6"/>
      <c r="E5" s="7">
        <v>23944.043864453</v>
      </c>
      <c r="F5" s="8">
        <v>0.34060376944992299</v>
      </c>
      <c r="G5" s="7">
        <v>15.4323</v>
      </c>
      <c r="H5" s="6">
        <v>19353.1238503483</v>
      </c>
      <c r="I5" s="7">
        <v>0.43952000000000002</v>
      </c>
      <c r="J5" s="6"/>
      <c r="K5" s="11">
        <v>0.56499999999999995</v>
      </c>
      <c r="L5" s="11">
        <v>0.20399999999999999</v>
      </c>
      <c r="M5" s="6"/>
      <c r="N5" s="7">
        <v>1003</v>
      </c>
      <c r="O5" s="6">
        <v>320.32</v>
      </c>
      <c r="P5" s="6"/>
      <c r="Q5" s="6"/>
      <c r="R5" s="12"/>
      <c r="S5" s="12"/>
      <c r="T5" s="13">
        <v>958.32</v>
      </c>
    </row>
    <row r="6" spans="1:20" x14ac:dyDescent="0.25">
      <c r="A6" s="3">
        <v>370500</v>
      </c>
      <c r="B6" s="5" t="s">
        <v>24</v>
      </c>
      <c r="C6" s="2">
        <v>32.221844554613099</v>
      </c>
      <c r="D6" s="6"/>
      <c r="E6" s="7">
        <v>993423.51328653505</v>
      </c>
      <c r="F6" s="8">
        <v>0.32539453240345301</v>
      </c>
      <c r="G6" s="7">
        <v>19.231400000000001</v>
      </c>
      <c r="H6" s="6">
        <v>4922.4316534534</v>
      </c>
      <c r="I6" s="7">
        <v>0.63953000000000004</v>
      </c>
      <c r="J6" s="6"/>
      <c r="K6" s="11">
        <v>0.68600000000000005</v>
      </c>
      <c r="L6" s="11">
        <v>0.153</v>
      </c>
      <c r="M6" s="6"/>
      <c r="N6" s="7">
        <v>3895</v>
      </c>
      <c r="O6" s="6">
        <v>130.32</v>
      </c>
      <c r="P6" s="6"/>
      <c r="Q6" s="6"/>
      <c r="R6" s="12"/>
      <c r="S6" s="12"/>
      <c r="T6" s="13">
        <v>1983.23</v>
      </c>
    </row>
    <row r="7" spans="1:20" x14ac:dyDescent="0.25">
      <c r="A7" s="3">
        <v>370600</v>
      </c>
      <c r="B7" s="5" t="s">
        <v>25</v>
      </c>
      <c r="C7" s="2">
        <v>49.984330944892598</v>
      </c>
      <c r="D7" s="6"/>
      <c r="E7" s="7">
        <v>43054.385636485</v>
      </c>
      <c r="F7" s="8">
        <v>0.35397532580350299</v>
      </c>
      <c r="G7" s="7">
        <v>48.412300000000002</v>
      </c>
      <c r="H7" s="6">
        <v>9843.2534531324309</v>
      </c>
      <c r="I7" s="7">
        <v>1.2353400000000001</v>
      </c>
      <c r="J7" s="6"/>
      <c r="K7" s="11">
        <v>0.54500000000000004</v>
      </c>
      <c r="L7" s="11">
        <v>0.29299999999999998</v>
      </c>
      <c r="M7" s="6"/>
      <c r="N7" s="7">
        <v>3494</v>
      </c>
      <c r="O7" s="6">
        <v>648.33000000000004</v>
      </c>
      <c r="P7" s="6"/>
      <c r="Q7" s="6"/>
      <c r="R7" s="12"/>
      <c r="S7" s="12"/>
      <c r="T7" s="13">
        <v>3002.32</v>
      </c>
    </row>
    <row r="8" spans="1:20" x14ac:dyDescent="0.25">
      <c r="A8" s="3">
        <v>370700</v>
      </c>
      <c r="B8" s="5" t="s">
        <v>26</v>
      </c>
      <c r="C8" s="2">
        <v>59.432846353224001</v>
      </c>
      <c r="D8" s="6"/>
      <c r="E8" s="7">
        <v>24594.105843958001</v>
      </c>
      <c r="F8" s="8">
        <v>0.34390422345343402</v>
      </c>
      <c r="G8" s="7">
        <v>65.243200000000002</v>
      </c>
      <c r="H8" s="6">
        <v>14934.370953040299</v>
      </c>
      <c r="I8" s="7">
        <v>1.98359</v>
      </c>
      <c r="J8" s="6"/>
      <c r="K8" s="11">
        <v>0.52300000000000002</v>
      </c>
      <c r="L8" s="11">
        <v>0.26300000000000001</v>
      </c>
      <c r="M8" s="6"/>
      <c r="N8" s="7">
        <v>2944</v>
      </c>
      <c r="O8" s="6">
        <v>840.32</v>
      </c>
      <c r="P8" s="6"/>
      <c r="Q8" s="6"/>
      <c r="S8" s="12"/>
      <c r="T8" s="13">
        <v>2143.3200000000002</v>
      </c>
    </row>
    <row r="9" spans="1:20" x14ac:dyDescent="0.25">
      <c r="A9" s="3">
        <v>370800</v>
      </c>
      <c r="B9" s="5" t="s">
        <v>27</v>
      </c>
      <c r="C9" s="2">
        <v>37.1264532643645</v>
      </c>
      <c r="D9" s="6"/>
      <c r="E9" s="7">
        <v>21308.385634486</v>
      </c>
      <c r="F9" s="8">
        <v>0.28432975930400001</v>
      </c>
      <c r="G9" s="7">
        <v>30.432200000000002</v>
      </c>
      <c r="H9" s="6">
        <v>12486.395364865801</v>
      </c>
      <c r="I9" s="7">
        <v>1.24455</v>
      </c>
      <c r="J9" s="6"/>
      <c r="K9" s="11">
        <v>0.502</v>
      </c>
      <c r="L9" s="11">
        <v>0.29299999999999998</v>
      </c>
      <c r="M9" s="6"/>
      <c r="N9" s="7">
        <v>1933</v>
      </c>
      <c r="O9" s="6">
        <v>710.21</v>
      </c>
      <c r="P9" s="6"/>
      <c r="Q9" s="6"/>
      <c r="R9" s="12"/>
      <c r="S9" s="12"/>
      <c r="T9" s="13">
        <v>1940.76</v>
      </c>
    </row>
    <row r="10" spans="1:20" x14ac:dyDescent="0.25">
      <c r="A10" s="3">
        <v>370900</v>
      </c>
      <c r="B10" s="5" t="s">
        <v>28</v>
      </c>
      <c r="C10" s="2">
        <v>26.513534328041999</v>
      </c>
      <c r="D10" s="6"/>
      <c r="E10" s="7">
        <v>23242.244555352299</v>
      </c>
      <c r="F10" s="8">
        <v>0.213573940534</v>
      </c>
      <c r="G10" s="7">
        <v>16.432200000000002</v>
      </c>
      <c r="H10" s="6">
        <v>5634.1038534908303</v>
      </c>
      <c r="I10" s="7">
        <v>1.23343</v>
      </c>
      <c r="J10" s="6"/>
      <c r="K10" s="11">
        <v>0.49299999999999999</v>
      </c>
      <c r="L10" s="11">
        <v>0.28399999999999997</v>
      </c>
      <c r="M10" s="6"/>
      <c r="N10" s="7">
        <v>1593</v>
      </c>
      <c r="O10" s="6">
        <v>494.32</v>
      </c>
      <c r="P10" s="6"/>
      <c r="Q10" s="6"/>
      <c r="R10" s="12"/>
      <c r="S10" s="12"/>
      <c r="T10" s="13">
        <v>1103.54</v>
      </c>
    </row>
    <row r="11" spans="1:20" x14ac:dyDescent="0.25">
      <c r="A11" s="3">
        <v>371000</v>
      </c>
      <c r="B11" s="5" t="s">
        <v>29</v>
      </c>
      <c r="C11" s="2">
        <v>22.432425404324</v>
      </c>
      <c r="D11" s="6"/>
      <c r="E11" s="7">
        <v>59645.453412344003</v>
      </c>
      <c r="F11" s="8">
        <v>0.39538109305945301</v>
      </c>
      <c r="G11" s="7">
        <v>19.234300000000001</v>
      </c>
      <c r="H11" s="6">
        <v>1988.4396269486001</v>
      </c>
      <c r="I11" s="7">
        <v>0.43563000000000002</v>
      </c>
      <c r="J11" s="6"/>
      <c r="K11" s="11">
        <v>0.54300000000000004</v>
      </c>
      <c r="L11" s="11">
        <v>0.27400000000000002</v>
      </c>
      <c r="M11" s="6"/>
      <c r="N11" s="7">
        <v>2012</v>
      </c>
      <c r="O11" s="6">
        <v>204.23</v>
      </c>
      <c r="P11" s="6"/>
      <c r="Q11" s="6"/>
      <c r="R11" s="12"/>
      <c r="S11" s="12"/>
      <c r="T11" s="13">
        <v>1204.31</v>
      </c>
    </row>
    <row r="12" spans="1:20" x14ac:dyDescent="0.25">
      <c r="A12" s="3">
        <v>371100</v>
      </c>
      <c r="B12" s="5" t="s">
        <v>30</v>
      </c>
      <c r="C12" s="2">
        <v>12.352431324323</v>
      </c>
      <c r="D12" s="6"/>
      <c r="E12" s="7">
        <v>24098.395054095301</v>
      </c>
      <c r="F12" s="8">
        <v>0.32420394930433999</v>
      </c>
      <c r="G12" s="7">
        <v>10.321400000000001</v>
      </c>
      <c r="H12" s="6">
        <v>7733.6325863454003</v>
      </c>
      <c r="I12" s="7">
        <v>0.43246000000000001</v>
      </c>
      <c r="J12" s="6"/>
      <c r="K12" s="11">
        <v>0.503</v>
      </c>
      <c r="L12" s="11">
        <v>0.30399999999999999</v>
      </c>
      <c r="M12" s="6"/>
      <c r="N12" s="7">
        <v>1423</v>
      </c>
      <c r="O12" s="6">
        <v>203.43</v>
      </c>
      <c r="P12" s="6"/>
      <c r="Q12" s="6"/>
      <c r="R12" s="12"/>
      <c r="S12" s="12"/>
      <c r="T12" s="13">
        <v>644.32000000000005</v>
      </c>
    </row>
    <row r="13" spans="1:20" x14ac:dyDescent="0.25">
      <c r="A13" s="3">
        <v>371300</v>
      </c>
      <c r="B13" s="5" t="s">
        <v>31</v>
      </c>
      <c r="C13" s="9">
        <v>46.432143217342997</v>
      </c>
      <c r="D13" s="6"/>
      <c r="E13" s="7">
        <v>16984.3085934958</v>
      </c>
      <c r="F13" s="8">
        <v>0.193920483903433</v>
      </c>
      <c r="G13" s="7">
        <v>44.243099999999998</v>
      </c>
      <c r="H13" s="6">
        <v>19345.153686434998</v>
      </c>
      <c r="I13" s="7">
        <v>1.9483299999999999</v>
      </c>
      <c r="J13" s="6"/>
      <c r="K13" s="11">
        <v>0.45300000000000001</v>
      </c>
      <c r="L13" s="11">
        <v>0.30499999999999999</v>
      </c>
      <c r="M13" s="6"/>
      <c r="N13" s="7">
        <v>4328</v>
      </c>
      <c r="O13" s="6">
        <v>912.23</v>
      </c>
      <c r="P13" s="6"/>
      <c r="Q13" s="6"/>
      <c r="R13" s="12"/>
      <c r="S13" s="12"/>
      <c r="T13" s="13">
        <v>1634.98</v>
      </c>
    </row>
    <row r="14" spans="1:20" x14ac:dyDescent="0.25">
      <c r="A14" s="3">
        <v>371400</v>
      </c>
      <c r="B14" s="5" t="s">
        <v>32</v>
      </c>
      <c r="C14" s="9">
        <v>23.3241437432523</v>
      </c>
      <c r="D14" s="6"/>
      <c r="E14" s="7">
        <v>21949.3058930558</v>
      </c>
      <c r="F14" s="8">
        <v>0.25182304932049299</v>
      </c>
      <c r="G14" s="7">
        <v>21.432099999999998</v>
      </c>
      <c r="H14" s="6">
        <v>11933.5368346543</v>
      </c>
      <c r="I14" s="7">
        <v>1.85364</v>
      </c>
      <c r="J14" s="6"/>
      <c r="K14" s="11">
        <v>0.48299999999999998</v>
      </c>
      <c r="L14" s="11">
        <v>0.26300000000000001</v>
      </c>
      <c r="M14" s="6"/>
      <c r="N14" s="7">
        <v>2493</v>
      </c>
      <c r="O14" s="6">
        <v>432.23</v>
      </c>
      <c r="P14" s="6"/>
      <c r="Q14" s="6"/>
      <c r="R14" s="12"/>
      <c r="S14" s="12"/>
      <c r="T14" s="13">
        <v>1202.3</v>
      </c>
    </row>
    <row r="15" spans="1:20" x14ac:dyDescent="0.25">
      <c r="A15" s="3">
        <v>371500</v>
      </c>
      <c r="B15" s="5" t="s">
        <v>33</v>
      </c>
      <c r="C15" s="9">
        <v>26.123435734344302</v>
      </c>
      <c r="D15" s="6"/>
      <c r="E15" s="7">
        <v>19894.503548304001</v>
      </c>
      <c r="F15" s="8">
        <v>0.30432804093284299</v>
      </c>
      <c r="G15" s="7">
        <v>32.321300000000001</v>
      </c>
      <c r="H15" s="6">
        <v>11324.5683465332</v>
      </c>
      <c r="I15" s="7">
        <v>1.04362</v>
      </c>
      <c r="J15" s="6"/>
      <c r="K15" s="11">
        <v>0.503</v>
      </c>
      <c r="L15" s="11">
        <v>0.23200000000000001</v>
      </c>
      <c r="M15" s="6"/>
      <c r="N15" s="7">
        <v>1544</v>
      </c>
      <c r="O15" s="6">
        <v>495.32</v>
      </c>
      <c r="P15" s="6"/>
      <c r="Q15" s="6"/>
      <c r="R15" s="12"/>
      <c r="S15" s="12"/>
      <c r="T15" s="13">
        <v>995.32</v>
      </c>
    </row>
    <row r="16" spans="1:20" x14ac:dyDescent="0.25">
      <c r="A16" s="3">
        <v>371600</v>
      </c>
      <c r="B16" s="5" t="s">
        <v>34</v>
      </c>
      <c r="C16" s="9">
        <v>23.342432280432</v>
      </c>
      <c r="D16" s="6"/>
      <c r="E16" s="7">
        <v>28959.593258934001</v>
      </c>
      <c r="F16" s="8">
        <v>0.23264892316583399</v>
      </c>
      <c r="G16" s="7">
        <v>22.234200000000001</v>
      </c>
      <c r="H16" s="6">
        <v>11249.5793429433</v>
      </c>
      <c r="I16" s="7">
        <v>0.93533999999999995</v>
      </c>
      <c r="J16" s="6"/>
      <c r="K16" s="11">
        <v>0.53200000000000003</v>
      </c>
      <c r="L16" s="11">
        <v>0.252</v>
      </c>
      <c r="M16" s="6"/>
      <c r="N16" s="7">
        <v>684</v>
      </c>
      <c r="O16" s="6">
        <v>301.20999999999998</v>
      </c>
      <c r="P16" s="6"/>
      <c r="Q16" s="6"/>
      <c r="R16" s="12"/>
      <c r="S16" s="12"/>
      <c r="T16" s="13">
        <v>945.43</v>
      </c>
    </row>
    <row r="17" spans="1:20" x14ac:dyDescent="0.25">
      <c r="A17" s="3">
        <v>371700</v>
      </c>
      <c r="B17" s="5" t="s">
        <v>35</v>
      </c>
      <c r="C17" s="9">
        <v>26.323438353343001</v>
      </c>
      <c r="D17" s="6"/>
      <c r="E17" s="7">
        <v>9454.3589034853994</v>
      </c>
      <c r="F17" s="8">
        <v>0.19326548935682999</v>
      </c>
      <c r="G17" s="7">
        <v>25.324400000000001</v>
      </c>
      <c r="H17" s="6">
        <v>23055.329865681299</v>
      </c>
      <c r="I17" s="7">
        <v>1.45634</v>
      </c>
      <c r="J17" s="6"/>
      <c r="K17" s="11">
        <v>0.48399999999999999</v>
      </c>
      <c r="L17" s="11">
        <v>0.20300000000000001</v>
      </c>
      <c r="M17" s="6"/>
      <c r="N17" s="6">
        <v>1294</v>
      </c>
      <c r="O17" s="6">
        <v>754.32</v>
      </c>
      <c r="P17" s="6"/>
      <c r="Q17" s="6"/>
      <c r="R17" s="12"/>
      <c r="S17" s="12"/>
      <c r="T17" s="13">
        <v>650.53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T18"/>
  <sheetViews>
    <sheetView topLeftCell="B1" zoomScale="85" zoomScaleNormal="85" workbookViewId="0">
      <selection activeCell="H20" sqref="H20"/>
    </sheetView>
  </sheetViews>
  <sheetFormatPr defaultColWidth="8.90625" defaultRowHeight="14" x14ac:dyDescent="0.25"/>
  <sheetData>
    <row r="1" spans="1:20" x14ac:dyDescent="0.25">
      <c r="A1" s="2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3" t="s">
        <v>7</v>
      </c>
      <c r="I1" s="10" t="s">
        <v>8</v>
      </c>
      <c r="J1" s="3" t="s">
        <v>9</v>
      </c>
      <c r="K1" s="10" t="s">
        <v>10</v>
      </c>
      <c r="L1" s="10" t="s">
        <v>11</v>
      </c>
      <c r="M1" s="3" t="s">
        <v>12</v>
      </c>
      <c r="N1" s="10" t="s">
        <v>13</v>
      </c>
      <c r="O1" s="10" t="s">
        <v>14</v>
      </c>
      <c r="P1" s="3" t="s">
        <v>15</v>
      </c>
      <c r="Q1" s="3" t="s">
        <v>16</v>
      </c>
      <c r="R1" s="10" t="s">
        <v>17</v>
      </c>
      <c r="S1" s="10" t="s">
        <v>18</v>
      </c>
      <c r="T1" s="10" t="s">
        <v>19</v>
      </c>
    </row>
    <row r="2" spans="1:20" x14ac:dyDescent="0.25">
      <c r="A2" s="3">
        <v>370100</v>
      </c>
      <c r="B2" s="5" t="s">
        <v>20</v>
      </c>
      <c r="C2" s="2">
        <v>47.628055471544499</v>
      </c>
      <c r="D2" s="6"/>
      <c r="E2" s="7">
        <v>36394</v>
      </c>
      <c r="F2" s="8">
        <v>0.52224809907922898</v>
      </c>
      <c r="G2" s="7">
        <v>40.231499999999997</v>
      </c>
      <c r="H2" s="6">
        <v>8784</v>
      </c>
      <c r="I2" s="7">
        <v>0.98331000000000002</v>
      </c>
      <c r="J2" s="6"/>
      <c r="K2" s="11">
        <v>0.45900000000000002</v>
      </c>
      <c r="L2" s="11">
        <v>0.47499999999999998</v>
      </c>
      <c r="M2" s="6"/>
      <c r="N2" s="7">
        <v>11991</v>
      </c>
      <c r="O2" s="6">
        <v>648.37</v>
      </c>
      <c r="P2" s="6"/>
      <c r="Q2" s="6"/>
      <c r="R2" s="12">
        <v>0.94230000000000003</v>
      </c>
      <c r="S2" s="12"/>
      <c r="T2" s="13">
        <v>2185.09</v>
      </c>
    </row>
    <row r="3" spans="1:20" x14ac:dyDescent="0.25">
      <c r="A3" s="3">
        <v>370200</v>
      </c>
      <c r="B3" s="5" t="s">
        <v>21</v>
      </c>
      <c r="C3" s="2">
        <v>56.208824450635298</v>
      </c>
      <c r="D3" s="6"/>
      <c r="E3" s="7">
        <v>38892</v>
      </c>
      <c r="F3" s="8">
        <v>0.55238600467796795</v>
      </c>
      <c r="G3" s="7">
        <v>54.171199999999999</v>
      </c>
      <c r="H3" s="6">
        <v>32047</v>
      </c>
      <c r="I3" s="7">
        <v>1.3913800000000001</v>
      </c>
      <c r="J3" s="6"/>
      <c r="K3" s="11">
        <v>0.52300000000000002</v>
      </c>
      <c r="L3" s="11">
        <v>0.42</v>
      </c>
      <c r="M3" s="6"/>
      <c r="N3" s="7">
        <v>12313</v>
      </c>
      <c r="O3" s="6">
        <v>829.42</v>
      </c>
      <c r="P3" s="6"/>
      <c r="Q3" s="6"/>
      <c r="R3" s="12">
        <v>1.3875999999999999</v>
      </c>
      <c r="S3" s="12"/>
      <c r="T3" s="13">
        <v>3206.58</v>
      </c>
    </row>
    <row r="4" spans="1:20" x14ac:dyDescent="0.25">
      <c r="A4" s="3">
        <v>370300</v>
      </c>
      <c r="B4" s="5" t="s">
        <v>22</v>
      </c>
      <c r="C4" s="2">
        <v>34.397523068668903</v>
      </c>
      <c r="D4" s="6"/>
      <c r="E4" s="7">
        <v>37039</v>
      </c>
      <c r="F4" s="8">
        <v>0.40997981610226503</v>
      </c>
      <c r="G4" s="7">
        <v>24.669899999999998</v>
      </c>
      <c r="H4" s="6">
        <v>5864</v>
      </c>
      <c r="I4" s="7">
        <v>0.96957000000000004</v>
      </c>
      <c r="J4" s="6"/>
      <c r="K4" s="11">
        <v>0.65600000000000003</v>
      </c>
      <c r="L4" s="11">
        <v>0.30599999999999999</v>
      </c>
      <c r="M4" s="6"/>
      <c r="N4" s="7">
        <v>9248</v>
      </c>
      <c r="O4" s="6">
        <v>445.9</v>
      </c>
      <c r="P4" s="6"/>
      <c r="Q4" s="6"/>
      <c r="R4" s="12">
        <v>4.8512000000000004</v>
      </c>
      <c r="S4" s="12"/>
      <c r="T4" s="13">
        <v>1645.16</v>
      </c>
    </row>
    <row r="5" spans="1:20" x14ac:dyDescent="0.25">
      <c r="A5" s="3">
        <v>370400</v>
      </c>
      <c r="B5" s="5" t="s">
        <v>23</v>
      </c>
      <c r="C5" s="2">
        <v>19.597967952558498</v>
      </c>
      <c r="D5" s="6"/>
      <c r="E5" s="7">
        <v>21045</v>
      </c>
      <c r="F5" s="8">
        <v>0.33733443708609301</v>
      </c>
      <c r="G5" s="7">
        <v>13.563700000000001</v>
      </c>
      <c r="H5" s="6">
        <v>5268</v>
      </c>
      <c r="I5" s="7">
        <v>0.56410000000000005</v>
      </c>
      <c r="J5" s="6"/>
      <c r="K5" s="11">
        <v>0.63500000000000001</v>
      </c>
      <c r="L5" s="11">
        <v>0.27500000000000002</v>
      </c>
      <c r="M5" s="6"/>
      <c r="N5" s="7">
        <v>2193</v>
      </c>
      <c r="O5" s="6">
        <v>362.4</v>
      </c>
      <c r="P5" s="6"/>
      <c r="Q5" s="6"/>
      <c r="R5" s="12"/>
      <c r="S5" s="12"/>
      <c r="T5" s="13">
        <v>759.95</v>
      </c>
    </row>
    <row r="6" spans="1:20" x14ac:dyDescent="0.25">
      <c r="A6" s="3">
        <v>370500</v>
      </c>
      <c r="B6" s="5" t="s">
        <v>24</v>
      </c>
      <c r="C6" s="2">
        <v>32.129823626721901</v>
      </c>
      <c r="D6" s="6"/>
      <c r="E6" s="7">
        <v>74048</v>
      </c>
      <c r="F6" s="8">
        <v>0.39695276790248901</v>
      </c>
      <c r="G6" s="7">
        <v>19.156099999999999</v>
      </c>
      <c r="H6" s="6">
        <v>6134</v>
      </c>
      <c r="I6" s="7">
        <v>0.73284000000000005</v>
      </c>
      <c r="J6" s="6"/>
      <c r="K6" s="11">
        <v>0.80700000000000005</v>
      </c>
      <c r="L6" s="11">
        <v>0.156</v>
      </c>
      <c r="M6" s="6"/>
      <c r="N6" s="7">
        <v>3669</v>
      </c>
      <c r="O6" s="6">
        <v>196.9</v>
      </c>
      <c r="P6" s="6"/>
      <c r="Q6" s="6"/>
      <c r="R6" s="12">
        <v>2.0331999999999999</v>
      </c>
      <c r="S6" s="12"/>
      <c r="T6" s="13">
        <v>1450.31</v>
      </c>
    </row>
    <row r="7" spans="1:20" x14ac:dyDescent="0.25">
      <c r="A7" s="3">
        <v>370600</v>
      </c>
      <c r="B7" s="5" t="s">
        <v>25</v>
      </c>
      <c r="C7" s="2">
        <v>49.615843416499501</v>
      </c>
      <c r="D7" s="6"/>
      <c r="E7" s="7">
        <v>37075</v>
      </c>
      <c r="F7" s="8">
        <v>0.42934915322406902</v>
      </c>
      <c r="G7" s="7">
        <v>42.849200000000003</v>
      </c>
      <c r="H7" s="6">
        <v>13744</v>
      </c>
      <c r="I7" s="7">
        <v>1.3141799999999999</v>
      </c>
      <c r="J7" s="6"/>
      <c r="K7" s="11">
        <v>0.60799999999999998</v>
      </c>
      <c r="L7" s="11">
        <v>0.30199999999999999</v>
      </c>
      <c r="M7" s="6"/>
      <c r="N7" s="7">
        <v>3629</v>
      </c>
      <c r="O7" s="6">
        <v>696.17</v>
      </c>
      <c r="P7" s="6"/>
      <c r="Q7" s="6"/>
      <c r="R7" s="12">
        <v>0.35649999999999998</v>
      </c>
      <c r="S7" s="12"/>
      <c r="T7" s="13">
        <v>2405.75</v>
      </c>
    </row>
    <row r="8" spans="1:20" x14ac:dyDescent="0.25">
      <c r="A8" s="3">
        <v>370700</v>
      </c>
      <c r="B8" s="5" t="s">
        <v>26</v>
      </c>
      <c r="C8" s="2">
        <v>57.082354030486798</v>
      </c>
      <c r="D8" s="6"/>
      <c r="E8" s="7">
        <v>19677</v>
      </c>
      <c r="F8" s="8">
        <v>0.37415811006393201</v>
      </c>
      <c r="G8" s="7">
        <v>52.814900000000002</v>
      </c>
      <c r="H8" s="6">
        <v>9016</v>
      </c>
      <c r="I8" s="7">
        <v>1.974</v>
      </c>
      <c r="J8" s="6"/>
      <c r="K8" s="11">
        <v>0.58099999999999996</v>
      </c>
      <c r="L8" s="11">
        <v>0.29599999999999999</v>
      </c>
      <c r="M8" s="6"/>
      <c r="N8" s="7">
        <v>2948</v>
      </c>
      <c r="O8" s="6">
        <v>877.49</v>
      </c>
      <c r="P8" s="6"/>
      <c r="Q8" s="6"/>
      <c r="R8" s="12">
        <v>0.49259999999999998</v>
      </c>
      <c r="S8" s="12"/>
      <c r="T8" s="13">
        <v>1720.88</v>
      </c>
    </row>
    <row r="9" spans="1:20" x14ac:dyDescent="0.25">
      <c r="A9" s="3">
        <v>370800</v>
      </c>
      <c r="B9" s="5" t="s">
        <v>27</v>
      </c>
      <c r="C9" s="2">
        <v>38.672356919492501</v>
      </c>
      <c r="D9" s="6"/>
      <c r="E9" s="7">
        <v>18563</v>
      </c>
      <c r="F9" s="8">
        <v>0.27411096570913102</v>
      </c>
      <c r="G9" s="7">
        <v>30.229299999999999</v>
      </c>
      <c r="H9" s="6">
        <v>13996</v>
      </c>
      <c r="I9" s="7">
        <v>1.3575299999999999</v>
      </c>
      <c r="J9" s="6"/>
      <c r="K9" s="11">
        <v>0.55200000000000005</v>
      </c>
      <c r="L9" s="11">
        <v>0.32</v>
      </c>
      <c r="M9" s="6"/>
      <c r="N9" s="7">
        <v>1928</v>
      </c>
      <c r="O9" s="6">
        <v>787.09</v>
      </c>
      <c r="P9" s="6"/>
      <c r="Q9" s="6"/>
      <c r="R9" s="12"/>
      <c r="S9" s="12"/>
      <c r="T9" s="13">
        <v>1456.09</v>
      </c>
    </row>
    <row r="10" spans="1:20" x14ac:dyDescent="0.25">
      <c r="A10" s="3">
        <v>370900</v>
      </c>
      <c r="B10" s="5" t="s">
        <v>28</v>
      </c>
      <c r="C10" s="2">
        <v>26.2382131327305</v>
      </c>
      <c r="D10" s="6"/>
      <c r="E10" s="7">
        <v>18872</v>
      </c>
      <c r="F10" s="8">
        <v>0.29071917175078599</v>
      </c>
      <c r="G10" s="7">
        <v>15.647</v>
      </c>
      <c r="H10" s="6">
        <v>6083</v>
      </c>
      <c r="I10" s="7">
        <v>1.25858</v>
      </c>
      <c r="J10" s="6"/>
      <c r="K10" s="11">
        <v>0.56200000000000006</v>
      </c>
      <c r="L10" s="11">
        <v>0.32400000000000001</v>
      </c>
      <c r="M10" s="6"/>
      <c r="N10" s="7">
        <v>1880</v>
      </c>
      <c r="O10" s="6">
        <v>540.9</v>
      </c>
      <c r="P10" s="6"/>
      <c r="Q10" s="6"/>
      <c r="R10" s="12">
        <v>0.37030000000000002</v>
      </c>
      <c r="S10" s="12"/>
      <c r="T10" s="13">
        <v>1018.18</v>
      </c>
    </row>
    <row r="11" spans="1:20" x14ac:dyDescent="0.25">
      <c r="A11" s="3">
        <v>371000</v>
      </c>
      <c r="B11" s="5" t="s">
        <v>29</v>
      </c>
      <c r="C11" s="2">
        <v>24.847471757912199</v>
      </c>
      <c r="D11" s="6"/>
      <c r="E11" s="7">
        <v>54860</v>
      </c>
      <c r="F11" s="8">
        <v>0.42136200716845901</v>
      </c>
      <c r="G11" s="7">
        <v>17.8352</v>
      </c>
      <c r="H11" s="6">
        <v>5534</v>
      </c>
      <c r="I11" s="7">
        <v>0.65217999999999998</v>
      </c>
      <c r="J11" s="6"/>
      <c r="K11" s="11">
        <v>0.621</v>
      </c>
      <c r="L11" s="11">
        <v>0.29399999999999998</v>
      </c>
      <c r="M11" s="6"/>
      <c r="N11" s="7">
        <v>1975</v>
      </c>
      <c r="O11" s="6">
        <v>279</v>
      </c>
      <c r="P11" s="6"/>
      <c r="Q11" s="6"/>
      <c r="R11" s="12">
        <v>0.12620000000000001</v>
      </c>
      <c r="S11" s="12"/>
      <c r="T11" s="13">
        <v>1368.53</v>
      </c>
    </row>
    <row r="12" spans="1:20" x14ac:dyDescent="0.25">
      <c r="A12" s="3">
        <v>371100</v>
      </c>
      <c r="B12" s="5" t="s">
        <v>30</v>
      </c>
      <c r="C12" s="2">
        <v>14.715802069766299</v>
      </c>
      <c r="D12" s="6"/>
      <c r="E12" s="7">
        <v>18718</v>
      </c>
      <c r="F12" s="8">
        <v>0.34364159716584203</v>
      </c>
      <c r="G12" s="7">
        <v>10.773300000000001</v>
      </c>
      <c r="H12" s="6">
        <v>2950</v>
      </c>
      <c r="I12" s="7">
        <v>0.60153999999999996</v>
      </c>
      <c r="J12" s="6"/>
      <c r="K12" s="11">
        <v>0.497</v>
      </c>
      <c r="L12" s="11">
        <v>0.35699999999999998</v>
      </c>
      <c r="M12" s="6"/>
      <c r="N12" s="7">
        <v>1669</v>
      </c>
      <c r="O12" s="6">
        <v>270.98</v>
      </c>
      <c r="P12" s="6"/>
      <c r="Q12" s="6"/>
      <c r="R12" s="12">
        <v>3.8300000000000001E-2</v>
      </c>
      <c r="S12" s="12"/>
      <c r="T12" s="13">
        <v>505.87</v>
      </c>
    </row>
    <row r="13" spans="1:20" x14ac:dyDescent="0.25">
      <c r="A13" s="3">
        <v>371300</v>
      </c>
      <c r="B13" s="5" t="s">
        <v>31</v>
      </c>
      <c r="C13" s="9">
        <v>44.817185688103102</v>
      </c>
      <c r="D13" s="6"/>
      <c r="E13" s="7">
        <v>14400</v>
      </c>
      <c r="F13" s="8">
        <v>0.20737294201861101</v>
      </c>
      <c r="G13" s="7">
        <v>37.904000000000003</v>
      </c>
      <c r="H13" s="6">
        <v>10904</v>
      </c>
      <c r="I13" s="7">
        <v>2.00223</v>
      </c>
      <c r="J13" s="6"/>
      <c r="K13" s="11">
        <v>0.52</v>
      </c>
      <c r="L13" s="11">
        <v>0.35299999999999998</v>
      </c>
      <c r="M13" s="6"/>
      <c r="N13" s="7">
        <v>4691</v>
      </c>
      <c r="O13" s="6">
        <v>977.9</v>
      </c>
      <c r="P13" s="6"/>
      <c r="Q13" s="6"/>
      <c r="R13" s="12">
        <v>0.13919999999999999</v>
      </c>
      <c r="S13" s="12"/>
      <c r="T13" s="13">
        <v>1404.86</v>
      </c>
    </row>
    <row r="14" spans="1:20" x14ac:dyDescent="0.25">
      <c r="A14" s="3">
        <v>371400</v>
      </c>
      <c r="B14" s="5" t="s">
        <v>32</v>
      </c>
      <c r="C14" s="9">
        <v>23.213552678358202</v>
      </c>
      <c r="D14" s="6"/>
      <c r="E14" s="7">
        <v>18071</v>
      </c>
      <c r="F14" s="8">
        <v>0.28639970474257198</v>
      </c>
      <c r="G14" s="7">
        <v>24.5456</v>
      </c>
      <c r="H14" s="6">
        <v>4568</v>
      </c>
      <c r="I14" s="7">
        <v>2.0335700000000001</v>
      </c>
      <c r="J14" s="6"/>
      <c r="K14" s="11">
        <v>0.55800000000000005</v>
      </c>
      <c r="L14" s="11">
        <v>0.30199999999999999</v>
      </c>
      <c r="M14" s="6"/>
      <c r="N14" s="7">
        <v>3060</v>
      </c>
      <c r="O14" s="6">
        <v>541.9</v>
      </c>
      <c r="P14" s="6"/>
      <c r="Q14" s="6"/>
      <c r="R14" s="12">
        <v>0.26279999999999998</v>
      </c>
      <c r="S14" s="12"/>
      <c r="T14" s="13">
        <v>1003.38</v>
      </c>
    </row>
    <row r="15" spans="1:20" x14ac:dyDescent="0.25">
      <c r="A15" s="3">
        <v>371500</v>
      </c>
      <c r="B15" s="5" t="s">
        <v>33</v>
      </c>
      <c r="C15" s="9">
        <v>26.2960076325468</v>
      </c>
      <c r="D15" s="6"/>
      <c r="E15" s="7">
        <v>15347</v>
      </c>
      <c r="F15" s="8">
        <v>0.29390602856208398</v>
      </c>
      <c r="G15" s="7">
        <v>36.827399999999997</v>
      </c>
      <c r="H15" s="6">
        <v>1891</v>
      </c>
      <c r="I15" s="7">
        <v>1.2788299999999999</v>
      </c>
      <c r="J15" s="6"/>
      <c r="K15" s="11">
        <v>0.58499999999999996</v>
      </c>
      <c r="L15" s="11">
        <v>0.25</v>
      </c>
      <c r="M15" s="6"/>
      <c r="N15" s="7">
        <v>1470</v>
      </c>
      <c r="O15" s="6">
        <v>550.38</v>
      </c>
      <c r="P15" s="6"/>
      <c r="Q15" s="6"/>
      <c r="R15" s="12">
        <v>0.1</v>
      </c>
      <c r="S15" s="12"/>
      <c r="T15" s="13">
        <v>841.33</v>
      </c>
    </row>
    <row r="16" spans="1:20" x14ac:dyDescent="0.25">
      <c r="A16" s="3">
        <v>371600</v>
      </c>
      <c r="B16" s="5" t="s">
        <v>34</v>
      </c>
      <c r="C16" s="9">
        <v>29.856491669962299</v>
      </c>
      <c r="D16" s="6"/>
      <c r="E16" s="7">
        <v>22398</v>
      </c>
      <c r="F16" s="8">
        <v>0.25718819248762098</v>
      </c>
      <c r="G16" s="7">
        <v>21.2774</v>
      </c>
      <c r="H16" s="6">
        <v>4432</v>
      </c>
      <c r="I16" s="7">
        <v>1.30664</v>
      </c>
      <c r="J16" s="6"/>
      <c r="K16" s="11">
        <v>0.61699999999999999</v>
      </c>
      <c r="L16" s="11">
        <v>0.26600000000000001</v>
      </c>
      <c r="M16" s="6"/>
      <c r="N16" s="7">
        <v>824</v>
      </c>
      <c r="O16" s="6">
        <v>365.53</v>
      </c>
      <c r="P16" s="6"/>
      <c r="Q16" s="6"/>
      <c r="R16" s="12">
        <v>0.09</v>
      </c>
      <c r="S16" s="12"/>
      <c r="T16" s="13">
        <v>833.67</v>
      </c>
    </row>
    <row r="17" spans="1:20" x14ac:dyDescent="0.25">
      <c r="A17" s="3">
        <v>371700</v>
      </c>
      <c r="B17" s="5" t="s">
        <v>35</v>
      </c>
      <c r="C17" s="9">
        <v>26.6990997795711</v>
      </c>
      <c r="D17" s="6"/>
      <c r="E17" s="7">
        <v>6652</v>
      </c>
      <c r="F17" s="8">
        <v>0.212886464656414</v>
      </c>
      <c r="G17" s="7">
        <v>26.7956</v>
      </c>
      <c r="H17" s="6">
        <v>3419</v>
      </c>
      <c r="I17" s="7">
        <v>1.7518899999999999</v>
      </c>
      <c r="J17" s="6"/>
      <c r="K17" s="11">
        <v>0.45900000000000002</v>
      </c>
      <c r="L17" s="11">
        <v>0.23200000000000001</v>
      </c>
      <c r="M17" s="6"/>
      <c r="N17" s="7">
        <v>1396</v>
      </c>
      <c r="O17" s="6">
        <v>812.17</v>
      </c>
      <c r="P17" s="6"/>
      <c r="Q17" s="6"/>
      <c r="R17" s="12">
        <v>0.1308</v>
      </c>
      <c r="S17" s="12"/>
      <c r="T17" s="13">
        <v>539.6</v>
      </c>
    </row>
    <row r="18" spans="1:20" x14ac:dyDescent="0.25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</row>
  </sheetData>
  <phoneticPr fontId="6" type="noConversion"/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62D27-E0D6-4057-B141-005A26A7319E}">
  <dimension ref="A1:T18"/>
  <sheetViews>
    <sheetView topLeftCell="B1" workbookViewId="0">
      <selection activeCell="T17" sqref="T17"/>
    </sheetView>
  </sheetViews>
  <sheetFormatPr defaultRowHeight="14" x14ac:dyDescent="0.25"/>
  <sheetData>
    <row r="1" spans="1:20" x14ac:dyDescent="0.25">
      <c r="A1" s="2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3" t="s">
        <v>7</v>
      </c>
      <c r="I1" s="10" t="s">
        <v>8</v>
      </c>
      <c r="J1" s="3" t="s">
        <v>9</v>
      </c>
      <c r="K1" s="10" t="s">
        <v>10</v>
      </c>
      <c r="L1" s="10" t="s">
        <v>11</v>
      </c>
      <c r="M1" s="3" t="s">
        <v>12</v>
      </c>
      <c r="N1" s="10" t="s">
        <v>13</v>
      </c>
      <c r="O1" s="10" t="s">
        <v>14</v>
      </c>
      <c r="P1" s="3" t="s">
        <v>15</v>
      </c>
      <c r="Q1" s="3" t="s">
        <v>16</v>
      </c>
      <c r="R1" s="10" t="s">
        <v>17</v>
      </c>
      <c r="S1" s="10" t="s">
        <v>18</v>
      </c>
      <c r="T1" s="10" t="s">
        <v>19</v>
      </c>
    </row>
    <row r="2" spans="1:20" x14ac:dyDescent="0.25">
      <c r="A2" s="3">
        <v>370100</v>
      </c>
      <c r="B2" s="5" t="s">
        <v>20</v>
      </c>
      <c r="C2" s="2">
        <v>44.034684958492299</v>
      </c>
      <c r="D2" s="6"/>
      <c r="E2" s="7">
        <v>35394</v>
      </c>
      <c r="F2" s="8">
        <v>0.45464659905654498</v>
      </c>
      <c r="G2" s="7">
        <v>38.253399999999999</v>
      </c>
      <c r="H2" s="6">
        <v>8123</v>
      </c>
      <c r="I2" s="7">
        <v>0.95333999999999997</v>
      </c>
      <c r="J2" s="6"/>
      <c r="K2" s="11">
        <v>0.40200000000000002</v>
      </c>
      <c r="L2" s="11">
        <v>0.41199999999999998</v>
      </c>
      <c r="M2" s="6"/>
      <c r="N2" s="7">
        <v>9899</v>
      </c>
      <c r="O2" s="6">
        <v>589.42999999999995</v>
      </c>
      <c r="P2" s="6"/>
      <c r="Q2" s="6"/>
      <c r="R2" s="12"/>
      <c r="S2" s="12"/>
      <c r="T2" s="13">
        <v>1980.32</v>
      </c>
    </row>
    <row r="3" spans="1:20" x14ac:dyDescent="0.25">
      <c r="A3" s="3">
        <v>370200</v>
      </c>
      <c r="B3" s="5" t="s">
        <v>21</v>
      </c>
      <c r="C3" s="2">
        <v>49.649028659348602</v>
      </c>
      <c r="D3" s="6"/>
      <c r="E3" s="7">
        <v>32442</v>
      </c>
      <c r="F3" s="8">
        <v>0.45435400464668002</v>
      </c>
      <c r="G3" s="7">
        <v>48.543500000000002</v>
      </c>
      <c r="H3" s="6">
        <v>28032</v>
      </c>
      <c r="I3" s="7">
        <v>1.19353</v>
      </c>
      <c r="J3" s="6"/>
      <c r="K3" s="11">
        <v>0.49299999999999999</v>
      </c>
      <c r="L3" s="11">
        <v>0.39400000000000002</v>
      </c>
      <c r="M3" s="6"/>
      <c r="N3" s="7">
        <v>11003</v>
      </c>
      <c r="O3" s="6">
        <v>795.32</v>
      </c>
      <c r="P3" s="6"/>
      <c r="Q3" s="6"/>
      <c r="R3" s="12"/>
      <c r="S3" s="12"/>
      <c r="T3" s="13">
        <v>2889.43</v>
      </c>
    </row>
    <row r="4" spans="1:20" x14ac:dyDescent="0.25">
      <c r="A4" s="3">
        <v>370300</v>
      </c>
      <c r="B4" s="5" t="s">
        <v>22</v>
      </c>
      <c r="C4" s="2">
        <v>29.846352634253599</v>
      </c>
      <c r="D4" s="6"/>
      <c r="E4" s="7">
        <v>31349</v>
      </c>
      <c r="F4" s="8">
        <v>0.35543545402454002</v>
      </c>
      <c r="G4" s="7">
        <v>20.654299999999999</v>
      </c>
      <c r="H4" s="6">
        <v>5240</v>
      </c>
      <c r="I4" s="7">
        <v>0.68332000000000004</v>
      </c>
      <c r="J4" s="6"/>
      <c r="K4" s="11">
        <v>0.58199999999999996</v>
      </c>
      <c r="L4" s="11">
        <v>0.26400000000000001</v>
      </c>
      <c r="M4" s="6"/>
      <c r="N4" s="7">
        <v>8854</v>
      </c>
      <c r="O4" s="6">
        <v>384.44</v>
      </c>
      <c r="P4" s="6"/>
      <c r="Q4" s="6"/>
      <c r="R4" s="12"/>
      <c r="S4" s="12"/>
      <c r="T4" s="13">
        <v>1305.8599999999999</v>
      </c>
    </row>
    <row r="5" spans="1:20" x14ac:dyDescent="0.25">
      <c r="A5" s="3">
        <v>370400</v>
      </c>
      <c r="B5" s="5" t="s">
        <v>23</v>
      </c>
      <c r="C5" s="2">
        <v>16.0496948564363</v>
      </c>
      <c r="D5" s="6"/>
      <c r="E5" s="7">
        <v>18645</v>
      </c>
      <c r="F5" s="8">
        <v>0.28354343708345497</v>
      </c>
      <c r="G5" s="7">
        <v>11.436299999999999</v>
      </c>
      <c r="H5" s="6">
        <v>4821</v>
      </c>
      <c r="I5" s="7">
        <v>0.42313000000000001</v>
      </c>
      <c r="J5" s="6"/>
      <c r="K5" s="11">
        <v>0.59199999999999997</v>
      </c>
      <c r="L5" s="11">
        <v>0.20399999999999999</v>
      </c>
      <c r="M5" s="6"/>
      <c r="N5" s="7">
        <v>1343</v>
      </c>
      <c r="O5" s="6">
        <v>310.43</v>
      </c>
      <c r="P5" s="6"/>
      <c r="Q5" s="6"/>
      <c r="R5" s="12"/>
      <c r="S5" s="12"/>
      <c r="T5" s="13">
        <v>694.86</v>
      </c>
    </row>
    <row r="6" spans="1:20" x14ac:dyDescent="0.25">
      <c r="A6" s="3">
        <v>370500</v>
      </c>
      <c r="B6" s="5" t="s">
        <v>24</v>
      </c>
      <c r="C6" s="2">
        <v>29.086346582645302</v>
      </c>
      <c r="D6" s="6"/>
      <c r="E6" s="7">
        <v>68048</v>
      </c>
      <c r="F6" s="8">
        <v>0.323546667943442</v>
      </c>
      <c r="G6" s="7">
        <v>13.1456</v>
      </c>
      <c r="H6" s="6">
        <v>5823</v>
      </c>
      <c r="I6" s="7">
        <v>0.53420999999999996</v>
      </c>
      <c r="J6" s="6"/>
      <c r="K6" s="11">
        <v>0.78200000000000003</v>
      </c>
      <c r="L6" s="11">
        <v>0.10299999999999999</v>
      </c>
      <c r="M6" s="6"/>
      <c r="N6" s="7">
        <v>2946</v>
      </c>
      <c r="O6" s="6">
        <v>120.43</v>
      </c>
      <c r="P6" s="6"/>
      <c r="Q6" s="6"/>
      <c r="R6" s="12"/>
      <c r="S6" s="12"/>
      <c r="T6" s="13">
        <v>1102.21</v>
      </c>
    </row>
    <row r="7" spans="1:20" x14ac:dyDescent="0.25">
      <c r="A7" s="3">
        <v>370600</v>
      </c>
      <c r="B7" s="5" t="s">
        <v>25</v>
      </c>
      <c r="C7" s="2">
        <v>40.139053149865397</v>
      </c>
      <c r="D7" s="6"/>
      <c r="E7" s="7">
        <v>34575</v>
      </c>
      <c r="F7" s="8">
        <v>0.38432435355345301</v>
      </c>
      <c r="G7" s="7">
        <v>38.634599999999999</v>
      </c>
      <c r="H7" s="6">
        <v>10321</v>
      </c>
      <c r="I7" s="7">
        <v>0.98431999999999997</v>
      </c>
      <c r="J7" s="6"/>
      <c r="K7" s="11">
        <v>0.56200000000000006</v>
      </c>
      <c r="L7" s="11">
        <v>0.24299999999999999</v>
      </c>
      <c r="M7" s="6"/>
      <c r="N7" s="7">
        <v>2946</v>
      </c>
      <c r="O7" s="6">
        <v>610.23</v>
      </c>
      <c r="P7" s="6"/>
      <c r="Q7" s="6"/>
      <c r="R7" s="12"/>
      <c r="S7" s="12"/>
      <c r="T7" s="13">
        <v>1984.53</v>
      </c>
    </row>
    <row r="8" spans="1:20" x14ac:dyDescent="0.25">
      <c r="A8" s="3">
        <v>370700</v>
      </c>
      <c r="B8" s="5" t="s">
        <v>26</v>
      </c>
      <c r="C8" s="2">
        <v>49.094369232143102</v>
      </c>
      <c r="D8" s="6"/>
      <c r="E8" s="7">
        <v>12347</v>
      </c>
      <c r="F8" s="8">
        <v>0.31321321034354499</v>
      </c>
      <c r="G8" s="7">
        <v>46.564599999999999</v>
      </c>
      <c r="H8" s="6">
        <v>8923</v>
      </c>
      <c r="I8" s="7">
        <v>1.1132200000000001</v>
      </c>
      <c r="J8" s="6"/>
      <c r="K8" s="11">
        <v>0.501</v>
      </c>
      <c r="L8" s="11">
        <v>0.245</v>
      </c>
      <c r="M8" s="6"/>
      <c r="N8" s="7">
        <v>2664</v>
      </c>
      <c r="O8" s="6">
        <v>839.22</v>
      </c>
      <c r="P8" s="6"/>
      <c r="Q8" s="6"/>
      <c r="R8" s="12"/>
      <c r="S8" s="12"/>
      <c r="T8" s="13">
        <v>1240.24</v>
      </c>
    </row>
    <row r="9" spans="1:20" x14ac:dyDescent="0.25">
      <c r="A9" s="3">
        <v>370800</v>
      </c>
      <c r="B9" s="5" t="s">
        <v>27</v>
      </c>
      <c r="C9" s="2">
        <v>32.672498594949197</v>
      </c>
      <c r="D9" s="6"/>
      <c r="E9" s="7">
        <v>15643</v>
      </c>
      <c r="F9" s="8">
        <v>0.21423232131242401</v>
      </c>
      <c r="G9" s="7">
        <v>26.465399999999999</v>
      </c>
      <c r="H9" s="6">
        <v>11003</v>
      </c>
      <c r="I9" s="7">
        <v>0.93522000000000005</v>
      </c>
      <c r="J9" s="6"/>
      <c r="K9" s="11">
        <v>0.502</v>
      </c>
      <c r="L9" s="11">
        <v>0.29299999999999998</v>
      </c>
      <c r="M9" s="6"/>
      <c r="N9" s="7">
        <v>1466</v>
      </c>
      <c r="O9" s="6">
        <v>720.24</v>
      </c>
      <c r="P9" s="6"/>
      <c r="Q9" s="6"/>
      <c r="R9" s="12"/>
      <c r="S9" s="12"/>
      <c r="T9" s="13">
        <v>999.98</v>
      </c>
    </row>
    <row r="10" spans="1:20" x14ac:dyDescent="0.25">
      <c r="A10" s="3">
        <v>370900</v>
      </c>
      <c r="B10" s="5" t="s">
        <v>28</v>
      </c>
      <c r="C10" s="2">
        <v>22.340694854994499</v>
      </c>
      <c r="D10" s="6"/>
      <c r="E10" s="7">
        <v>14322</v>
      </c>
      <c r="F10" s="8">
        <v>0.233213234342346</v>
      </c>
      <c r="G10" s="7">
        <v>11.6343</v>
      </c>
      <c r="H10" s="6">
        <v>5251</v>
      </c>
      <c r="I10" s="7">
        <v>0.94821</v>
      </c>
      <c r="J10" s="6"/>
      <c r="K10" s="11">
        <v>0.51200000000000001</v>
      </c>
      <c r="L10" s="11">
        <v>0.29399999999999998</v>
      </c>
      <c r="M10" s="6"/>
      <c r="N10" s="7">
        <v>1356</v>
      </c>
      <c r="O10" s="6">
        <v>495.8</v>
      </c>
      <c r="P10" s="6"/>
      <c r="Q10" s="6"/>
      <c r="R10" s="12"/>
      <c r="S10" s="12"/>
      <c r="T10" s="13">
        <v>896.32</v>
      </c>
    </row>
    <row r="11" spans="1:20" x14ac:dyDescent="0.25">
      <c r="A11" s="3">
        <v>371000</v>
      </c>
      <c r="B11" s="5" t="s">
        <v>29</v>
      </c>
      <c r="C11" s="2">
        <v>19.463498543544301</v>
      </c>
      <c r="D11" s="6"/>
      <c r="E11" s="7">
        <v>52456</v>
      </c>
      <c r="F11" s="8">
        <v>0.36342434143242303</v>
      </c>
      <c r="G11" s="7">
        <v>13.576499999999999</v>
      </c>
      <c r="H11" s="6">
        <v>4985</v>
      </c>
      <c r="I11" s="7">
        <v>0.42542000000000002</v>
      </c>
      <c r="J11" s="6"/>
      <c r="K11" s="11">
        <v>0.59199999999999997</v>
      </c>
      <c r="L11" s="11">
        <v>0.223</v>
      </c>
      <c r="M11" s="6"/>
      <c r="N11" s="7">
        <v>1640</v>
      </c>
      <c r="O11" s="6">
        <v>199.32</v>
      </c>
      <c r="P11" s="6"/>
      <c r="Q11" s="6"/>
      <c r="R11" s="12"/>
      <c r="S11" s="12"/>
      <c r="T11" s="13">
        <v>1104.32</v>
      </c>
    </row>
    <row r="12" spans="1:20" x14ac:dyDescent="0.25">
      <c r="A12" s="3">
        <v>371100</v>
      </c>
      <c r="B12" s="5" t="s">
        <v>30</v>
      </c>
      <c r="C12" s="2">
        <v>9.9246935489320993</v>
      </c>
      <c r="D12" s="6"/>
      <c r="E12" s="7">
        <v>14518</v>
      </c>
      <c r="F12" s="8">
        <v>0.284324234664662</v>
      </c>
      <c r="G12" s="7">
        <v>6.6456</v>
      </c>
      <c r="H12" s="6">
        <v>2104</v>
      </c>
      <c r="I12" s="7">
        <v>0.53620999999999996</v>
      </c>
      <c r="J12" s="6"/>
      <c r="K12" s="11">
        <v>0.42299999999999999</v>
      </c>
      <c r="L12" s="11">
        <v>0.30199999999999999</v>
      </c>
      <c r="M12" s="6"/>
      <c r="N12" s="7">
        <v>1534</v>
      </c>
      <c r="O12" s="6">
        <v>230.42</v>
      </c>
      <c r="P12" s="6"/>
      <c r="Q12" s="6"/>
      <c r="R12" s="12"/>
      <c r="S12" s="12"/>
      <c r="T12" s="13">
        <v>425.53</v>
      </c>
    </row>
    <row r="13" spans="1:20" x14ac:dyDescent="0.25">
      <c r="A13" s="3">
        <v>371300</v>
      </c>
      <c r="B13" s="5" t="s">
        <v>31</v>
      </c>
      <c r="C13" s="9">
        <v>38.634948549854897</v>
      </c>
      <c r="D13" s="6"/>
      <c r="E13" s="7">
        <v>13200</v>
      </c>
      <c r="F13" s="8">
        <v>0.16343564201835301</v>
      </c>
      <c r="G13" s="7">
        <v>30.645600000000002</v>
      </c>
      <c r="H13" s="6">
        <v>9843</v>
      </c>
      <c r="I13" s="7">
        <v>1.33223</v>
      </c>
      <c r="J13" s="6"/>
      <c r="K13" s="11">
        <v>0.45</v>
      </c>
      <c r="L13" s="11">
        <v>0.26400000000000001</v>
      </c>
      <c r="M13" s="6"/>
      <c r="N13" s="7">
        <v>4524</v>
      </c>
      <c r="O13" s="6">
        <v>930.32</v>
      </c>
      <c r="P13" s="6"/>
      <c r="Q13" s="6"/>
      <c r="R13" s="12"/>
      <c r="S13" s="12"/>
      <c r="T13" s="13">
        <v>1033.1300000000001</v>
      </c>
    </row>
    <row r="14" spans="1:20" x14ac:dyDescent="0.25">
      <c r="A14" s="3">
        <v>371400</v>
      </c>
      <c r="B14" s="5" t="s">
        <v>32</v>
      </c>
      <c r="C14" s="9">
        <v>18.0458934594593</v>
      </c>
      <c r="D14" s="6"/>
      <c r="E14" s="7">
        <v>11371</v>
      </c>
      <c r="F14" s="8">
        <v>0.25432423445436397</v>
      </c>
      <c r="G14" s="7">
        <v>24.5456</v>
      </c>
      <c r="H14" s="6">
        <v>3989</v>
      </c>
      <c r="I14" s="7">
        <v>1.98942</v>
      </c>
      <c r="J14" s="6"/>
      <c r="K14" s="11">
        <v>0.502</v>
      </c>
      <c r="L14" s="11">
        <v>0.27400000000000002</v>
      </c>
      <c r="M14" s="6"/>
      <c r="N14" s="7">
        <v>2984</v>
      </c>
      <c r="O14" s="6">
        <v>498.22</v>
      </c>
      <c r="P14" s="6"/>
      <c r="Q14" s="6"/>
      <c r="R14" s="12"/>
      <c r="S14" s="12"/>
      <c r="T14" s="13">
        <v>859.34</v>
      </c>
    </row>
    <row r="15" spans="1:20" x14ac:dyDescent="0.25">
      <c r="A15" s="3">
        <v>371500</v>
      </c>
      <c r="B15" s="5" t="s">
        <v>33</v>
      </c>
      <c r="C15" s="9">
        <v>22.094386495944299</v>
      </c>
      <c r="D15" s="6"/>
      <c r="E15" s="7">
        <v>11347</v>
      </c>
      <c r="F15" s="8">
        <v>0.25543450286546499</v>
      </c>
      <c r="G15" s="7">
        <v>30.845500000000001</v>
      </c>
      <c r="H15" s="6">
        <v>1395</v>
      </c>
      <c r="I15" s="7">
        <v>0.98343000000000003</v>
      </c>
      <c r="J15" s="6"/>
      <c r="K15" s="11">
        <v>0.502</v>
      </c>
      <c r="L15" s="11">
        <v>0.20100000000000001</v>
      </c>
      <c r="M15" s="6"/>
      <c r="N15" s="7">
        <v>1204</v>
      </c>
      <c r="O15" s="6">
        <v>499.31</v>
      </c>
      <c r="P15" s="6"/>
      <c r="Q15" s="6"/>
      <c r="R15" s="12"/>
      <c r="S15" s="12"/>
      <c r="T15" s="13">
        <v>795.33</v>
      </c>
    </row>
    <row r="16" spans="1:20" x14ac:dyDescent="0.25">
      <c r="A16" s="3">
        <v>371600</v>
      </c>
      <c r="B16" s="5" t="s">
        <v>34</v>
      </c>
      <c r="C16" s="9">
        <v>21.0964849845953</v>
      </c>
      <c r="D16" s="6"/>
      <c r="E16" s="7">
        <v>19898</v>
      </c>
      <c r="F16" s="8">
        <v>0.212142492482535</v>
      </c>
      <c r="G16" s="7">
        <v>18.454499999999999</v>
      </c>
      <c r="H16" s="6">
        <v>3958</v>
      </c>
      <c r="I16" s="7">
        <v>0.84553</v>
      </c>
      <c r="J16" s="6"/>
      <c r="K16" s="11">
        <v>0.503</v>
      </c>
      <c r="L16" s="11">
        <v>0.224</v>
      </c>
      <c r="M16" s="6"/>
      <c r="N16" s="7">
        <v>764</v>
      </c>
      <c r="O16" s="6">
        <v>323.35000000000002</v>
      </c>
      <c r="P16" s="6"/>
      <c r="Q16" s="6"/>
      <c r="R16" s="12"/>
      <c r="S16" s="12"/>
      <c r="T16" s="13">
        <v>694.89</v>
      </c>
    </row>
    <row r="17" spans="1:20" x14ac:dyDescent="0.25">
      <c r="A17" s="3">
        <v>371700</v>
      </c>
      <c r="B17" s="5" t="s">
        <v>35</v>
      </c>
      <c r="C17" s="9">
        <v>22.5308406849684</v>
      </c>
      <c r="D17" s="6"/>
      <c r="E17" s="7">
        <v>4652</v>
      </c>
      <c r="F17" s="8">
        <v>0.185354546534543</v>
      </c>
      <c r="G17" s="7">
        <v>20.795500000000001</v>
      </c>
      <c r="H17" s="6">
        <v>2894</v>
      </c>
      <c r="I17" s="7">
        <v>1.24342</v>
      </c>
      <c r="J17" s="6"/>
      <c r="K17" s="11">
        <v>0.39300000000000002</v>
      </c>
      <c r="L17" s="11">
        <v>0.19400000000000001</v>
      </c>
      <c r="M17" s="6"/>
      <c r="N17" s="7">
        <v>1012</v>
      </c>
      <c r="O17" s="6">
        <v>798.35</v>
      </c>
      <c r="P17" s="6"/>
      <c r="Q17" s="6"/>
      <c r="R17" s="12"/>
      <c r="S17" s="12"/>
      <c r="T17" s="13">
        <v>488.32</v>
      </c>
    </row>
    <row r="18" spans="1:20" x14ac:dyDescent="0.25">
      <c r="K18" s="20"/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T18"/>
  <sheetViews>
    <sheetView topLeftCell="B1" workbookViewId="0">
      <selection activeCell="G15" sqref="G15"/>
    </sheetView>
  </sheetViews>
  <sheetFormatPr defaultColWidth="8.90625" defaultRowHeight="14" x14ac:dyDescent="0.25"/>
  <sheetData>
    <row r="1" spans="1:20" x14ac:dyDescent="0.25">
      <c r="A1" s="2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3" t="s">
        <v>7</v>
      </c>
      <c r="I1" s="10" t="s">
        <v>8</v>
      </c>
      <c r="J1" s="3" t="s">
        <v>9</v>
      </c>
      <c r="K1" s="10" t="s">
        <v>10</v>
      </c>
      <c r="L1" s="10" t="s">
        <v>11</v>
      </c>
      <c r="M1" s="3" t="s">
        <v>12</v>
      </c>
      <c r="N1" s="10" t="s">
        <v>13</v>
      </c>
      <c r="O1" s="10" t="s">
        <v>14</v>
      </c>
      <c r="P1" s="3" t="s">
        <v>15</v>
      </c>
      <c r="Q1" s="3" t="s">
        <v>16</v>
      </c>
      <c r="R1" s="10" t="s">
        <v>17</v>
      </c>
      <c r="S1" s="10" t="s">
        <v>18</v>
      </c>
      <c r="T1" s="10" t="s">
        <v>19</v>
      </c>
    </row>
    <row r="2" spans="1:20" x14ac:dyDescent="0.25">
      <c r="A2" s="3">
        <v>370100</v>
      </c>
      <c r="B2" s="5" t="s">
        <v>20</v>
      </c>
      <c r="C2" s="2">
        <v>31.260932519619502</v>
      </c>
      <c r="D2" s="6"/>
      <c r="E2" s="7">
        <v>27610</v>
      </c>
      <c r="F2" s="8">
        <v>0.47810996805839501</v>
      </c>
      <c r="G2" s="7">
        <v>29.0564</v>
      </c>
      <c r="H2" s="6">
        <v>7888</v>
      </c>
      <c r="I2" s="7">
        <v>0.45944000000000002</v>
      </c>
      <c r="J2" s="6"/>
      <c r="K2" s="11">
        <v>0.45900000000000002</v>
      </c>
      <c r="L2" s="11">
        <v>0.46800000000000003</v>
      </c>
      <c r="M2" s="6"/>
      <c r="N2" s="7">
        <v>10819</v>
      </c>
      <c r="O2" s="6">
        <v>590.07680000000005</v>
      </c>
      <c r="P2" s="6"/>
      <c r="Q2" s="6"/>
      <c r="R2" s="12">
        <v>0.71789999999999998</v>
      </c>
      <c r="S2" s="12"/>
      <c r="T2" s="13">
        <v>1618.87</v>
      </c>
    </row>
    <row r="3" spans="1:20" x14ac:dyDescent="0.25">
      <c r="A3" s="3">
        <v>370200</v>
      </c>
      <c r="B3" s="5" t="s">
        <v>21</v>
      </c>
      <c r="C3" s="2">
        <v>37.171783530167403</v>
      </c>
      <c r="D3" s="6"/>
      <c r="E3" s="7">
        <v>29808</v>
      </c>
      <c r="F3" s="8">
        <v>0.51996805461408102</v>
      </c>
      <c r="G3" s="7">
        <v>40.510300000000001</v>
      </c>
      <c r="H3" s="6">
        <v>29937</v>
      </c>
      <c r="I3" s="7">
        <v>0.61563999999999997</v>
      </c>
      <c r="J3" s="6"/>
      <c r="K3" s="11">
        <v>0.54100000000000004</v>
      </c>
      <c r="L3" s="11">
        <v>0.38400000000000001</v>
      </c>
      <c r="M3" s="6"/>
      <c r="N3" s="7">
        <v>11992</v>
      </c>
      <c r="O3" s="6">
        <v>731.12279999999998</v>
      </c>
      <c r="P3" s="6"/>
      <c r="Q3" s="6"/>
      <c r="R3" s="12">
        <v>0.27100000000000002</v>
      </c>
      <c r="S3" s="12"/>
      <c r="T3" s="13">
        <v>2163.8000000000002</v>
      </c>
    </row>
    <row r="4" spans="1:20" x14ac:dyDescent="0.25">
      <c r="A4" s="3">
        <v>370300</v>
      </c>
      <c r="B4" s="5" t="s">
        <v>22</v>
      </c>
      <c r="C4" s="2">
        <v>22.747746673603601</v>
      </c>
      <c r="D4" s="6"/>
      <c r="E4" s="7">
        <v>29729</v>
      </c>
      <c r="F4" s="8">
        <v>0.55576600361071005</v>
      </c>
      <c r="G4" s="7">
        <v>20.2348</v>
      </c>
      <c r="H4" s="6">
        <v>5285</v>
      </c>
      <c r="I4" s="7">
        <v>0.37290000000000001</v>
      </c>
      <c r="J4" s="6"/>
      <c r="K4" s="11">
        <v>0.64700000000000002</v>
      </c>
      <c r="L4" s="11">
        <v>0.309</v>
      </c>
      <c r="M4" s="6"/>
      <c r="N4" s="7"/>
      <c r="O4" s="6">
        <v>414.98759999999999</v>
      </c>
      <c r="P4" s="6"/>
      <c r="Q4" s="6"/>
      <c r="R4" s="12">
        <v>1.1967000000000001</v>
      </c>
      <c r="S4" s="12"/>
      <c r="T4" s="13">
        <v>1230.96</v>
      </c>
    </row>
    <row r="5" spans="1:20" x14ac:dyDescent="0.25">
      <c r="A5" s="3">
        <v>370400</v>
      </c>
      <c r="B5" s="5" t="s">
        <v>23</v>
      </c>
      <c r="C5" s="2">
        <v>12.916065409042099</v>
      </c>
      <c r="D5" s="6"/>
      <c r="E5" s="7">
        <v>13811</v>
      </c>
      <c r="F5" s="8">
        <v>0.67070338488861503</v>
      </c>
      <c r="G5" s="7">
        <v>9.5358999999999998</v>
      </c>
      <c r="H5" s="6">
        <v>4567</v>
      </c>
      <c r="I5" s="7">
        <v>0.20857999999999999</v>
      </c>
      <c r="J5" s="6"/>
      <c r="K5" s="11">
        <v>0.61399999999999999</v>
      </c>
      <c r="L5" s="11">
        <v>0.27800000000000002</v>
      </c>
      <c r="M5" s="6"/>
      <c r="N5" s="7">
        <v>2847</v>
      </c>
      <c r="O5" s="6">
        <v>365.09030000000001</v>
      </c>
      <c r="P5" s="6"/>
      <c r="Q5" s="6"/>
      <c r="R5" s="12"/>
      <c r="S5" s="12"/>
      <c r="T5" s="13">
        <v>503.31</v>
      </c>
    </row>
    <row r="6" spans="1:20" x14ac:dyDescent="0.25">
      <c r="A6" s="3">
        <v>370500</v>
      </c>
      <c r="B6" s="5" t="s">
        <v>24</v>
      </c>
      <c r="C6" s="2">
        <v>21.757177139765599</v>
      </c>
      <c r="D6" s="6"/>
      <c r="E6" s="7">
        <v>50155</v>
      </c>
      <c r="F6" s="8">
        <v>0.52767024195699497</v>
      </c>
      <c r="G6" s="7">
        <v>15.485900000000001</v>
      </c>
      <c r="H6" s="6">
        <v>4692</v>
      </c>
      <c r="I6" s="7">
        <v>0.46887000000000001</v>
      </c>
      <c r="J6" s="6"/>
      <c r="K6" s="11">
        <v>0.80700000000000005</v>
      </c>
      <c r="L6" s="11">
        <v>0.14699999999999999</v>
      </c>
      <c r="M6" s="6"/>
      <c r="N6" s="7">
        <v>4453</v>
      </c>
      <c r="O6" s="6">
        <v>178.82929999999999</v>
      </c>
      <c r="P6" s="6"/>
      <c r="Q6" s="6"/>
      <c r="R6" s="12">
        <v>5.1219999999999999</v>
      </c>
      <c r="S6" s="12"/>
      <c r="T6" s="13">
        <v>891.85</v>
      </c>
    </row>
    <row r="7" spans="1:20" x14ac:dyDescent="0.25">
      <c r="A7" s="3">
        <v>370600</v>
      </c>
      <c r="B7" s="5" t="s">
        <v>25</v>
      </c>
      <c r="C7" s="2">
        <v>32.753752850853502</v>
      </c>
      <c r="D7" s="6"/>
      <c r="E7" s="7">
        <v>25059</v>
      </c>
      <c r="F7" s="8">
        <v>0.63492938096801799</v>
      </c>
      <c r="G7" s="7">
        <v>35.061500000000002</v>
      </c>
      <c r="H7" s="6">
        <v>10541</v>
      </c>
      <c r="I7" s="7">
        <v>0.63905999999999996</v>
      </c>
      <c r="J7" s="6"/>
      <c r="K7" s="11">
        <v>0.56699999999999995</v>
      </c>
      <c r="L7" s="11">
        <v>0.32800000000000001</v>
      </c>
      <c r="M7" s="6"/>
      <c r="N7" s="7"/>
      <c r="O7" s="6">
        <v>646.82280000000003</v>
      </c>
      <c r="P7" s="6"/>
      <c r="Q7" s="6"/>
      <c r="R7" s="12"/>
      <c r="S7" s="12"/>
      <c r="T7" s="13">
        <v>1630.89</v>
      </c>
    </row>
    <row r="8" spans="1:20" x14ac:dyDescent="0.25">
      <c r="A8" s="3">
        <v>370700</v>
      </c>
      <c r="B8" s="5" t="s">
        <v>26</v>
      </c>
      <c r="C8" s="2">
        <v>36.047466211169798</v>
      </c>
      <c r="D8" s="6"/>
      <c r="E8" s="7">
        <v>14678</v>
      </c>
      <c r="F8" s="8">
        <v>0.70856072282496996</v>
      </c>
      <c r="G8" s="7">
        <v>26.325800000000001</v>
      </c>
      <c r="H8" s="6">
        <v>6866</v>
      </c>
      <c r="I8" s="7">
        <v>0.76737</v>
      </c>
      <c r="J8" s="6"/>
      <c r="K8" s="11">
        <v>0.54800000000000004</v>
      </c>
      <c r="L8" s="11">
        <v>0.307</v>
      </c>
      <c r="M8" s="6"/>
      <c r="N8" s="7">
        <v>3088</v>
      </c>
      <c r="O8" s="6">
        <v>850.65129999999999</v>
      </c>
      <c r="P8" s="6"/>
      <c r="Q8" s="6"/>
      <c r="R8" s="12">
        <v>5.4800000000000001E-2</v>
      </c>
      <c r="S8" s="12"/>
      <c r="T8" s="13">
        <v>1246.4100000000001</v>
      </c>
    </row>
    <row r="9" spans="1:20" x14ac:dyDescent="0.25">
      <c r="A9" s="3">
        <v>370800</v>
      </c>
      <c r="B9" s="5" t="s">
        <v>27</v>
      </c>
      <c r="C9" s="2">
        <v>26.1400293651702</v>
      </c>
      <c r="D9" s="6"/>
      <c r="E9" s="7">
        <v>13767</v>
      </c>
      <c r="F9" s="8">
        <v>0.70180972661841801</v>
      </c>
      <c r="G9" s="7">
        <v>24.679400000000001</v>
      </c>
      <c r="H9" s="6">
        <v>12716</v>
      </c>
      <c r="I9" s="7">
        <v>0.57901999999999998</v>
      </c>
      <c r="J9" s="6"/>
      <c r="K9" s="11">
        <v>0.51600000000000001</v>
      </c>
      <c r="L9" s="11">
        <v>0.34599999999999997</v>
      </c>
      <c r="M9" s="6"/>
      <c r="N9" s="7">
        <v>1721</v>
      </c>
      <c r="O9" s="6">
        <v>802.30349999999999</v>
      </c>
      <c r="P9" s="6"/>
      <c r="Q9" s="6"/>
      <c r="R9" s="12"/>
      <c r="S9" s="12"/>
      <c r="T9" s="13">
        <v>1102.1600000000001</v>
      </c>
    </row>
    <row r="10" spans="1:20" x14ac:dyDescent="0.25">
      <c r="A10" s="3">
        <v>370900</v>
      </c>
      <c r="B10" s="5" t="s">
        <v>28</v>
      </c>
      <c r="C10" s="2">
        <v>17.675083280208</v>
      </c>
      <c r="D10" s="6"/>
      <c r="E10" s="7">
        <v>13341</v>
      </c>
      <c r="F10" s="8">
        <v>0.677742810816374</v>
      </c>
      <c r="G10" s="7">
        <v>8.9750999999999994</v>
      </c>
      <c r="H10" s="6">
        <v>4737</v>
      </c>
      <c r="I10" s="7">
        <v>0.43912000000000001</v>
      </c>
      <c r="J10" s="6"/>
      <c r="K10" s="11">
        <v>0.52700000000000002</v>
      </c>
      <c r="L10" s="11">
        <v>0.34499999999999997</v>
      </c>
      <c r="M10" s="6"/>
      <c r="N10" s="7">
        <v>1637</v>
      </c>
      <c r="O10" s="6">
        <v>549.94770000000005</v>
      </c>
      <c r="P10" s="6"/>
      <c r="Q10" s="6"/>
      <c r="R10" s="12">
        <v>0.37819999999999998</v>
      </c>
      <c r="S10" s="12"/>
      <c r="T10" s="13">
        <v>732.11</v>
      </c>
    </row>
    <row r="11" spans="1:20" x14ac:dyDescent="0.25">
      <c r="A11" s="3">
        <v>371000</v>
      </c>
      <c r="B11" s="5" t="s">
        <v>29</v>
      </c>
      <c r="C11" s="2">
        <v>15.419830913259601</v>
      </c>
      <c r="D11" s="6"/>
      <c r="E11" s="7">
        <v>40677</v>
      </c>
      <c r="F11" s="8">
        <v>0.54232053042627903</v>
      </c>
      <c r="G11" s="7">
        <v>15.035299999999999</v>
      </c>
      <c r="H11" s="6">
        <v>4135</v>
      </c>
      <c r="I11" s="7">
        <v>0.25283</v>
      </c>
      <c r="J11" s="6"/>
      <c r="K11" s="11">
        <v>0.61099999999999999</v>
      </c>
      <c r="L11" s="11">
        <v>0.29099999999999998</v>
      </c>
      <c r="M11" s="6"/>
      <c r="N11" s="7">
        <v>1974</v>
      </c>
      <c r="O11" s="6">
        <v>248.38890000000001</v>
      </c>
      <c r="P11" s="6"/>
      <c r="Q11" s="6"/>
      <c r="R11" s="12">
        <v>5.5999999999999999E-3</v>
      </c>
      <c r="S11" s="12"/>
      <c r="T11" s="13">
        <v>1008.81</v>
      </c>
    </row>
    <row r="12" spans="1:20" x14ac:dyDescent="0.25">
      <c r="A12" s="3">
        <v>371100</v>
      </c>
      <c r="B12" s="5" t="s">
        <v>30</v>
      </c>
      <c r="C12" s="2">
        <v>9.2554163933466693</v>
      </c>
      <c r="D12" s="6"/>
      <c r="E12" s="7">
        <v>13875</v>
      </c>
      <c r="F12" s="8">
        <v>0.72948013891864905</v>
      </c>
      <c r="G12" s="7">
        <v>6.6271000000000004</v>
      </c>
      <c r="H12" s="6">
        <v>2081</v>
      </c>
      <c r="I12" s="7">
        <v>0.24115</v>
      </c>
      <c r="J12" s="6"/>
      <c r="K12" s="11">
        <v>0.49299999999999999</v>
      </c>
      <c r="L12" s="11">
        <v>0.34599999999999997</v>
      </c>
      <c r="M12" s="6"/>
      <c r="N12" s="7">
        <v>1976</v>
      </c>
      <c r="O12" s="6">
        <v>280.48070000000001</v>
      </c>
      <c r="P12" s="6"/>
      <c r="Q12" s="6"/>
      <c r="R12" s="12">
        <v>3.56E-2</v>
      </c>
      <c r="S12" s="12"/>
      <c r="T12" s="13">
        <v>387.78</v>
      </c>
    </row>
    <row r="13" spans="1:20" x14ac:dyDescent="0.25">
      <c r="A13" s="3">
        <v>371300</v>
      </c>
      <c r="B13" s="5" t="s">
        <v>31</v>
      </c>
      <c r="C13" s="9">
        <v>28.261533946958998</v>
      </c>
      <c r="D13" s="6"/>
      <c r="E13" s="7">
        <v>9990</v>
      </c>
      <c r="F13" s="8">
        <v>0.75318230956362298</v>
      </c>
      <c r="G13" s="7">
        <v>21.1006</v>
      </c>
      <c r="H13" s="6">
        <v>2226</v>
      </c>
      <c r="I13" s="7">
        <v>0.40533000000000002</v>
      </c>
      <c r="J13" s="6"/>
      <c r="K13" s="11">
        <v>0.52500000000000002</v>
      </c>
      <c r="L13" s="11">
        <v>0.33</v>
      </c>
      <c r="M13" s="6"/>
      <c r="N13" s="7">
        <v>4944</v>
      </c>
      <c r="O13" s="6">
        <v>1015.0411</v>
      </c>
      <c r="P13" s="6"/>
      <c r="Q13" s="6"/>
      <c r="R13" s="12">
        <v>2.9000000000000001E-2</v>
      </c>
      <c r="S13" s="12"/>
      <c r="T13" s="13">
        <v>1012</v>
      </c>
    </row>
    <row r="14" spans="1:20" x14ac:dyDescent="0.25">
      <c r="A14" s="3">
        <v>371400</v>
      </c>
      <c r="B14" s="5" t="s">
        <v>32</v>
      </c>
      <c r="C14" s="9">
        <v>16.213958387644499</v>
      </c>
      <c r="D14" s="6"/>
      <c r="E14" s="7">
        <v>12542</v>
      </c>
      <c r="F14" s="8">
        <v>0.76273528092440401</v>
      </c>
      <c r="G14" s="7">
        <v>21.955300000000001</v>
      </c>
      <c r="H14" s="6">
        <v>2279</v>
      </c>
      <c r="I14" s="7">
        <v>0.39295000000000002</v>
      </c>
      <c r="J14" s="6"/>
      <c r="K14" s="11">
        <v>0.52500000000000002</v>
      </c>
      <c r="L14" s="11">
        <v>0.30299999999999999</v>
      </c>
      <c r="M14" s="6"/>
      <c r="N14" s="7">
        <v>2777</v>
      </c>
      <c r="O14" s="6">
        <v>549.30079999999998</v>
      </c>
      <c r="P14" s="6"/>
      <c r="Q14" s="6"/>
      <c r="R14" s="12">
        <v>0.19919999999999999</v>
      </c>
      <c r="S14" s="12"/>
      <c r="T14" s="13">
        <v>686.9</v>
      </c>
    </row>
    <row r="15" spans="1:20" x14ac:dyDescent="0.25">
      <c r="A15" s="3">
        <v>371500</v>
      </c>
      <c r="B15" s="5" t="s">
        <v>33</v>
      </c>
      <c r="C15" s="9">
        <v>17.915759633190401</v>
      </c>
      <c r="D15" s="6"/>
      <c r="E15" s="7">
        <v>10134</v>
      </c>
      <c r="F15" s="8">
        <v>0.75299278335427899</v>
      </c>
      <c r="G15" s="7">
        <v>27.978200000000001</v>
      </c>
      <c r="H15" s="6">
        <v>1336</v>
      </c>
      <c r="I15" s="7">
        <v>0.45700000000000002</v>
      </c>
      <c r="J15" s="6"/>
      <c r="K15" s="11">
        <v>0.54900000000000004</v>
      </c>
      <c r="L15" s="11">
        <v>0.248</v>
      </c>
      <c r="M15" s="6"/>
      <c r="N15" s="7">
        <v>2009</v>
      </c>
      <c r="O15" s="6">
        <v>566.45429999999999</v>
      </c>
      <c r="P15" s="6"/>
      <c r="Q15" s="6"/>
      <c r="R15" s="12">
        <v>7.17E-2</v>
      </c>
      <c r="S15" s="12"/>
      <c r="T15" s="13">
        <v>572.69000000000005</v>
      </c>
    </row>
    <row r="16" spans="1:20" x14ac:dyDescent="0.25">
      <c r="A16" s="3">
        <v>371600</v>
      </c>
      <c r="B16" s="5" t="s">
        <v>34</v>
      </c>
      <c r="C16" s="9">
        <v>19.585168837017999</v>
      </c>
      <c r="D16" s="6"/>
      <c r="E16" s="7">
        <v>14134</v>
      </c>
      <c r="F16" s="8">
        <v>0.74591133592483605</v>
      </c>
      <c r="G16" s="7">
        <v>17.848500000000001</v>
      </c>
      <c r="H16" s="6">
        <v>4106</v>
      </c>
      <c r="I16" s="7">
        <v>0.7833</v>
      </c>
      <c r="J16" s="6"/>
      <c r="K16" s="11">
        <v>0.57799999999999996</v>
      </c>
      <c r="L16" s="11">
        <v>0.26700000000000002</v>
      </c>
      <c r="M16" s="6"/>
      <c r="N16" s="7">
        <v>828</v>
      </c>
      <c r="O16" s="6">
        <v>368.89800000000002</v>
      </c>
      <c r="P16" s="6"/>
      <c r="Q16" s="6"/>
      <c r="R16" s="12">
        <v>5.5E-2</v>
      </c>
      <c r="S16" s="12"/>
      <c r="T16" s="13">
        <v>519.45000000000005</v>
      </c>
    </row>
    <row r="17" spans="1:20" x14ac:dyDescent="0.25">
      <c r="A17" s="3">
        <v>371700</v>
      </c>
      <c r="B17" s="5" t="s">
        <v>35</v>
      </c>
      <c r="C17" s="9">
        <v>17.999003697391299</v>
      </c>
      <c r="D17" s="6"/>
      <c r="E17" s="7">
        <v>4160</v>
      </c>
      <c r="F17" s="8">
        <v>0.82330956409179201</v>
      </c>
      <c r="G17" s="7">
        <v>19.0383</v>
      </c>
      <c r="H17" s="6">
        <v>2409</v>
      </c>
      <c r="I17" s="7">
        <v>0.58169999999999999</v>
      </c>
      <c r="J17" s="6"/>
      <c r="K17" s="11">
        <v>0.40600000000000003</v>
      </c>
      <c r="L17" s="11">
        <v>0.221</v>
      </c>
      <c r="M17" s="6"/>
      <c r="N17" s="7">
        <v>1375</v>
      </c>
      <c r="O17" s="6">
        <v>880.69</v>
      </c>
      <c r="P17" s="6"/>
      <c r="Q17" s="6"/>
      <c r="R17" s="12">
        <v>9.1000000000000004E-3</v>
      </c>
      <c r="S17" s="12"/>
      <c r="T17" s="13">
        <v>365.04</v>
      </c>
    </row>
    <row r="18" spans="1:20" x14ac:dyDescent="0.25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</row>
  </sheetData>
  <phoneticPr fontId="6" type="noConversion"/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6F28F-CF69-4F72-81EB-47DB767FFF6B}">
  <dimension ref="A1:T17"/>
  <sheetViews>
    <sheetView workbookViewId="0">
      <selection activeCell="T17" sqref="T17"/>
    </sheetView>
  </sheetViews>
  <sheetFormatPr defaultRowHeight="14" x14ac:dyDescent="0.25"/>
  <sheetData>
    <row r="1" spans="1:20" x14ac:dyDescent="0.25">
      <c r="A1" s="2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3" t="s">
        <v>7</v>
      </c>
      <c r="I1" s="10" t="s">
        <v>8</v>
      </c>
      <c r="J1" s="3" t="s">
        <v>9</v>
      </c>
      <c r="K1" s="10" t="s">
        <v>10</v>
      </c>
      <c r="L1" s="10" t="s">
        <v>11</v>
      </c>
      <c r="M1" s="3" t="s">
        <v>12</v>
      </c>
      <c r="N1" s="10" t="s">
        <v>13</v>
      </c>
      <c r="O1" s="10" t="s">
        <v>14</v>
      </c>
      <c r="P1" s="3" t="s">
        <v>15</v>
      </c>
      <c r="Q1" s="3" t="s">
        <v>16</v>
      </c>
      <c r="R1" s="10" t="s">
        <v>17</v>
      </c>
      <c r="S1" s="10" t="s">
        <v>18</v>
      </c>
      <c r="T1" s="10" t="s">
        <v>19</v>
      </c>
    </row>
    <row r="2" spans="1:20" x14ac:dyDescent="0.25">
      <c r="A2" s="3">
        <v>370100</v>
      </c>
      <c r="B2" s="5" t="s">
        <v>20</v>
      </c>
      <c r="C2" s="2">
        <v>28.523553654321301</v>
      </c>
      <c r="D2" s="6"/>
      <c r="E2" s="7">
        <v>22093</v>
      </c>
      <c r="F2" s="8">
        <v>0.32456739359334402</v>
      </c>
      <c r="G2" s="7">
        <v>25.3431</v>
      </c>
      <c r="H2" s="6">
        <v>7888</v>
      </c>
      <c r="I2" s="7">
        <v>0.45944000000000002</v>
      </c>
      <c r="J2" s="6"/>
      <c r="K2" s="11">
        <v>0.41299999999999998</v>
      </c>
      <c r="L2" s="11">
        <v>0.41199999999999998</v>
      </c>
      <c r="M2" s="6"/>
      <c r="N2" s="7"/>
      <c r="O2" s="6"/>
      <c r="P2" s="6"/>
      <c r="Q2" s="6"/>
      <c r="R2" s="12"/>
      <c r="S2" s="12"/>
      <c r="T2" s="13">
        <v>1304.83</v>
      </c>
    </row>
    <row r="3" spans="1:20" x14ac:dyDescent="0.25">
      <c r="A3" s="3">
        <v>370200</v>
      </c>
      <c r="B3" s="5" t="s">
        <v>21</v>
      </c>
      <c r="C3" s="2">
        <v>30.351653214323399</v>
      </c>
      <c r="D3" s="6"/>
      <c r="E3" s="7">
        <v>23548</v>
      </c>
      <c r="F3" s="8">
        <v>0.47993543246530801</v>
      </c>
      <c r="G3" s="7">
        <v>34.531500000000001</v>
      </c>
      <c r="H3" s="6">
        <v>29937</v>
      </c>
      <c r="I3" s="7">
        <v>0.61563999999999997</v>
      </c>
      <c r="J3" s="6"/>
      <c r="K3" s="11">
        <v>0.52300000000000002</v>
      </c>
      <c r="L3" s="11">
        <v>0.314</v>
      </c>
      <c r="M3" s="6"/>
      <c r="N3" s="7"/>
      <c r="O3" s="6"/>
      <c r="P3" s="6"/>
      <c r="Q3" s="6"/>
      <c r="R3" s="12"/>
      <c r="S3" s="12"/>
      <c r="T3" s="13">
        <v>1943.3</v>
      </c>
    </row>
    <row r="4" spans="1:20" x14ac:dyDescent="0.25">
      <c r="A4" s="3">
        <v>370300</v>
      </c>
      <c r="B4" s="5" t="s">
        <v>22</v>
      </c>
      <c r="C4" s="2">
        <v>18.392538923421299</v>
      </c>
      <c r="D4" s="6"/>
      <c r="E4" s="7">
        <v>21722</v>
      </c>
      <c r="F4" s="8">
        <v>0.48543259239342001</v>
      </c>
      <c r="G4" s="7">
        <v>15.5343</v>
      </c>
      <c r="H4" s="6">
        <v>4685</v>
      </c>
      <c r="I4" s="7">
        <v>0.24460000000000001</v>
      </c>
      <c r="J4" s="6"/>
      <c r="K4" s="11">
        <v>0.60699999999999998</v>
      </c>
      <c r="L4" s="11">
        <v>0.32900000000000001</v>
      </c>
      <c r="M4" s="6"/>
      <c r="N4" s="7"/>
      <c r="O4" s="6"/>
      <c r="P4" s="6"/>
      <c r="Q4" s="6"/>
      <c r="R4" s="12"/>
      <c r="S4" s="12"/>
      <c r="T4" s="13">
        <v>1001.34</v>
      </c>
    </row>
    <row r="5" spans="1:20" x14ac:dyDescent="0.25">
      <c r="A5" s="3">
        <v>370400</v>
      </c>
      <c r="B5" s="5" t="s">
        <v>23</v>
      </c>
      <c r="C5" s="2">
        <v>9.2359319530965198</v>
      </c>
      <c r="D5" s="6"/>
      <c r="E5" s="7">
        <v>9811</v>
      </c>
      <c r="F5" s="8">
        <v>0.59239430918493197</v>
      </c>
      <c r="G5" s="7">
        <v>5.3513000000000002</v>
      </c>
      <c r="H5" s="6">
        <v>4067</v>
      </c>
      <c r="I5" s="7">
        <v>0.1988</v>
      </c>
      <c r="J5" s="6"/>
      <c r="K5" s="11">
        <v>0.58199999999999996</v>
      </c>
      <c r="L5" s="11">
        <v>0.22800000000000001</v>
      </c>
      <c r="M5" s="6"/>
      <c r="N5" s="7"/>
      <c r="O5" s="6"/>
      <c r="P5" s="6"/>
      <c r="Q5" s="6"/>
      <c r="R5" s="12"/>
      <c r="S5" s="12"/>
      <c r="T5" s="13">
        <v>483.53</v>
      </c>
    </row>
    <row r="6" spans="1:20" x14ac:dyDescent="0.25">
      <c r="A6" s="3">
        <v>370500</v>
      </c>
      <c r="B6" s="5" t="s">
        <v>24</v>
      </c>
      <c r="C6" s="2">
        <v>18.3015929085939</v>
      </c>
      <c r="D6" s="6"/>
      <c r="E6" s="7">
        <v>48125</v>
      </c>
      <c r="F6" s="8">
        <v>0.487345236434231</v>
      </c>
      <c r="G6" s="7">
        <v>13.4312</v>
      </c>
      <c r="H6" s="6">
        <v>4122</v>
      </c>
      <c r="I6" s="7">
        <v>0.41083999999999998</v>
      </c>
      <c r="J6" s="6"/>
      <c r="K6" s="11">
        <v>0.77700000000000002</v>
      </c>
      <c r="L6" s="11">
        <v>0.11700000000000001</v>
      </c>
      <c r="M6" s="6"/>
      <c r="N6" s="7"/>
      <c r="O6" s="6"/>
      <c r="P6" s="6"/>
      <c r="Q6" s="6"/>
      <c r="R6" s="12"/>
      <c r="S6" s="12"/>
      <c r="T6" s="13">
        <v>821.31</v>
      </c>
    </row>
    <row r="7" spans="1:20" x14ac:dyDescent="0.25">
      <c r="A7" s="3">
        <v>370600</v>
      </c>
      <c r="B7" s="5" t="s">
        <v>25</v>
      </c>
      <c r="C7" s="2">
        <v>26.1953259340962</v>
      </c>
      <c r="D7" s="6"/>
      <c r="E7" s="7">
        <v>20039</v>
      </c>
      <c r="F7" s="8">
        <v>0.56513924593428499</v>
      </c>
      <c r="G7" s="7">
        <v>30.051500000000001</v>
      </c>
      <c r="H7" s="6">
        <v>9841</v>
      </c>
      <c r="I7" s="7">
        <v>0.58906000000000003</v>
      </c>
      <c r="J7" s="6"/>
      <c r="K7" s="11">
        <v>0.502</v>
      </c>
      <c r="L7" s="11">
        <v>0.28199999999999997</v>
      </c>
      <c r="M7" s="6"/>
      <c r="N7" s="7"/>
      <c r="O7" s="6"/>
      <c r="P7" s="6"/>
      <c r="Q7" s="6"/>
      <c r="R7" s="12"/>
      <c r="S7" s="12"/>
      <c r="T7" s="13">
        <v>1430.39</v>
      </c>
    </row>
    <row r="8" spans="1:20" x14ac:dyDescent="0.25">
      <c r="A8" s="3">
        <v>370700</v>
      </c>
      <c r="B8" s="5" t="s">
        <v>26</v>
      </c>
      <c r="C8" s="2">
        <v>30.5319259050422</v>
      </c>
      <c r="D8" s="6"/>
      <c r="E8" s="7">
        <v>11628</v>
      </c>
      <c r="F8" s="8">
        <v>0.65532948549023995</v>
      </c>
      <c r="G8" s="7">
        <v>20.425799999999999</v>
      </c>
      <c r="H8" s="6">
        <v>5866</v>
      </c>
      <c r="I8" s="7">
        <v>0.66734000000000004</v>
      </c>
      <c r="J8" s="6"/>
      <c r="K8" s="11">
        <v>0.502</v>
      </c>
      <c r="L8" s="11">
        <v>0.252</v>
      </c>
      <c r="M8" s="6"/>
      <c r="N8" s="7"/>
      <c r="O8" s="6"/>
      <c r="P8" s="6"/>
      <c r="Q8" s="6"/>
      <c r="R8" s="12"/>
      <c r="S8" s="12"/>
      <c r="T8" s="13">
        <v>935.64</v>
      </c>
    </row>
    <row r="9" spans="1:20" x14ac:dyDescent="0.25">
      <c r="A9" s="3">
        <v>370800</v>
      </c>
      <c r="B9" s="5" t="s">
        <v>27</v>
      </c>
      <c r="C9" s="2">
        <v>21.3954954643213</v>
      </c>
      <c r="D9" s="6"/>
      <c r="E9" s="7">
        <v>9767</v>
      </c>
      <c r="F9" s="8">
        <v>0.64543296849348897</v>
      </c>
      <c r="G9" s="7">
        <v>19.6434</v>
      </c>
      <c r="H9" s="6">
        <v>9916</v>
      </c>
      <c r="I9" s="7">
        <v>0.50341999999999998</v>
      </c>
      <c r="J9" s="6"/>
      <c r="K9" s="11">
        <v>0.49199999999999999</v>
      </c>
      <c r="L9" s="11">
        <v>0.30199999999999999</v>
      </c>
      <c r="M9" s="6"/>
      <c r="N9" s="7"/>
      <c r="O9" s="6"/>
      <c r="P9" s="6"/>
      <c r="Q9" s="6"/>
      <c r="R9" s="12"/>
      <c r="S9" s="12"/>
      <c r="T9" s="13">
        <v>985.63</v>
      </c>
    </row>
    <row r="10" spans="1:20" x14ac:dyDescent="0.25">
      <c r="A10" s="3">
        <v>370900</v>
      </c>
      <c r="B10" s="5" t="s">
        <v>28</v>
      </c>
      <c r="C10" s="2">
        <v>12.349584906534</v>
      </c>
      <c r="D10" s="6"/>
      <c r="E10" s="7">
        <v>10343</v>
      </c>
      <c r="F10" s="8">
        <v>0.59890243852353198</v>
      </c>
      <c r="G10" s="7">
        <v>5.3250999999999999</v>
      </c>
      <c r="H10" s="6">
        <v>4127</v>
      </c>
      <c r="I10" s="7">
        <v>0.39340999999999998</v>
      </c>
      <c r="J10" s="6"/>
      <c r="K10" s="11">
        <v>0.48299999999999998</v>
      </c>
      <c r="L10" s="11">
        <v>0.29099999999999998</v>
      </c>
      <c r="M10" s="6"/>
      <c r="N10" s="7"/>
      <c r="O10" s="6"/>
      <c r="P10" s="6"/>
      <c r="Q10" s="6"/>
      <c r="R10" s="12"/>
      <c r="S10" s="12"/>
      <c r="T10" s="13">
        <v>692.32</v>
      </c>
    </row>
    <row r="11" spans="1:20" x14ac:dyDescent="0.25">
      <c r="A11" s="3">
        <v>371000</v>
      </c>
      <c r="B11" s="5" t="s">
        <v>29</v>
      </c>
      <c r="C11" s="2">
        <v>10.3588439643563</v>
      </c>
      <c r="D11" s="6"/>
      <c r="E11" s="7">
        <v>38677</v>
      </c>
      <c r="F11" s="8">
        <v>0.49530590438504801</v>
      </c>
      <c r="G11" s="7">
        <v>10.3453</v>
      </c>
      <c r="H11" s="6">
        <v>3985</v>
      </c>
      <c r="I11" s="7">
        <v>0.19342999999999999</v>
      </c>
      <c r="J11" s="6"/>
      <c r="K11" s="11">
        <v>0.56299999999999994</v>
      </c>
      <c r="L11" s="11">
        <v>0.251</v>
      </c>
      <c r="M11" s="6"/>
      <c r="N11" s="7"/>
      <c r="O11" s="6"/>
      <c r="P11" s="6"/>
      <c r="Q11" s="6"/>
      <c r="R11" s="12"/>
      <c r="S11" s="12"/>
      <c r="T11" s="13">
        <v>984.35</v>
      </c>
    </row>
    <row r="12" spans="1:20" x14ac:dyDescent="0.25">
      <c r="A12" s="3">
        <v>371100</v>
      </c>
      <c r="B12" s="5" t="s">
        <v>30</v>
      </c>
      <c r="C12" s="2">
        <v>7.4933524354643399</v>
      </c>
      <c r="D12" s="6"/>
      <c r="E12" s="7">
        <v>9875</v>
      </c>
      <c r="F12" s="8">
        <v>0.68358234598543199</v>
      </c>
      <c r="G12" s="7">
        <v>4.5471000000000004</v>
      </c>
      <c r="H12" s="6">
        <v>1931</v>
      </c>
      <c r="I12" s="7">
        <v>0.20424999999999999</v>
      </c>
      <c r="J12" s="6"/>
      <c r="K12" s="11">
        <v>0.41199999999999998</v>
      </c>
      <c r="L12" s="11">
        <v>0.32300000000000001</v>
      </c>
      <c r="M12" s="6"/>
      <c r="N12" s="7"/>
      <c r="O12" s="6"/>
      <c r="P12" s="6"/>
      <c r="Q12" s="6"/>
      <c r="R12" s="12"/>
      <c r="S12" s="12"/>
      <c r="T12" s="13">
        <v>310.54000000000002</v>
      </c>
    </row>
    <row r="13" spans="1:20" x14ac:dyDescent="0.25">
      <c r="A13" s="3">
        <v>371300</v>
      </c>
      <c r="B13" s="5" t="s">
        <v>31</v>
      </c>
      <c r="C13" s="9">
        <v>23.935945892037999</v>
      </c>
      <c r="D13" s="6"/>
      <c r="E13" s="7">
        <v>8290</v>
      </c>
      <c r="F13" s="8">
        <v>0.69230286949345299</v>
      </c>
      <c r="G13" s="7">
        <v>18.134599999999999</v>
      </c>
      <c r="H13" s="6">
        <v>1999</v>
      </c>
      <c r="I13" s="7">
        <v>0.39233000000000001</v>
      </c>
      <c r="J13" s="6"/>
      <c r="K13" s="11">
        <v>0.48399999999999999</v>
      </c>
      <c r="L13" s="11">
        <v>0.28999999999999998</v>
      </c>
      <c r="M13" s="6"/>
      <c r="N13" s="7"/>
      <c r="O13" s="6"/>
      <c r="P13" s="6"/>
      <c r="Q13" s="6"/>
      <c r="R13" s="12"/>
      <c r="S13" s="12"/>
      <c r="T13" s="13">
        <v>984.54</v>
      </c>
    </row>
    <row r="14" spans="1:20" x14ac:dyDescent="0.25">
      <c r="A14" s="3">
        <v>371400</v>
      </c>
      <c r="B14" s="5" t="s">
        <v>32</v>
      </c>
      <c r="C14" s="9">
        <v>12.469854836283901</v>
      </c>
      <c r="D14" s="6"/>
      <c r="E14" s="7">
        <v>9942</v>
      </c>
      <c r="F14" s="8">
        <v>0.70243586236432298</v>
      </c>
      <c r="G14" s="7">
        <v>18.535299999999999</v>
      </c>
      <c r="H14" s="6">
        <v>1998</v>
      </c>
      <c r="I14" s="7">
        <v>0.32295000000000001</v>
      </c>
      <c r="J14" s="6"/>
      <c r="K14" s="11">
        <v>0.48599999999999999</v>
      </c>
      <c r="L14" s="11">
        <v>0.29099999999999998</v>
      </c>
      <c r="M14" s="6"/>
      <c r="N14" s="7"/>
      <c r="O14" s="6"/>
      <c r="P14" s="6"/>
      <c r="Q14" s="6"/>
      <c r="R14" s="12"/>
      <c r="S14" s="12"/>
      <c r="T14" s="13">
        <v>598.35</v>
      </c>
    </row>
    <row r="15" spans="1:20" x14ac:dyDescent="0.25">
      <c r="A15" s="3">
        <v>371500</v>
      </c>
      <c r="B15" s="5" t="s">
        <v>33</v>
      </c>
      <c r="C15" s="9">
        <v>12.395492632443201</v>
      </c>
      <c r="D15" s="6"/>
      <c r="E15" s="7">
        <v>9834</v>
      </c>
      <c r="F15" s="8">
        <v>0.69834262594841301</v>
      </c>
      <c r="G15" s="7">
        <v>21.328199999999999</v>
      </c>
      <c r="H15" s="6">
        <v>1132</v>
      </c>
      <c r="I15" s="7">
        <v>0.39340999999999998</v>
      </c>
      <c r="J15" s="6"/>
      <c r="K15" s="11">
        <v>0.49299999999999999</v>
      </c>
      <c r="L15" s="11">
        <v>0.20200000000000001</v>
      </c>
      <c r="M15" s="6"/>
      <c r="N15" s="7"/>
      <c r="O15" s="6"/>
      <c r="P15" s="6"/>
      <c r="Q15" s="6"/>
      <c r="R15" s="12"/>
      <c r="S15" s="12"/>
      <c r="T15" s="13">
        <v>512.35</v>
      </c>
    </row>
    <row r="16" spans="1:20" x14ac:dyDescent="0.25">
      <c r="A16" s="3">
        <v>371600</v>
      </c>
      <c r="B16" s="5" t="s">
        <v>34</v>
      </c>
      <c r="C16" s="9">
        <v>13.548321837017999</v>
      </c>
      <c r="D16" s="6"/>
      <c r="E16" s="7">
        <v>14012</v>
      </c>
      <c r="F16" s="8">
        <v>0.68395743298934797</v>
      </c>
      <c r="G16" s="7">
        <v>12.438499999999999</v>
      </c>
      <c r="H16" s="6">
        <v>3886</v>
      </c>
      <c r="I16" s="7">
        <v>0.69323000000000001</v>
      </c>
      <c r="J16" s="6"/>
      <c r="K16" s="11">
        <v>0.503</v>
      </c>
      <c r="L16" s="11">
        <v>0.20200000000000001</v>
      </c>
      <c r="M16" s="6"/>
      <c r="N16" s="7"/>
      <c r="O16" s="6"/>
      <c r="P16" s="6"/>
      <c r="Q16" s="6"/>
      <c r="R16" s="12"/>
      <c r="S16" s="12"/>
      <c r="T16" s="13">
        <v>492.31</v>
      </c>
    </row>
    <row r="17" spans="1:20" x14ac:dyDescent="0.25">
      <c r="A17" s="3">
        <v>371700</v>
      </c>
      <c r="B17" s="5" t="s">
        <v>35</v>
      </c>
      <c r="C17" s="9">
        <v>12.9569343242523</v>
      </c>
      <c r="D17" s="6"/>
      <c r="E17" s="7">
        <v>3660</v>
      </c>
      <c r="F17" s="8">
        <v>0.78432390286948495</v>
      </c>
      <c r="G17" s="7">
        <v>13.3283</v>
      </c>
      <c r="H17" s="6">
        <v>2102</v>
      </c>
      <c r="I17" s="7">
        <v>0.39543</v>
      </c>
      <c r="J17" s="6"/>
      <c r="K17" s="11">
        <v>0.35599999999999998</v>
      </c>
      <c r="L17" s="11">
        <v>0.182</v>
      </c>
      <c r="M17" s="6"/>
      <c r="N17" s="7"/>
      <c r="O17" s="6"/>
      <c r="P17" s="6"/>
      <c r="Q17" s="6"/>
      <c r="R17" s="12"/>
      <c r="S17" s="12"/>
      <c r="T17" s="13">
        <v>285.31</v>
      </c>
    </row>
  </sheetData>
  <phoneticPr fontId="8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T18"/>
  <sheetViews>
    <sheetView zoomScale="85" zoomScaleNormal="85" workbookViewId="0">
      <selection activeCell="H3" sqref="H3"/>
    </sheetView>
  </sheetViews>
  <sheetFormatPr defaultColWidth="8.90625" defaultRowHeight="14" x14ac:dyDescent="0.25"/>
  <sheetData>
    <row r="1" spans="1:20" x14ac:dyDescent="0.25">
      <c r="A1" s="2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3" t="s">
        <v>7</v>
      </c>
      <c r="I1" s="10" t="s">
        <v>8</v>
      </c>
      <c r="J1" s="3" t="s">
        <v>9</v>
      </c>
      <c r="K1" s="10" t="s">
        <v>10</v>
      </c>
      <c r="L1" s="10" t="s">
        <v>11</v>
      </c>
      <c r="M1" s="3" t="s">
        <v>12</v>
      </c>
      <c r="N1" s="10" t="s">
        <v>13</v>
      </c>
      <c r="O1" s="10" t="s">
        <v>14</v>
      </c>
      <c r="P1" s="3" t="s">
        <v>15</v>
      </c>
      <c r="Q1" s="3" t="s">
        <v>16</v>
      </c>
      <c r="R1" s="10" t="s">
        <v>17</v>
      </c>
      <c r="S1" s="10" t="s">
        <v>18</v>
      </c>
      <c r="T1" s="10" t="s">
        <v>19</v>
      </c>
    </row>
    <row r="2" spans="1:20" x14ac:dyDescent="0.25">
      <c r="A2" s="3">
        <v>370100</v>
      </c>
      <c r="B2" s="5" t="s">
        <v>20</v>
      </c>
      <c r="C2" s="2">
        <v>20.246112087502699</v>
      </c>
      <c r="D2" s="6"/>
      <c r="E2" s="7">
        <v>20994</v>
      </c>
      <c r="F2" s="8">
        <v>0.49708917143949799</v>
      </c>
      <c r="G2" s="7">
        <v>18.519100000000002</v>
      </c>
      <c r="H2" s="6">
        <v>7454</v>
      </c>
      <c r="I2" s="7">
        <v>0.44505</v>
      </c>
      <c r="J2" s="6"/>
      <c r="K2" s="11">
        <v>0.42399999999999999</v>
      </c>
      <c r="L2" s="11">
        <v>0.49399999999999999</v>
      </c>
      <c r="M2" s="6"/>
      <c r="N2" s="7">
        <v>10550</v>
      </c>
      <c r="O2" s="6">
        <v>575.00810000000001</v>
      </c>
      <c r="P2" s="6"/>
      <c r="Q2" s="6"/>
      <c r="R2" s="12">
        <v>0.50390000000000001</v>
      </c>
      <c r="S2" s="12"/>
      <c r="T2" s="13">
        <v>1200.83</v>
      </c>
    </row>
    <row r="3" spans="1:20" x14ac:dyDescent="0.25">
      <c r="A3" s="3">
        <v>370200</v>
      </c>
      <c r="B3" s="5" t="s">
        <v>21</v>
      </c>
      <c r="C3" s="2">
        <v>23.865341905135601</v>
      </c>
      <c r="D3" s="6"/>
      <c r="E3" s="7">
        <v>20160</v>
      </c>
      <c r="F3" s="8">
        <v>0.43754919453361302</v>
      </c>
      <c r="G3" s="7">
        <v>20.935099999999998</v>
      </c>
      <c r="H3" s="6">
        <v>24480</v>
      </c>
      <c r="I3" s="7">
        <v>0.55910000000000004</v>
      </c>
      <c r="J3" s="6"/>
      <c r="K3" s="11">
        <v>0.504</v>
      </c>
      <c r="L3" s="11">
        <v>0.4</v>
      </c>
      <c r="M3" s="6"/>
      <c r="N3" s="7">
        <v>12057</v>
      </c>
      <c r="O3" s="6">
        <v>715.65369999999996</v>
      </c>
      <c r="P3" s="6"/>
      <c r="Q3" s="6"/>
      <c r="R3" s="12">
        <v>6.4999999999999997E-3</v>
      </c>
      <c r="S3" s="12"/>
      <c r="T3" s="13">
        <v>1518.17</v>
      </c>
    </row>
    <row r="4" spans="1:20" x14ac:dyDescent="0.25">
      <c r="A4" s="3">
        <v>370300</v>
      </c>
      <c r="B4" s="5" t="s">
        <v>22</v>
      </c>
      <c r="C4" s="2">
        <v>14.616809622936399</v>
      </c>
      <c r="D4" s="6"/>
      <c r="E4" s="7">
        <v>18966</v>
      </c>
      <c r="F4" s="8">
        <v>0.430961656636769</v>
      </c>
      <c r="G4" s="7">
        <v>12.023400000000001</v>
      </c>
      <c r="H4" s="6">
        <v>4857</v>
      </c>
      <c r="I4" s="7">
        <v>0.35289999999999999</v>
      </c>
      <c r="J4" s="6"/>
      <c r="K4" s="11">
        <v>0.58099999999999996</v>
      </c>
      <c r="L4" s="11">
        <v>0.35699999999999998</v>
      </c>
      <c r="M4" s="6"/>
      <c r="N4" s="7"/>
      <c r="O4" s="6">
        <v>412.03480000000002</v>
      </c>
      <c r="P4" s="6"/>
      <c r="Q4" s="6"/>
      <c r="R4" s="12">
        <v>6.3E-2</v>
      </c>
      <c r="S4" s="12"/>
      <c r="T4" s="13">
        <v>780</v>
      </c>
    </row>
    <row r="5" spans="1:20" x14ac:dyDescent="0.25">
      <c r="A5" s="3">
        <v>370400</v>
      </c>
      <c r="B5" s="5" t="s">
        <v>23</v>
      </c>
      <c r="C5" s="2">
        <v>8.4662931468064393</v>
      </c>
      <c r="D5" s="6"/>
      <c r="E5" s="7">
        <v>8687</v>
      </c>
      <c r="F5" s="8">
        <v>0.31631923769077802</v>
      </c>
      <c r="G5" s="7">
        <v>5.1597999999999997</v>
      </c>
      <c r="H5" s="6">
        <v>3944</v>
      </c>
      <c r="I5" s="7">
        <v>0.19250999999999999</v>
      </c>
      <c r="J5" s="6"/>
      <c r="K5" s="11">
        <v>0.51700000000000002</v>
      </c>
      <c r="L5" s="11">
        <v>0.33700000000000002</v>
      </c>
      <c r="M5" s="6"/>
      <c r="N5" s="7">
        <v>2153</v>
      </c>
      <c r="O5" s="6">
        <v>362.24669999999998</v>
      </c>
      <c r="P5" s="6"/>
      <c r="Q5" s="6"/>
      <c r="R5" s="12"/>
      <c r="S5" s="12"/>
      <c r="T5" s="13">
        <v>313.86</v>
      </c>
    </row>
    <row r="6" spans="1:20" x14ac:dyDescent="0.25">
      <c r="A6" s="3">
        <v>370500</v>
      </c>
      <c r="B6" s="5" t="s">
        <v>24</v>
      </c>
      <c r="C6" s="2">
        <v>14.181727929121401</v>
      </c>
      <c r="D6" s="6"/>
      <c r="E6" s="7">
        <v>30966</v>
      </c>
      <c r="F6" s="8">
        <v>0.43243990588138698</v>
      </c>
      <c r="G6" s="14">
        <v>7.407</v>
      </c>
      <c r="H6" s="6">
        <v>4237</v>
      </c>
      <c r="I6" s="7">
        <v>0.45077</v>
      </c>
      <c r="J6" s="6"/>
      <c r="K6" s="11">
        <v>0.77200000000000002</v>
      </c>
      <c r="L6" s="11">
        <v>0.16700000000000001</v>
      </c>
      <c r="M6" s="6"/>
      <c r="N6" s="7">
        <v>3715</v>
      </c>
      <c r="O6" s="6">
        <v>175.39570000000001</v>
      </c>
      <c r="P6" s="6"/>
      <c r="Q6" s="6"/>
      <c r="R6" s="12">
        <v>2.6951999999999998</v>
      </c>
      <c r="S6" s="12"/>
      <c r="T6" s="13">
        <v>540.29999999999995</v>
      </c>
    </row>
    <row r="7" spans="1:20" x14ac:dyDescent="0.25">
      <c r="A7" s="3">
        <v>370600</v>
      </c>
      <c r="B7" s="5" t="s">
        <v>25</v>
      </c>
      <c r="C7" s="2">
        <v>20.963722119009201</v>
      </c>
      <c r="D7" s="6"/>
      <c r="E7" s="7">
        <v>17131</v>
      </c>
      <c r="F7" s="8">
        <v>0.33760379464613599</v>
      </c>
      <c r="G7" s="7">
        <v>16.068899999999999</v>
      </c>
      <c r="H7" s="6">
        <v>8404</v>
      </c>
      <c r="I7" s="7">
        <v>0.61609999999999998</v>
      </c>
      <c r="J7" s="6"/>
      <c r="K7" s="11">
        <v>0.51800000000000002</v>
      </c>
      <c r="L7" s="11">
        <v>0.36</v>
      </c>
      <c r="M7" s="6"/>
      <c r="N7" s="7">
        <v>3284</v>
      </c>
      <c r="O7" s="6">
        <v>646.72170000000006</v>
      </c>
      <c r="P7" s="6"/>
      <c r="Q7" s="6"/>
      <c r="R7" s="12"/>
      <c r="S7" s="12"/>
      <c r="T7" s="13">
        <v>1115</v>
      </c>
    </row>
    <row r="8" spans="1:20" x14ac:dyDescent="0.25">
      <c r="A8" s="3">
        <v>370700</v>
      </c>
      <c r="B8" s="5" t="s">
        <v>26</v>
      </c>
      <c r="C8" s="2">
        <v>22.969135736272399</v>
      </c>
      <c r="D8" s="6"/>
      <c r="E8" s="7">
        <v>10570</v>
      </c>
      <c r="F8" s="8">
        <v>0.256684718510997</v>
      </c>
      <c r="G8" s="7">
        <v>14.0678</v>
      </c>
      <c r="H8" s="6">
        <v>6556</v>
      </c>
      <c r="I8" s="7">
        <v>0.74761999999999995</v>
      </c>
      <c r="J8" s="6"/>
      <c r="K8" s="11">
        <v>0.47299999999999998</v>
      </c>
      <c r="L8" s="11">
        <v>0.35899999999999999</v>
      </c>
      <c r="M8" s="6"/>
      <c r="N8" s="7">
        <v>3003</v>
      </c>
      <c r="O8" s="6">
        <v>847.4665</v>
      </c>
      <c r="P8" s="6"/>
      <c r="Q8" s="6"/>
      <c r="R8" s="12">
        <v>2.0000000000000001E-4</v>
      </c>
      <c r="S8" s="12"/>
      <c r="T8" s="13">
        <v>895</v>
      </c>
    </row>
    <row r="9" spans="1:20" x14ac:dyDescent="0.25">
      <c r="A9" s="3">
        <v>370800</v>
      </c>
      <c r="B9" s="5" t="s">
        <v>27</v>
      </c>
      <c r="C9" s="2">
        <v>17.352137888527299</v>
      </c>
      <c r="D9" s="6"/>
      <c r="E9" s="7">
        <v>9348</v>
      </c>
      <c r="F9" s="8">
        <v>0.25957770830812699</v>
      </c>
      <c r="G9" s="7">
        <v>8.3956999999999997</v>
      </c>
      <c r="H9" s="6">
        <v>11914</v>
      </c>
      <c r="I9" s="7">
        <v>0.51090999999999998</v>
      </c>
      <c r="J9" s="6"/>
      <c r="K9" s="11">
        <v>0.45900000000000002</v>
      </c>
      <c r="L9" s="11">
        <v>0.377</v>
      </c>
      <c r="M9" s="6"/>
      <c r="N9" s="7">
        <v>1614</v>
      </c>
      <c r="O9" s="6">
        <v>796.76679999999999</v>
      </c>
      <c r="P9" s="6"/>
      <c r="Q9" s="6"/>
      <c r="R9" s="12"/>
      <c r="S9" s="12"/>
      <c r="T9" s="13">
        <v>743.5</v>
      </c>
    </row>
    <row r="10" spans="1:20" x14ac:dyDescent="0.25">
      <c r="A10" s="3">
        <v>370900</v>
      </c>
      <c r="B10" s="5" t="s">
        <v>28</v>
      </c>
      <c r="C10" s="2">
        <v>11.5752994844054</v>
      </c>
      <c r="D10" s="6"/>
      <c r="E10" s="7">
        <v>9458</v>
      </c>
      <c r="F10" s="8">
        <v>0.30670940842764999</v>
      </c>
      <c r="G10" s="14">
        <v>6.306</v>
      </c>
      <c r="H10" s="6">
        <v>4279</v>
      </c>
      <c r="I10" s="7">
        <v>0.43504999999999999</v>
      </c>
      <c r="J10" s="6"/>
      <c r="K10" s="11">
        <v>0.47799999999999998</v>
      </c>
      <c r="L10" s="11">
        <v>0.375</v>
      </c>
      <c r="M10" s="6"/>
      <c r="N10" s="7">
        <v>1615</v>
      </c>
      <c r="O10" s="6">
        <v>546.41330000000005</v>
      </c>
      <c r="P10" s="6"/>
      <c r="Q10" s="6"/>
      <c r="R10" s="12">
        <v>0.06</v>
      </c>
      <c r="S10" s="12"/>
      <c r="T10" s="13">
        <v>515.20000000000005</v>
      </c>
    </row>
    <row r="11" spans="1:20" x14ac:dyDescent="0.25">
      <c r="A11" s="3">
        <v>371000</v>
      </c>
      <c r="B11" s="5" t="s">
        <v>29</v>
      </c>
      <c r="C11" s="2">
        <v>9.5783676903879407</v>
      </c>
      <c r="D11" s="6"/>
      <c r="E11" s="7">
        <v>28433</v>
      </c>
      <c r="F11" s="8">
        <v>0.41712914015066799</v>
      </c>
      <c r="G11" s="7">
        <v>7.6974999999999998</v>
      </c>
      <c r="H11" s="6">
        <v>3327</v>
      </c>
      <c r="I11" s="7">
        <v>0.24049999999999999</v>
      </c>
      <c r="J11" s="6"/>
      <c r="K11" s="11">
        <v>0.55300000000000005</v>
      </c>
      <c r="L11" s="11">
        <v>0.31900000000000001</v>
      </c>
      <c r="M11" s="6"/>
      <c r="N11" s="7">
        <v>1778</v>
      </c>
      <c r="O11" s="6">
        <v>247.61779999999999</v>
      </c>
      <c r="P11" s="6"/>
      <c r="Q11" s="6"/>
      <c r="R11" s="12"/>
      <c r="S11" s="12"/>
      <c r="T11" s="13">
        <v>703.5</v>
      </c>
    </row>
    <row r="12" spans="1:20" x14ac:dyDescent="0.25">
      <c r="A12" s="3">
        <v>371100</v>
      </c>
      <c r="B12" s="5" t="s">
        <v>30</v>
      </c>
      <c r="C12" s="2">
        <v>5.7307259566170696</v>
      </c>
      <c r="D12" s="6"/>
      <c r="E12" s="7">
        <v>9421</v>
      </c>
      <c r="F12" s="8">
        <v>0.25059969104695601</v>
      </c>
      <c r="G12">
        <v>3.2081</v>
      </c>
      <c r="H12" s="6">
        <v>1517</v>
      </c>
      <c r="I12" s="7">
        <v>0.23171</v>
      </c>
      <c r="J12" s="6"/>
      <c r="K12" s="11">
        <v>0.41399999999999998</v>
      </c>
      <c r="L12" s="11">
        <v>0.38200000000000001</v>
      </c>
      <c r="M12" s="6"/>
      <c r="N12" s="7">
        <v>1585</v>
      </c>
      <c r="O12" s="6">
        <v>277.5179</v>
      </c>
      <c r="P12" s="6"/>
      <c r="Q12" s="6"/>
      <c r="R12" s="12">
        <v>0.48</v>
      </c>
      <c r="S12" s="12"/>
      <c r="T12" s="13">
        <v>261.43</v>
      </c>
    </row>
    <row r="13" spans="1:20" x14ac:dyDescent="0.25">
      <c r="A13" s="3">
        <v>371300</v>
      </c>
      <c r="B13" s="5" t="s">
        <v>31</v>
      </c>
      <c r="C13" s="9">
        <v>18.595620961267599</v>
      </c>
      <c r="D13" s="6"/>
      <c r="E13" s="7">
        <v>6974</v>
      </c>
      <c r="F13" s="8">
        <v>0.19612314392639801</v>
      </c>
      <c r="G13" s="7">
        <v>10.2156</v>
      </c>
      <c r="H13" s="6">
        <v>2165</v>
      </c>
      <c r="I13" s="7">
        <v>0.40298</v>
      </c>
      <c r="J13" s="6"/>
      <c r="K13" s="11">
        <v>0.47799999999999998</v>
      </c>
      <c r="L13" s="11">
        <v>0.35199999999999998</v>
      </c>
      <c r="M13" s="6"/>
      <c r="N13" s="7">
        <v>3267</v>
      </c>
      <c r="O13" s="6">
        <v>1008.446</v>
      </c>
      <c r="P13" s="6"/>
      <c r="Q13" s="6"/>
      <c r="R13" s="12"/>
      <c r="S13" s="12"/>
      <c r="T13" s="13">
        <v>702.13</v>
      </c>
    </row>
    <row r="14" spans="1:20" x14ac:dyDescent="0.25">
      <c r="A14" s="3">
        <v>371400</v>
      </c>
      <c r="B14" s="5" t="s">
        <v>32</v>
      </c>
      <c r="C14" s="9">
        <v>10.8930502934725</v>
      </c>
      <c r="D14" s="6"/>
      <c r="E14" s="7">
        <v>8497</v>
      </c>
      <c r="F14" s="8">
        <v>0.21845126340641299</v>
      </c>
      <c r="G14" s="7">
        <v>4.8118999999999996</v>
      </c>
      <c r="H14" s="6">
        <v>1717</v>
      </c>
      <c r="I14" s="7">
        <v>0.38224000000000002</v>
      </c>
      <c r="J14" s="6"/>
      <c r="K14" s="11">
        <v>0.48</v>
      </c>
      <c r="L14" s="11">
        <v>0.318</v>
      </c>
      <c r="M14" s="6"/>
      <c r="N14" s="7">
        <v>2685</v>
      </c>
      <c r="O14" s="6">
        <v>543.60180000000003</v>
      </c>
      <c r="P14" s="6"/>
      <c r="Q14" s="6"/>
      <c r="R14" s="12">
        <v>9.8400000000000001E-2</v>
      </c>
      <c r="S14" s="12"/>
      <c r="T14" s="13">
        <v>460.5</v>
      </c>
    </row>
    <row r="15" spans="1:20" x14ac:dyDescent="0.25">
      <c r="A15" s="3">
        <v>371500</v>
      </c>
      <c r="B15" s="5" t="s">
        <v>33</v>
      </c>
      <c r="C15" s="9">
        <v>12.04012729073</v>
      </c>
      <c r="D15" s="6"/>
      <c r="E15" s="7">
        <v>6712</v>
      </c>
      <c r="F15" s="8">
        <v>0.200670822055426</v>
      </c>
      <c r="G15" s="7">
        <v>5.3128000000000002</v>
      </c>
      <c r="H15" s="6">
        <v>960</v>
      </c>
      <c r="I15" s="7">
        <v>0.38685000000000003</v>
      </c>
      <c r="J15" s="6"/>
      <c r="K15" s="11">
        <v>0.46</v>
      </c>
      <c r="L15" s="11">
        <v>0.28399999999999997</v>
      </c>
      <c r="M15" s="6"/>
      <c r="N15" s="7">
        <v>1690</v>
      </c>
      <c r="O15" s="6">
        <v>561.31129999999996</v>
      </c>
      <c r="P15" s="6"/>
      <c r="Q15" s="6"/>
      <c r="R15" s="12">
        <v>3.61E-2</v>
      </c>
      <c r="S15" s="12"/>
      <c r="T15" s="13">
        <v>375.5</v>
      </c>
    </row>
    <row r="16" spans="1:20" x14ac:dyDescent="0.25">
      <c r="A16" s="3">
        <v>371600</v>
      </c>
      <c r="B16" s="5" t="s">
        <v>34</v>
      </c>
      <c r="C16" s="9">
        <v>12.482137797900601</v>
      </c>
      <c r="D16" s="6"/>
      <c r="E16" s="7">
        <v>9361</v>
      </c>
      <c r="F16" s="8">
        <v>0.22222350150196599</v>
      </c>
      <c r="G16" s="14">
        <v>3.0369999999999999</v>
      </c>
      <c r="H16" s="6">
        <v>3095</v>
      </c>
      <c r="I16" s="7">
        <v>0.77532000000000001</v>
      </c>
      <c r="J16" s="6"/>
      <c r="K16" s="11">
        <v>0.50800000000000001</v>
      </c>
      <c r="L16" s="11">
        <v>0.308</v>
      </c>
      <c r="M16" s="6"/>
      <c r="N16" s="7"/>
      <c r="O16" s="6">
        <v>364.78859999999997</v>
      </c>
      <c r="P16" s="6"/>
      <c r="Q16" s="6"/>
      <c r="R16" s="12">
        <v>0.498</v>
      </c>
      <c r="S16" s="12"/>
      <c r="T16" s="13">
        <v>340.6</v>
      </c>
    </row>
    <row r="17" spans="1:20" x14ac:dyDescent="0.25">
      <c r="A17" s="3">
        <v>371700</v>
      </c>
      <c r="B17" s="5" t="s">
        <v>35</v>
      </c>
      <c r="C17" s="9">
        <v>12.0002268827854</v>
      </c>
      <c r="D17" s="6"/>
      <c r="E17" s="7">
        <v>2904</v>
      </c>
      <c r="F17" s="8">
        <v>0.152864496512575</v>
      </c>
      <c r="G17" s="14">
        <v>3.9550000000000001</v>
      </c>
      <c r="H17" s="6">
        <v>1596</v>
      </c>
      <c r="I17" s="7">
        <v>0.56445000000000001</v>
      </c>
      <c r="J17" s="6"/>
      <c r="K17" s="11">
        <v>0.313</v>
      </c>
      <c r="L17" s="11">
        <v>0.245</v>
      </c>
      <c r="M17" s="6"/>
      <c r="N17" s="7">
        <v>2896</v>
      </c>
      <c r="O17" s="6">
        <v>864.44860000000006</v>
      </c>
      <c r="P17" s="6"/>
      <c r="Q17" s="6"/>
      <c r="R17" s="12"/>
      <c r="S17" s="12"/>
      <c r="T17" s="13">
        <v>249.84</v>
      </c>
    </row>
    <row r="18" spans="1:20" x14ac:dyDescent="0.25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</row>
  </sheetData>
  <phoneticPr fontId="6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7A02B-D4C2-45A3-9A47-4B60321D3C69}">
  <dimension ref="A1:T17"/>
  <sheetViews>
    <sheetView zoomScale="85" zoomScaleNormal="85" workbookViewId="0">
      <selection activeCell="T18" sqref="T18"/>
    </sheetView>
  </sheetViews>
  <sheetFormatPr defaultRowHeight="14" x14ac:dyDescent="0.25"/>
  <cols>
    <col min="20" max="20" width="10" bestFit="1" customWidth="1"/>
  </cols>
  <sheetData>
    <row r="1" spans="1:20" x14ac:dyDescent="0.25">
      <c r="A1" s="2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3" t="s">
        <v>7</v>
      </c>
      <c r="I1" s="10" t="s">
        <v>8</v>
      </c>
      <c r="J1" s="3" t="s">
        <v>9</v>
      </c>
      <c r="K1" s="10" t="s">
        <v>10</v>
      </c>
      <c r="L1" s="10" t="s">
        <v>11</v>
      </c>
      <c r="M1" s="3" t="s">
        <v>12</v>
      </c>
      <c r="N1" s="10" t="s">
        <v>13</v>
      </c>
      <c r="O1" s="10" t="s">
        <v>14</v>
      </c>
      <c r="P1" s="3" t="s">
        <v>15</v>
      </c>
      <c r="Q1" s="3" t="s">
        <v>16</v>
      </c>
      <c r="R1" s="10" t="s">
        <v>17</v>
      </c>
      <c r="S1" s="10" t="s">
        <v>18</v>
      </c>
      <c r="T1" s="10" t="s">
        <v>19</v>
      </c>
    </row>
    <row r="2" spans="1:20" x14ac:dyDescent="0.25">
      <c r="A2" s="3">
        <v>370100</v>
      </c>
      <c r="B2" s="5" t="s">
        <v>20</v>
      </c>
      <c r="C2" s="2">
        <v>56.806468639999999</v>
      </c>
      <c r="D2" s="6"/>
      <c r="E2" s="7">
        <v>104385</v>
      </c>
      <c r="F2" s="23">
        <v>0.68583058349055004</v>
      </c>
      <c r="G2" s="6">
        <v>210.5342</v>
      </c>
      <c r="H2" s="6">
        <v>20955.32</v>
      </c>
      <c r="I2" s="7">
        <v>10433</v>
      </c>
      <c r="J2" s="6"/>
      <c r="K2" s="11">
        <v>0.32943054905949598</v>
      </c>
      <c r="L2" s="11">
        <v>0.56359234594068996</v>
      </c>
      <c r="M2" s="6"/>
      <c r="N2" s="7">
        <v>16903</v>
      </c>
      <c r="O2" s="6">
        <v>634.41999999999996</v>
      </c>
      <c r="P2" s="6"/>
      <c r="Q2" s="6"/>
      <c r="R2" s="6">
        <v>13.435499999999999</v>
      </c>
      <c r="S2" s="12">
        <v>389.3</v>
      </c>
      <c r="T2" s="13">
        <v>9843.43</v>
      </c>
    </row>
    <row r="3" spans="1:20" x14ac:dyDescent="0.25">
      <c r="A3" s="3">
        <v>370200</v>
      </c>
      <c r="B3" s="5" t="s">
        <v>21</v>
      </c>
      <c r="C3" s="2">
        <v>65.86034866</v>
      </c>
      <c r="D3" s="6"/>
      <c r="E3" s="7">
        <v>108349</v>
      </c>
      <c r="F3" s="23">
        <v>0.70364590346446299</v>
      </c>
      <c r="G3" s="6">
        <v>230.56659999999999</v>
      </c>
      <c r="H3" s="6">
        <v>21039.43</v>
      </c>
      <c r="I3" s="7">
        <v>20342</v>
      </c>
      <c r="J3" s="6"/>
      <c r="K3" s="11">
        <v>0.31502385390583898</v>
      </c>
      <c r="L3" s="11">
        <v>0.54384209583904497</v>
      </c>
      <c r="M3" s="6"/>
      <c r="N3" s="7">
        <v>20954</v>
      </c>
      <c r="O3" s="6">
        <v>645.32000000000005</v>
      </c>
      <c r="P3" s="6"/>
      <c r="Q3" s="6"/>
      <c r="R3" s="6">
        <v>12.6349</v>
      </c>
      <c r="S3" s="12">
        <v>416.3</v>
      </c>
      <c r="T3" s="13">
        <v>11094.32</v>
      </c>
    </row>
    <row r="4" spans="1:20" x14ac:dyDescent="0.25">
      <c r="A4" s="3">
        <v>370300</v>
      </c>
      <c r="B4" s="5" t="s">
        <v>22</v>
      </c>
      <c r="C4" s="2">
        <v>36.648902339999999</v>
      </c>
      <c r="D4" s="6"/>
      <c r="E4" s="7">
        <v>73905</v>
      </c>
      <c r="F4" s="23">
        <v>0.69234609234684197</v>
      </c>
      <c r="G4" s="6">
        <v>89.594499999999996</v>
      </c>
      <c r="H4" s="6">
        <v>15045.43</v>
      </c>
      <c r="I4" s="7">
        <v>6042</v>
      </c>
      <c r="J4" s="6"/>
      <c r="K4" s="11">
        <v>0.43860348390486398</v>
      </c>
      <c r="L4" s="11">
        <v>0.42483096486948502</v>
      </c>
      <c r="M4" s="6"/>
      <c r="N4" s="7">
        <v>7895</v>
      </c>
      <c r="O4" s="6">
        <v>365.56</v>
      </c>
      <c r="P4" s="6"/>
      <c r="Q4" s="6"/>
      <c r="R4" s="6">
        <v>15.5433</v>
      </c>
      <c r="S4" s="12">
        <v>359.5</v>
      </c>
      <c r="T4" s="13">
        <v>3103.32</v>
      </c>
    </row>
    <row r="5" spans="1:20" x14ac:dyDescent="0.25">
      <c r="A5" s="3">
        <v>370400</v>
      </c>
      <c r="B5" s="5" t="s">
        <v>23</v>
      </c>
      <c r="C5" s="2">
        <v>20.803484300000001</v>
      </c>
      <c r="D5" s="6"/>
      <c r="E5" s="7">
        <v>40432</v>
      </c>
      <c r="F5" s="23">
        <v>0.52832045839045505</v>
      </c>
      <c r="G5" s="6">
        <v>60.532499999999999</v>
      </c>
      <c r="H5" s="6">
        <v>8940.42</v>
      </c>
      <c r="I5" s="7">
        <v>6895</v>
      </c>
      <c r="J5" s="6"/>
      <c r="K5" s="11">
        <v>0.35539409059039501</v>
      </c>
      <c r="L5" s="11">
        <v>0.45492353244365602</v>
      </c>
      <c r="M5" s="6"/>
      <c r="N5" s="7">
        <v>4034</v>
      </c>
      <c r="O5" s="6">
        <v>339.54</v>
      </c>
      <c r="P5" s="6"/>
      <c r="Q5" s="6"/>
      <c r="R5" s="6">
        <v>0.98429999999999995</v>
      </c>
      <c r="S5" s="12">
        <v>154.6</v>
      </c>
      <c r="T5" s="13">
        <v>1203.32</v>
      </c>
    </row>
    <row r="6" spans="1:20" x14ac:dyDescent="0.25">
      <c r="A6" s="3">
        <v>370500</v>
      </c>
      <c r="B6" s="5" t="s">
        <v>24</v>
      </c>
      <c r="C6" s="2">
        <v>36.583025800000001</v>
      </c>
      <c r="D6" s="6"/>
      <c r="E6" s="7">
        <v>120953</v>
      </c>
      <c r="F6" s="23">
        <v>0.65583025535353401</v>
      </c>
      <c r="G6" s="6">
        <v>64.432900000000004</v>
      </c>
      <c r="H6" s="6">
        <v>5904.43</v>
      </c>
      <c r="I6" s="7">
        <v>3905</v>
      </c>
      <c r="J6" s="6"/>
      <c r="K6" s="11">
        <v>0.52382058394589404</v>
      </c>
      <c r="L6" s="11">
        <v>0.326980486940955</v>
      </c>
      <c r="M6" s="6"/>
      <c r="N6" s="7">
        <v>3985</v>
      </c>
      <c r="O6" s="6">
        <v>169.65</v>
      </c>
      <c r="P6" s="6"/>
      <c r="Q6" s="6"/>
      <c r="R6" s="6">
        <v>3.9948000000000001</v>
      </c>
      <c r="S6" s="12">
        <v>309.39999999999998</v>
      </c>
      <c r="T6" s="13">
        <v>2554.3200000000002</v>
      </c>
    </row>
    <row r="7" spans="1:20" x14ac:dyDescent="0.25">
      <c r="A7" s="3">
        <v>370600</v>
      </c>
      <c r="B7" s="5" t="s">
        <v>25</v>
      </c>
      <c r="C7" s="2">
        <v>56.348058340000001</v>
      </c>
      <c r="D7" s="6"/>
      <c r="E7" s="7">
        <v>105485</v>
      </c>
      <c r="F7" s="23">
        <v>0.60652934646460399</v>
      </c>
      <c r="G7" s="6">
        <v>146.42349999999999</v>
      </c>
      <c r="H7" s="6">
        <v>20232.45</v>
      </c>
      <c r="I7" s="7">
        <v>10343</v>
      </c>
      <c r="J7" s="6"/>
      <c r="K7" s="11">
        <v>0.38534925839045497</v>
      </c>
      <c r="L7" s="11">
        <v>0.45543088654390801</v>
      </c>
      <c r="M7" s="6"/>
      <c r="N7" s="7">
        <v>8945</v>
      </c>
      <c r="O7" s="6">
        <v>610.45000000000005</v>
      </c>
      <c r="P7" s="6"/>
      <c r="Q7" s="6"/>
      <c r="R7" s="6">
        <v>3.9058000000000002</v>
      </c>
      <c r="S7" s="12">
        <v>530.4</v>
      </c>
      <c r="T7" s="13">
        <v>7254.35</v>
      </c>
    </row>
    <row r="8" spans="1:20" x14ac:dyDescent="0.25">
      <c r="A8" s="3">
        <v>370700</v>
      </c>
      <c r="B8" s="5" t="s">
        <v>26</v>
      </c>
      <c r="C8" s="2">
        <v>70.53985634</v>
      </c>
      <c r="D8" s="6"/>
      <c r="E8" s="7">
        <v>59094</v>
      </c>
      <c r="F8" s="23">
        <v>0.59230458390458396</v>
      </c>
      <c r="G8" s="6">
        <v>198.55420000000001</v>
      </c>
      <c r="H8" s="6">
        <v>26534.34</v>
      </c>
      <c r="I8" s="7">
        <v>10954</v>
      </c>
      <c r="J8" s="6"/>
      <c r="K8" s="11">
        <v>0.32583490583945801</v>
      </c>
      <c r="L8" s="11">
        <v>0.45583490865294002</v>
      </c>
      <c r="M8" s="6"/>
      <c r="N8" s="7">
        <v>8054</v>
      </c>
      <c r="O8" s="6">
        <v>810.87</v>
      </c>
      <c r="P8" s="6"/>
      <c r="Q8" s="6"/>
      <c r="R8" s="6">
        <v>5.1093999999999999</v>
      </c>
      <c r="S8" s="12">
        <v>603.29999999999995</v>
      </c>
      <c r="T8" s="13">
        <v>5204.53</v>
      </c>
    </row>
    <row r="9" spans="1:20" x14ac:dyDescent="0.25">
      <c r="A9" s="3">
        <v>370800</v>
      </c>
      <c r="B9" s="5" t="s">
        <v>27</v>
      </c>
      <c r="C9" s="2">
        <v>50.436809449999998</v>
      </c>
      <c r="D9" s="6"/>
      <c r="E9" s="7">
        <v>50943</v>
      </c>
      <c r="F9" s="23">
        <v>0.54952398538945801</v>
      </c>
      <c r="G9" s="6">
        <v>129.6343</v>
      </c>
      <c r="H9" s="6">
        <v>28545.43</v>
      </c>
      <c r="I9" s="7">
        <v>6895</v>
      </c>
      <c r="J9" s="6"/>
      <c r="K9" s="11">
        <v>0.348503589043684</v>
      </c>
      <c r="L9" s="11">
        <v>0.42583905893485402</v>
      </c>
      <c r="M9" s="6"/>
      <c r="N9" s="7">
        <v>6894</v>
      </c>
      <c r="O9" s="6">
        <v>730.45</v>
      </c>
      <c r="P9" s="6"/>
      <c r="Q9" s="6"/>
      <c r="R9" s="6">
        <v>4.0324</v>
      </c>
      <c r="S9" s="12">
        <v>312.3</v>
      </c>
      <c r="T9" s="13">
        <v>3984.4</v>
      </c>
    </row>
    <row r="10" spans="1:20" x14ac:dyDescent="0.25">
      <c r="A10" s="3">
        <v>370900</v>
      </c>
      <c r="B10" s="5" t="s">
        <v>28</v>
      </c>
      <c r="C10" s="2">
        <v>29.39504956</v>
      </c>
      <c r="D10" s="6"/>
      <c r="E10" s="7">
        <v>46805</v>
      </c>
      <c r="F10" s="23">
        <v>0.58310584905395202</v>
      </c>
      <c r="G10" s="6">
        <v>60.535600000000002</v>
      </c>
      <c r="H10" s="6">
        <v>6845.32</v>
      </c>
      <c r="I10" s="7">
        <v>6894</v>
      </c>
      <c r="J10" s="6"/>
      <c r="K10" s="11">
        <v>0.354380583405984</v>
      </c>
      <c r="L10" s="11">
        <v>0.44235808940382798</v>
      </c>
      <c r="M10" s="6"/>
      <c r="N10" s="7">
        <v>5035</v>
      </c>
      <c r="O10" s="6">
        <v>512.65</v>
      </c>
      <c r="P10" s="6"/>
      <c r="Q10" s="6"/>
      <c r="R10" s="6">
        <v>6.2492999999999999</v>
      </c>
      <c r="S10" s="12">
        <v>193.4</v>
      </c>
      <c r="T10" s="13">
        <v>2130.4299999999998</v>
      </c>
    </row>
    <row r="11" spans="1:20" x14ac:dyDescent="0.25">
      <c r="A11" s="3">
        <v>371000</v>
      </c>
      <c r="B11" s="5" t="s">
        <v>29</v>
      </c>
      <c r="C11" s="2">
        <v>29.68304865</v>
      </c>
      <c r="D11" s="6"/>
      <c r="E11" s="7">
        <v>98694</v>
      </c>
      <c r="F11" s="23">
        <v>0.64810358903425802</v>
      </c>
      <c r="G11" s="6">
        <v>62.634300000000003</v>
      </c>
      <c r="H11" s="6">
        <v>6409.35</v>
      </c>
      <c r="I11" s="7">
        <v>8954</v>
      </c>
      <c r="J11" s="6"/>
      <c r="K11" s="11">
        <v>0.32435903859038501</v>
      </c>
      <c r="L11" s="11">
        <v>0.454932503049504</v>
      </c>
      <c r="M11" s="6"/>
      <c r="N11" s="7">
        <v>4096</v>
      </c>
      <c r="O11" s="6">
        <v>216.43</v>
      </c>
      <c r="P11" s="6"/>
      <c r="Q11" s="6"/>
      <c r="R11" s="6">
        <v>1.4839</v>
      </c>
      <c r="S11" s="12">
        <v>104</v>
      </c>
      <c r="T11" s="13">
        <v>2654.43</v>
      </c>
    </row>
    <row r="12" spans="1:20" x14ac:dyDescent="0.25">
      <c r="A12" s="3">
        <v>371100</v>
      </c>
      <c r="B12" s="5" t="s">
        <v>30</v>
      </c>
      <c r="C12" s="2">
        <v>18.385938589999999</v>
      </c>
      <c r="D12" s="6"/>
      <c r="E12" s="7">
        <v>60950</v>
      </c>
      <c r="F12" s="23">
        <v>0.55531905349058297</v>
      </c>
      <c r="G12" s="6">
        <v>65.5334</v>
      </c>
      <c r="H12" s="6">
        <v>8534.5</v>
      </c>
      <c r="I12" s="7">
        <v>4095</v>
      </c>
      <c r="J12" s="6"/>
      <c r="K12" s="11">
        <v>0.38839058593859399</v>
      </c>
      <c r="L12" s="11">
        <v>0.43539053840534397</v>
      </c>
      <c r="M12" s="6"/>
      <c r="N12" s="7">
        <v>1903</v>
      </c>
      <c r="O12" s="6">
        <v>235.65</v>
      </c>
      <c r="P12" s="6"/>
      <c r="Q12" s="6"/>
      <c r="R12" s="6">
        <v>2.3902000000000001</v>
      </c>
      <c r="S12" s="12">
        <v>234.3</v>
      </c>
      <c r="T12" s="13">
        <v>1790.32</v>
      </c>
    </row>
    <row r="13" spans="1:20" x14ac:dyDescent="0.25">
      <c r="A13" s="3">
        <v>371300</v>
      </c>
      <c r="B13" s="5" t="s">
        <v>31</v>
      </c>
      <c r="C13" s="9">
        <v>59.538405830000002</v>
      </c>
      <c r="D13" s="6"/>
      <c r="E13" s="7">
        <v>38305</v>
      </c>
      <c r="F13" s="23">
        <v>0.50539853248593403</v>
      </c>
      <c r="G13" s="6">
        <v>231.46340000000001</v>
      </c>
      <c r="H13" s="6">
        <v>30535.45</v>
      </c>
      <c r="I13" s="7">
        <v>2906</v>
      </c>
      <c r="J13" s="6"/>
      <c r="K13" s="11">
        <v>0.32934069584689402</v>
      </c>
      <c r="L13" s="11">
        <v>0.50438209584945304</v>
      </c>
      <c r="M13" s="6"/>
      <c r="N13" s="7">
        <v>4209</v>
      </c>
      <c r="O13" s="6">
        <v>930.45</v>
      </c>
      <c r="P13" s="6"/>
      <c r="Q13" s="6"/>
      <c r="R13" s="6">
        <v>6.8949999999999996</v>
      </c>
      <c r="S13" s="12">
        <v>434.2</v>
      </c>
      <c r="T13" s="13">
        <v>4305.43</v>
      </c>
    </row>
    <row r="14" spans="1:20" x14ac:dyDescent="0.25">
      <c r="A14" s="3">
        <v>371400</v>
      </c>
      <c r="B14" s="5" t="s">
        <v>32</v>
      </c>
      <c r="C14" s="9">
        <v>38.683204959999998</v>
      </c>
      <c r="D14" s="6"/>
      <c r="E14" s="7">
        <v>50468</v>
      </c>
      <c r="F14" s="23">
        <v>0.48521395325032901</v>
      </c>
      <c r="G14" s="6">
        <v>89.532300000000006</v>
      </c>
      <c r="H14" s="6">
        <v>12049.54</v>
      </c>
      <c r="I14" s="7">
        <v>2898</v>
      </c>
      <c r="J14" s="6"/>
      <c r="K14" s="11">
        <v>0.348539058903443</v>
      </c>
      <c r="L14" s="11">
        <v>0.428539024689024</v>
      </c>
      <c r="M14" s="6"/>
      <c r="N14" s="7">
        <v>3895</v>
      </c>
      <c r="O14" s="6">
        <v>513.54</v>
      </c>
      <c r="P14" s="6"/>
      <c r="Q14" s="6"/>
      <c r="R14" s="22">
        <v>2.6894</v>
      </c>
      <c r="S14" s="12">
        <v>214.2</v>
      </c>
      <c r="T14" s="13">
        <v>2765.32</v>
      </c>
    </row>
    <row r="15" spans="1:20" x14ac:dyDescent="0.25">
      <c r="A15" s="3">
        <v>371500</v>
      </c>
      <c r="B15" s="5" t="s">
        <v>33</v>
      </c>
      <c r="C15" s="9">
        <v>33.535324629999998</v>
      </c>
      <c r="D15" s="6"/>
      <c r="E15" s="7">
        <v>33590</v>
      </c>
      <c r="F15" s="23">
        <v>0.48532805982348998</v>
      </c>
      <c r="G15" s="6">
        <v>89.534499999999994</v>
      </c>
      <c r="H15" s="6">
        <v>17894.54</v>
      </c>
      <c r="I15" s="7">
        <v>3009</v>
      </c>
      <c r="J15" s="6"/>
      <c r="K15" s="11">
        <v>0.30593258349508301</v>
      </c>
      <c r="L15" s="11">
        <v>0.45532809583240902</v>
      </c>
      <c r="M15" s="6"/>
      <c r="N15" s="7">
        <v>3209</v>
      </c>
      <c r="O15" s="6">
        <v>513.65</v>
      </c>
      <c r="P15" s="6"/>
      <c r="Q15" s="6"/>
      <c r="R15" s="6">
        <v>3.1839</v>
      </c>
      <c r="S15" s="12">
        <v>612.20000000000005</v>
      </c>
      <c r="T15" s="13">
        <v>2032.43</v>
      </c>
    </row>
    <row r="16" spans="1:20" x14ac:dyDescent="0.25">
      <c r="A16" s="3">
        <v>371600</v>
      </c>
      <c r="B16" s="5" t="s">
        <v>34</v>
      </c>
      <c r="C16" s="9">
        <v>37.830583449999999</v>
      </c>
      <c r="D16" s="6"/>
      <c r="E16" s="7">
        <v>58384</v>
      </c>
      <c r="F16" s="23">
        <v>0.52380583405984904</v>
      </c>
      <c r="G16" s="6">
        <v>90.634200000000007</v>
      </c>
      <c r="H16" s="6">
        <v>12095.43</v>
      </c>
      <c r="I16" s="7">
        <v>5904</v>
      </c>
      <c r="J16" s="6"/>
      <c r="K16" s="11">
        <v>0.35538034928594397</v>
      </c>
      <c r="L16" s="11">
        <v>0.43538092589324501</v>
      </c>
      <c r="M16" s="6"/>
      <c r="N16" s="7">
        <v>2390</v>
      </c>
      <c r="O16" s="6">
        <v>312.64999999999998</v>
      </c>
      <c r="P16" s="6"/>
      <c r="Q16" s="6"/>
      <c r="R16" s="6">
        <v>2.0093999999999999</v>
      </c>
      <c r="S16" s="12">
        <v>1089.4000000000001</v>
      </c>
      <c r="T16" s="13">
        <v>2145.3000000000002</v>
      </c>
    </row>
    <row r="17" spans="1:20" x14ac:dyDescent="0.25">
      <c r="A17" s="3">
        <v>371700</v>
      </c>
      <c r="B17" s="5" t="s">
        <v>35</v>
      </c>
      <c r="C17" s="9">
        <v>35.472952339999999</v>
      </c>
      <c r="D17" s="6"/>
      <c r="E17" s="7">
        <v>35904</v>
      </c>
      <c r="F17" s="23">
        <v>0.45593405923045899</v>
      </c>
      <c r="G17" s="6">
        <v>110.4354</v>
      </c>
      <c r="H17" s="6">
        <v>12054.35</v>
      </c>
      <c r="I17" s="7">
        <v>3985</v>
      </c>
      <c r="J17" s="6"/>
      <c r="K17" s="11">
        <v>0.34684499358540499</v>
      </c>
      <c r="L17" s="11">
        <v>0.44384590486903402</v>
      </c>
      <c r="M17" s="6"/>
      <c r="N17" s="7">
        <v>3390</v>
      </c>
      <c r="O17" s="6">
        <v>803.45</v>
      </c>
      <c r="P17" s="6"/>
      <c r="Q17" s="6"/>
      <c r="R17" s="6">
        <v>1.0945</v>
      </c>
      <c r="S17" s="12">
        <v>213.3</v>
      </c>
      <c r="T17" s="13">
        <v>3013.54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E343D-8E52-4D3F-AA61-A5D83035611A}">
  <dimension ref="A1:T17"/>
  <sheetViews>
    <sheetView topLeftCell="B1" workbookViewId="0">
      <selection activeCell="H19" sqref="H19"/>
    </sheetView>
  </sheetViews>
  <sheetFormatPr defaultRowHeight="14" x14ac:dyDescent="0.25"/>
  <sheetData>
    <row r="1" spans="1:20" x14ac:dyDescent="0.25">
      <c r="A1" s="2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3" t="s">
        <v>7</v>
      </c>
      <c r="I1" s="10" t="s">
        <v>8</v>
      </c>
      <c r="J1" s="3" t="s">
        <v>9</v>
      </c>
      <c r="K1" s="10" t="s">
        <v>10</v>
      </c>
      <c r="L1" s="10" t="s">
        <v>11</v>
      </c>
      <c r="M1" s="3" t="s">
        <v>12</v>
      </c>
      <c r="N1" s="10" t="s">
        <v>13</v>
      </c>
      <c r="O1" s="10" t="s">
        <v>14</v>
      </c>
      <c r="P1" s="3" t="s">
        <v>15</v>
      </c>
      <c r="Q1" s="3" t="s">
        <v>16</v>
      </c>
      <c r="R1" s="10" t="s">
        <v>17</v>
      </c>
      <c r="S1" s="10" t="s">
        <v>18</v>
      </c>
      <c r="T1" s="10" t="s">
        <v>19</v>
      </c>
    </row>
    <row r="2" spans="1:20" x14ac:dyDescent="0.25">
      <c r="A2" s="3">
        <v>370100</v>
      </c>
      <c r="B2" s="5" t="s">
        <v>20</v>
      </c>
      <c r="C2" s="2">
        <v>18.4354265621633</v>
      </c>
      <c r="D2" s="6"/>
      <c r="E2" s="7">
        <v>18345</v>
      </c>
      <c r="F2" s="8">
        <v>0.396498645858464</v>
      </c>
      <c r="G2" s="7">
        <v>13.5322</v>
      </c>
      <c r="H2" s="6">
        <v>7131</v>
      </c>
      <c r="I2" s="7">
        <v>0.3231</v>
      </c>
      <c r="J2" s="6"/>
      <c r="K2" s="11">
        <v>0.38400000000000001</v>
      </c>
      <c r="L2" s="11">
        <v>0.40200000000000002</v>
      </c>
      <c r="M2" s="6"/>
      <c r="N2" s="7"/>
      <c r="O2" s="6">
        <v>490.00319999999999</v>
      </c>
      <c r="P2" s="6"/>
      <c r="Q2" s="6"/>
      <c r="R2" s="12"/>
      <c r="S2" s="12"/>
      <c r="T2" s="13">
        <v>1000.43</v>
      </c>
    </row>
    <row r="3" spans="1:20" x14ac:dyDescent="0.25">
      <c r="A3" s="3">
        <v>370200</v>
      </c>
      <c r="B3" s="5" t="s">
        <v>21</v>
      </c>
      <c r="C3" s="2">
        <v>21.325153453469799</v>
      </c>
      <c r="D3" s="6"/>
      <c r="E3" s="7">
        <v>17944</v>
      </c>
      <c r="F3" s="8">
        <v>0.405693432152334</v>
      </c>
      <c r="G3" s="7">
        <v>15.658099999999999</v>
      </c>
      <c r="H3" s="6">
        <v>20046</v>
      </c>
      <c r="I3" s="7">
        <v>0.43230000000000002</v>
      </c>
      <c r="J3" s="6"/>
      <c r="K3" s="11">
        <v>0.45400000000000001</v>
      </c>
      <c r="L3" s="11">
        <v>0.34</v>
      </c>
      <c r="M3" s="6"/>
      <c r="N3" s="7"/>
      <c r="O3" s="6">
        <v>690.64319999999998</v>
      </c>
      <c r="P3" s="6"/>
      <c r="Q3" s="6"/>
      <c r="R3" s="12"/>
      <c r="S3" s="12"/>
      <c r="T3" s="13">
        <v>1033.1300000000001</v>
      </c>
    </row>
    <row r="4" spans="1:20" x14ac:dyDescent="0.25">
      <c r="A4" s="3">
        <v>370300</v>
      </c>
      <c r="B4" s="5" t="s">
        <v>22</v>
      </c>
      <c r="C4" s="2">
        <v>12.646456554343199</v>
      </c>
      <c r="D4" s="6"/>
      <c r="E4" s="7">
        <v>15464</v>
      </c>
      <c r="F4" s="8">
        <v>0.38395869234323399</v>
      </c>
      <c r="G4" s="7">
        <v>9.3553999999999995</v>
      </c>
      <c r="H4" s="6">
        <v>4405</v>
      </c>
      <c r="I4" s="7">
        <v>0.26529999999999998</v>
      </c>
      <c r="J4" s="6"/>
      <c r="K4" s="11">
        <v>0.41099999999999998</v>
      </c>
      <c r="L4" s="11">
        <v>0.26400000000000001</v>
      </c>
      <c r="M4" s="6"/>
      <c r="N4" s="7"/>
      <c r="O4" s="6">
        <v>350.63420000000002</v>
      </c>
      <c r="P4" s="6"/>
      <c r="Q4" s="6"/>
      <c r="R4" s="12"/>
      <c r="S4" s="12"/>
      <c r="T4" s="13">
        <v>645</v>
      </c>
    </row>
    <row r="5" spans="1:20" x14ac:dyDescent="0.25">
      <c r="A5" s="3">
        <v>370400</v>
      </c>
      <c r="B5" s="5" t="s">
        <v>23</v>
      </c>
      <c r="C5" s="2">
        <v>6.2360964365362097</v>
      </c>
      <c r="D5" s="6"/>
      <c r="E5" s="7">
        <v>6985</v>
      </c>
      <c r="F5" s="8">
        <v>0.26535642523423397</v>
      </c>
      <c r="G5" s="7">
        <v>3.3130999999999999</v>
      </c>
      <c r="H5" s="6">
        <v>3603</v>
      </c>
      <c r="I5" s="7">
        <v>0.15629999999999999</v>
      </c>
      <c r="J5" s="6"/>
      <c r="K5" s="11">
        <v>0.51700000000000002</v>
      </c>
      <c r="L5" s="11">
        <v>0.28299999999999997</v>
      </c>
      <c r="M5" s="6"/>
      <c r="N5" s="7"/>
      <c r="O5" s="6">
        <v>300.5324</v>
      </c>
      <c r="P5" s="6"/>
      <c r="Q5" s="6"/>
      <c r="R5" s="12"/>
      <c r="S5" s="12"/>
      <c r="T5" s="13">
        <v>298.52999999999997</v>
      </c>
    </row>
    <row r="6" spans="1:20" x14ac:dyDescent="0.25">
      <c r="A6" s="3">
        <v>370500</v>
      </c>
      <c r="B6" s="5" t="s">
        <v>24</v>
      </c>
      <c r="C6" s="2">
        <v>12.695354295645901</v>
      </c>
      <c r="D6" s="6"/>
      <c r="E6" s="7">
        <v>28456</v>
      </c>
      <c r="F6" s="8">
        <v>0.38094655344143202</v>
      </c>
      <c r="G6" s="14">
        <v>5.3532000000000002</v>
      </c>
      <c r="H6" s="6">
        <v>3901</v>
      </c>
      <c r="I6" s="7">
        <v>0.3952</v>
      </c>
      <c r="J6" s="6"/>
      <c r="K6" s="11">
        <v>0.69199999999999995</v>
      </c>
      <c r="L6" s="11">
        <v>0.106</v>
      </c>
      <c r="M6" s="6"/>
      <c r="N6" s="7"/>
      <c r="O6" s="6">
        <v>102.4532</v>
      </c>
      <c r="P6" s="6"/>
      <c r="Q6" s="6"/>
      <c r="R6" s="12"/>
      <c r="S6" s="12"/>
      <c r="T6" s="13">
        <v>496.2</v>
      </c>
    </row>
    <row r="7" spans="1:20" x14ac:dyDescent="0.25">
      <c r="A7" s="3">
        <v>370600</v>
      </c>
      <c r="B7" s="5" t="s">
        <v>25</v>
      </c>
      <c r="C7" s="2">
        <v>18.599245426363598</v>
      </c>
      <c r="D7" s="6"/>
      <c r="E7" s="7">
        <v>12985</v>
      </c>
      <c r="F7" s="8">
        <v>0.27552241424242302</v>
      </c>
      <c r="G7" s="7">
        <v>12.9406</v>
      </c>
      <c r="H7" s="6">
        <v>7754</v>
      </c>
      <c r="I7" s="7">
        <v>0.53220000000000001</v>
      </c>
      <c r="J7" s="6"/>
      <c r="K7" s="11">
        <v>0.47799999999999998</v>
      </c>
      <c r="L7" s="11">
        <v>0.3</v>
      </c>
      <c r="M7" s="6"/>
      <c r="N7" s="7"/>
      <c r="O7" s="6">
        <v>546.32849999999996</v>
      </c>
      <c r="P7" s="6"/>
      <c r="Q7" s="6"/>
      <c r="R7" s="12"/>
      <c r="S7" s="12"/>
      <c r="T7" s="13">
        <v>908.31</v>
      </c>
    </row>
    <row r="8" spans="1:20" x14ac:dyDescent="0.25">
      <c r="A8" s="3">
        <v>370700</v>
      </c>
      <c r="B8" s="5" t="s">
        <v>26</v>
      </c>
      <c r="C8" s="2">
        <v>20.893256341413199</v>
      </c>
      <c r="D8" s="6"/>
      <c r="E8" s="7">
        <v>8598</v>
      </c>
      <c r="F8" s="8">
        <v>0.219266542634243</v>
      </c>
      <c r="G8" s="7">
        <v>10.532299999999999</v>
      </c>
      <c r="H8" s="6">
        <v>5932</v>
      </c>
      <c r="I8" s="7">
        <v>0.46639999999999998</v>
      </c>
      <c r="J8" s="6"/>
      <c r="K8" s="11">
        <v>0.39300000000000002</v>
      </c>
      <c r="L8" s="11">
        <v>0.30099999999999999</v>
      </c>
      <c r="M8" s="6"/>
      <c r="N8" s="7"/>
      <c r="O8" s="6">
        <v>604.62450000000001</v>
      </c>
      <c r="P8" s="6"/>
      <c r="Q8" s="6"/>
      <c r="R8" s="12"/>
      <c r="S8" s="12"/>
      <c r="T8" s="13">
        <v>795</v>
      </c>
    </row>
    <row r="9" spans="1:20" x14ac:dyDescent="0.25">
      <c r="A9" s="3">
        <v>370800</v>
      </c>
      <c r="B9" s="5" t="s">
        <v>27</v>
      </c>
      <c r="C9" s="2">
        <v>15.9904635462545</v>
      </c>
      <c r="D9" s="6"/>
      <c r="E9" s="7">
        <v>7975</v>
      </c>
      <c r="F9" s="8">
        <v>0.19924376492381199</v>
      </c>
      <c r="G9" s="7">
        <v>5.3513999999999999</v>
      </c>
      <c r="H9" s="6">
        <v>9534</v>
      </c>
      <c r="I9" s="7">
        <v>0.35639999999999999</v>
      </c>
      <c r="J9" s="6"/>
      <c r="K9" s="11">
        <v>0.38900000000000001</v>
      </c>
      <c r="L9" s="11">
        <v>0.30299999999999999</v>
      </c>
      <c r="M9" s="6"/>
      <c r="N9" s="7"/>
      <c r="O9" s="6">
        <v>694.42449999999997</v>
      </c>
      <c r="P9" s="6"/>
      <c r="Q9" s="6"/>
      <c r="R9" s="12"/>
      <c r="S9" s="12"/>
      <c r="T9" s="13">
        <v>684.3</v>
      </c>
    </row>
    <row r="10" spans="1:20" x14ac:dyDescent="0.25">
      <c r="A10" s="3">
        <v>370900</v>
      </c>
      <c r="B10" s="5" t="s">
        <v>28</v>
      </c>
      <c r="C10" s="2">
        <v>9.2043254346356207</v>
      </c>
      <c r="D10" s="6"/>
      <c r="E10" s="7">
        <v>8463</v>
      </c>
      <c r="F10" s="8">
        <v>0.26209628946224001</v>
      </c>
      <c r="G10" s="14">
        <v>4.4550999999999998</v>
      </c>
      <c r="H10" s="6">
        <v>3952</v>
      </c>
      <c r="I10" s="7">
        <v>0.43540000000000001</v>
      </c>
      <c r="J10" s="6"/>
      <c r="K10" s="11">
        <v>0.39100000000000001</v>
      </c>
      <c r="L10" s="11">
        <v>0.308</v>
      </c>
      <c r="M10" s="6"/>
      <c r="N10" s="7"/>
      <c r="O10" s="6">
        <v>464.8433</v>
      </c>
      <c r="P10" s="6"/>
      <c r="Q10" s="6"/>
      <c r="R10" s="12"/>
      <c r="S10" s="12"/>
      <c r="T10" s="13">
        <v>469.53</v>
      </c>
    </row>
    <row r="11" spans="1:20" x14ac:dyDescent="0.25">
      <c r="A11" s="3">
        <v>371000</v>
      </c>
      <c r="B11" s="5" t="s">
        <v>29</v>
      </c>
      <c r="C11" s="2">
        <v>7.2452466945563199</v>
      </c>
      <c r="D11" s="6"/>
      <c r="E11" s="7">
        <v>23954</v>
      </c>
      <c r="F11" s="8">
        <v>0.35593542236445302</v>
      </c>
      <c r="G11" s="7">
        <v>5.4352999999999998</v>
      </c>
      <c r="H11" s="6">
        <v>3003</v>
      </c>
      <c r="I11" s="7">
        <v>0.1958</v>
      </c>
      <c r="J11" s="6"/>
      <c r="K11" s="11">
        <v>0.49199999999999999</v>
      </c>
      <c r="L11" s="11">
        <v>0.23100000000000001</v>
      </c>
      <c r="M11" s="6"/>
      <c r="N11" s="7"/>
      <c r="O11" s="6">
        <v>163.49340000000001</v>
      </c>
      <c r="P11" s="6"/>
      <c r="Q11" s="6"/>
      <c r="R11" s="12"/>
      <c r="S11" s="12"/>
      <c r="T11" s="13">
        <v>650.33000000000004</v>
      </c>
    </row>
    <row r="12" spans="1:20" x14ac:dyDescent="0.25">
      <c r="A12" s="3">
        <v>371100</v>
      </c>
      <c r="B12" s="5" t="s">
        <v>30</v>
      </c>
      <c r="C12" s="2">
        <v>3.9085664563424301</v>
      </c>
      <c r="D12" s="6"/>
      <c r="E12" s="7">
        <v>7542</v>
      </c>
      <c r="F12" s="8">
        <v>0.20938245345134299</v>
      </c>
      <c r="G12">
        <v>2.3245</v>
      </c>
      <c r="H12" s="6">
        <v>1002</v>
      </c>
      <c r="I12" s="7">
        <v>0.13450000000000001</v>
      </c>
      <c r="J12" s="6"/>
      <c r="K12" s="11">
        <v>0.38400000000000001</v>
      </c>
      <c r="L12" s="11">
        <v>0.30199999999999999</v>
      </c>
      <c r="M12" s="6"/>
      <c r="N12" s="7"/>
      <c r="O12" s="6">
        <v>189.43219999999999</v>
      </c>
      <c r="P12" s="6"/>
      <c r="Q12" s="6"/>
      <c r="R12" s="12"/>
      <c r="S12" s="12"/>
      <c r="T12" s="13">
        <v>204.43</v>
      </c>
    </row>
    <row r="13" spans="1:20" x14ac:dyDescent="0.25">
      <c r="A13" s="3">
        <v>371300</v>
      </c>
      <c r="B13" s="5" t="s">
        <v>31</v>
      </c>
      <c r="C13" s="9">
        <v>16.085452132543601</v>
      </c>
      <c r="D13" s="6"/>
      <c r="E13" s="7">
        <v>5984</v>
      </c>
      <c r="F13" s="8">
        <v>0.16366543654632401</v>
      </c>
      <c r="G13" s="7">
        <v>8.3534000000000006</v>
      </c>
      <c r="H13" s="6">
        <v>1944</v>
      </c>
      <c r="I13" s="7">
        <v>0.3634</v>
      </c>
      <c r="J13" s="6"/>
      <c r="K13" s="11">
        <v>0.39800000000000002</v>
      </c>
      <c r="L13" s="11">
        <v>0.30499999999999999</v>
      </c>
      <c r="M13" s="6"/>
      <c r="N13" s="7"/>
      <c r="O13" s="6">
        <v>804.68259999999998</v>
      </c>
      <c r="P13" s="6"/>
      <c r="Q13" s="6"/>
      <c r="R13" s="12"/>
      <c r="S13" s="12"/>
      <c r="T13" s="13">
        <v>674.35</v>
      </c>
    </row>
    <row r="14" spans="1:20" x14ac:dyDescent="0.25">
      <c r="A14" s="3">
        <v>371400</v>
      </c>
      <c r="B14" s="5" t="s">
        <v>32</v>
      </c>
      <c r="C14" s="9">
        <v>8.0094354135254502</v>
      </c>
      <c r="D14" s="6"/>
      <c r="E14" s="7">
        <v>6865</v>
      </c>
      <c r="F14" s="8">
        <v>0.17285635839293401</v>
      </c>
      <c r="G14" s="7">
        <v>2.6465000000000001</v>
      </c>
      <c r="H14" s="6">
        <v>903</v>
      </c>
      <c r="I14" s="7">
        <v>0.28539999999999999</v>
      </c>
      <c r="J14" s="6"/>
      <c r="K14" s="11">
        <v>0.4</v>
      </c>
      <c r="L14" s="11">
        <v>0.26800000000000002</v>
      </c>
      <c r="M14" s="6"/>
      <c r="N14" s="7"/>
      <c r="O14" s="6">
        <v>305.23410000000001</v>
      </c>
      <c r="P14" s="6"/>
      <c r="Q14" s="6"/>
      <c r="R14" s="12"/>
      <c r="S14" s="12"/>
      <c r="T14" s="13">
        <v>395.32</v>
      </c>
    </row>
    <row r="15" spans="1:20" x14ac:dyDescent="0.25">
      <c r="A15" s="3">
        <v>371500</v>
      </c>
      <c r="B15" s="5" t="s">
        <v>33</v>
      </c>
      <c r="C15" s="9">
        <v>10.543545438340001</v>
      </c>
      <c r="D15" s="6"/>
      <c r="E15" s="7">
        <v>4643</v>
      </c>
      <c r="F15" s="8">
        <v>0.168562635634568</v>
      </c>
      <c r="G15" s="7">
        <v>3.3561999999999999</v>
      </c>
      <c r="H15" s="6">
        <v>895</v>
      </c>
      <c r="I15" s="7">
        <v>0.28539999999999999</v>
      </c>
      <c r="J15" s="6"/>
      <c r="K15" s="11">
        <v>0.42</v>
      </c>
      <c r="L15" s="11">
        <v>0.20499999999999999</v>
      </c>
      <c r="M15" s="6"/>
      <c r="N15" s="7"/>
      <c r="O15" s="6">
        <v>308.34559999999999</v>
      </c>
      <c r="P15" s="6"/>
      <c r="Q15" s="6"/>
      <c r="R15" s="12"/>
      <c r="S15" s="12"/>
      <c r="T15" s="13">
        <v>305.33999999999997</v>
      </c>
    </row>
    <row r="16" spans="1:20" x14ac:dyDescent="0.25">
      <c r="A16" s="3">
        <v>371600</v>
      </c>
      <c r="B16" s="5" t="s">
        <v>34</v>
      </c>
      <c r="C16" s="9">
        <v>10.594553542543499</v>
      </c>
      <c r="D16" s="6"/>
      <c r="E16" s="7">
        <v>8456</v>
      </c>
      <c r="F16" s="8">
        <v>0.178453425562345</v>
      </c>
      <c r="G16" s="14">
        <v>2.5326</v>
      </c>
      <c r="H16" s="6">
        <v>2854</v>
      </c>
      <c r="I16" s="7">
        <v>0.69340000000000002</v>
      </c>
      <c r="J16" s="6"/>
      <c r="K16" s="11">
        <v>0.46800000000000003</v>
      </c>
      <c r="L16" s="11">
        <v>0.26800000000000002</v>
      </c>
      <c r="M16" s="6"/>
      <c r="N16" s="7"/>
      <c r="O16" s="6">
        <v>294.56130000000002</v>
      </c>
      <c r="P16" s="6"/>
      <c r="Q16" s="6"/>
      <c r="R16" s="12"/>
      <c r="S16" s="12"/>
      <c r="T16" s="13">
        <v>298.32</v>
      </c>
    </row>
    <row r="17" spans="1:20" x14ac:dyDescent="0.25">
      <c r="A17" s="3">
        <v>371700</v>
      </c>
      <c r="B17" s="5" t="s">
        <v>35</v>
      </c>
      <c r="C17" s="9">
        <v>9.3460834533425494</v>
      </c>
      <c r="D17" s="6"/>
      <c r="E17" s="7">
        <v>1854</v>
      </c>
      <c r="F17" s="8">
        <v>0.121865843643536</v>
      </c>
      <c r="G17" s="14">
        <v>2.4342999999999999</v>
      </c>
      <c r="H17" s="6">
        <v>1392</v>
      </c>
      <c r="I17" s="7">
        <v>0.46350000000000002</v>
      </c>
      <c r="J17" s="6"/>
      <c r="K17" s="11">
        <v>0.27300000000000002</v>
      </c>
      <c r="L17" s="11">
        <v>0.184</v>
      </c>
      <c r="M17" s="6"/>
      <c r="N17" s="7"/>
      <c r="O17" s="6">
        <v>786.53420000000006</v>
      </c>
      <c r="P17" s="6"/>
      <c r="Q17" s="6"/>
      <c r="R17" s="12"/>
      <c r="S17" s="12"/>
      <c r="T17" s="13">
        <v>198.32</v>
      </c>
    </row>
  </sheetData>
  <phoneticPr fontId="8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T18"/>
  <sheetViews>
    <sheetView zoomScale="70" zoomScaleNormal="70" workbookViewId="0">
      <selection activeCell="I26" sqref="I26"/>
    </sheetView>
  </sheetViews>
  <sheetFormatPr defaultColWidth="8.90625" defaultRowHeight="14" x14ac:dyDescent="0.25"/>
  <cols>
    <col min="7" max="7" width="9.1796875" customWidth="1"/>
  </cols>
  <sheetData>
    <row r="1" spans="1:20" x14ac:dyDescent="0.25">
      <c r="A1" s="2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1" t="s">
        <v>36</v>
      </c>
      <c r="H1" s="3" t="s">
        <v>7</v>
      </c>
      <c r="I1" s="10" t="s">
        <v>8</v>
      </c>
      <c r="J1" s="3" t="s">
        <v>9</v>
      </c>
      <c r="K1" s="10" t="s">
        <v>10</v>
      </c>
      <c r="L1" s="10" t="s">
        <v>11</v>
      </c>
      <c r="M1" s="3" t="s">
        <v>12</v>
      </c>
      <c r="N1" s="10" t="s">
        <v>13</v>
      </c>
      <c r="O1" s="10" t="s">
        <v>14</v>
      </c>
      <c r="P1" s="3" t="s">
        <v>15</v>
      </c>
      <c r="Q1" s="3" t="s">
        <v>16</v>
      </c>
      <c r="R1" s="10" t="s">
        <v>17</v>
      </c>
      <c r="S1" s="10" t="s">
        <v>18</v>
      </c>
      <c r="T1" s="10" t="s">
        <v>19</v>
      </c>
    </row>
    <row r="2" spans="1:20" x14ac:dyDescent="0.25">
      <c r="A2" s="3">
        <v>370100</v>
      </c>
      <c r="B2" s="5" t="s">
        <v>20</v>
      </c>
      <c r="C2" s="2">
        <v>15.323518556281099</v>
      </c>
      <c r="D2" s="6"/>
      <c r="E2" s="7">
        <v>16079.5123424924</v>
      </c>
      <c r="F2" s="8">
        <v>0.39364172128361202</v>
      </c>
      <c r="G2" s="7">
        <v>13.492000000000001</v>
      </c>
      <c r="H2" s="6">
        <v>7024</v>
      </c>
      <c r="I2" s="7">
        <v>0.43614999999999998</v>
      </c>
      <c r="J2" s="6"/>
      <c r="K2" s="11">
        <v>0.44</v>
      </c>
      <c r="L2" s="11">
        <v>0.46</v>
      </c>
      <c r="M2" s="6"/>
      <c r="N2" s="7"/>
      <c r="O2" s="6">
        <v>592.16970000000003</v>
      </c>
      <c r="P2" s="6"/>
      <c r="Q2" s="6"/>
      <c r="R2" s="12">
        <v>0.1104</v>
      </c>
      <c r="S2" s="12"/>
      <c r="T2" s="13">
        <v>952.18</v>
      </c>
    </row>
    <row r="3" spans="1:20" x14ac:dyDescent="0.25">
      <c r="A3" s="3">
        <v>370200</v>
      </c>
      <c r="B3" s="5" t="s">
        <v>21</v>
      </c>
      <c r="C3" s="2">
        <v>17.178560663400798</v>
      </c>
      <c r="D3" s="6"/>
      <c r="E3" s="7">
        <v>15346.160964491501</v>
      </c>
      <c r="F3" s="8">
        <v>0.39010835998621302</v>
      </c>
      <c r="G3" s="7">
        <v>14.2111</v>
      </c>
      <c r="H3" s="6">
        <v>17236</v>
      </c>
      <c r="I3" s="7">
        <v>0.56076999999999999</v>
      </c>
      <c r="J3" s="6"/>
      <c r="K3" s="11">
        <v>0.48699999999999999</v>
      </c>
      <c r="L3" s="11">
        <v>0.39100000000000001</v>
      </c>
      <c r="M3" s="6"/>
      <c r="N3" s="7"/>
      <c r="O3" s="6">
        <v>749.41869999999994</v>
      </c>
      <c r="P3" s="6"/>
      <c r="Q3" s="6"/>
      <c r="R3" s="12"/>
      <c r="S3" s="12"/>
      <c r="T3" s="13">
        <v>1150.07</v>
      </c>
    </row>
    <row r="4" spans="1:20" x14ac:dyDescent="0.25">
      <c r="A4" s="3">
        <v>370300</v>
      </c>
      <c r="B4" s="5" t="s">
        <v>22</v>
      </c>
      <c r="C4" s="2">
        <v>10.893025035728099</v>
      </c>
      <c r="D4" s="6"/>
      <c r="E4" s="7">
        <v>15346.1975028377</v>
      </c>
      <c r="F4" s="8">
        <v>0.41706362387239398</v>
      </c>
      <c r="G4" s="7">
        <v>9.3492999999999995</v>
      </c>
      <c r="H4" s="6">
        <v>3861</v>
      </c>
      <c r="I4" s="7">
        <v>0.31124000000000002</v>
      </c>
      <c r="J4" s="6"/>
      <c r="K4" s="11">
        <v>0.58799999999999997</v>
      </c>
      <c r="L4" s="11">
        <v>0.34</v>
      </c>
      <c r="M4" s="6"/>
      <c r="N4" s="7"/>
      <c r="O4" s="6">
        <v>418.47500000000002</v>
      </c>
      <c r="P4" s="6"/>
      <c r="Q4" s="6"/>
      <c r="R4" s="12"/>
      <c r="S4" s="12"/>
      <c r="T4" s="13">
        <v>642.20000000000005</v>
      </c>
    </row>
    <row r="5" spans="1:20" x14ac:dyDescent="0.25">
      <c r="A5" s="3">
        <v>370400</v>
      </c>
      <c r="B5" s="5" t="s">
        <v>23</v>
      </c>
      <c r="C5" s="2">
        <v>6.6982414725403903</v>
      </c>
      <c r="D5" s="6"/>
      <c r="E5" s="7">
        <v>7015.5246079091203</v>
      </c>
      <c r="F5" s="8">
        <v>0.31434377452198098</v>
      </c>
      <c r="G5" s="7">
        <v>3.7208000000000001</v>
      </c>
      <c r="H5" s="6">
        <v>3475</v>
      </c>
      <c r="I5" s="7">
        <v>0.17337</v>
      </c>
      <c r="J5" s="6"/>
      <c r="K5" s="11">
        <v>0.495</v>
      </c>
      <c r="L5" s="11">
        <v>0.33800000000000002</v>
      </c>
      <c r="M5" s="6"/>
      <c r="N5" s="7"/>
      <c r="O5" s="6">
        <v>354.65629999999999</v>
      </c>
      <c r="P5" s="6"/>
      <c r="Q5" s="6"/>
      <c r="R5" s="12"/>
      <c r="S5" s="12"/>
      <c r="T5" s="13">
        <v>248.81</v>
      </c>
    </row>
    <row r="6" spans="1:20" x14ac:dyDescent="0.25">
      <c r="A6" s="3">
        <v>370500</v>
      </c>
      <c r="B6" s="5" t="s">
        <v>24</v>
      </c>
      <c r="C6" s="2">
        <v>10.5131383639986</v>
      </c>
      <c r="D6" s="6"/>
      <c r="E6" s="7">
        <v>25939.817125711401</v>
      </c>
      <c r="F6" s="8">
        <v>0.39701177054547199</v>
      </c>
      <c r="G6" s="7">
        <v>5.3666</v>
      </c>
      <c r="H6" s="6">
        <v>3963</v>
      </c>
      <c r="I6" s="7">
        <v>0.44602000000000003</v>
      </c>
      <c r="J6" s="6"/>
      <c r="K6" s="11">
        <v>0.81599999999999995</v>
      </c>
      <c r="L6" s="11">
        <v>0.11899999999999999</v>
      </c>
      <c r="M6" s="6"/>
      <c r="N6" s="7"/>
      <c r="O6" s="6">
        <v>179.30350000000001</v>
      </c>
      <c r="P6" s="6"/>
      <c r="Q6" s="6"/>
      <c r="R6" s="12">
        <v>8.1648999999999994</v>
      </c>
      <c r="S6" s="12"/>
      <c r="T6" s="13">
        <v>465.11</v>
      </c>
    </row>
    <row r="7" spans="1:20" x14ac:dyDescent="0.25">
      <c r="A7" s="3">
        <v>370600</v>
      </c>
      <c r="B7" s="5" t="s">
        <v>25</v>
      </c>
      <c r="C7" s="2">
        <v>15.6891772627772</v>
      </c>
      <c r="D7" s="6"/>
      <c r="E7" s="7">
        <v>13255.3495196313</v>
      </c>
      <c r="F7" s="8">
        <v>0.30741488208693102</v>
      </c>
      <c r="G7" s="7">
        <v>12.8995</v>
      </c>
      <c r="H7" s="6">
        <v>6628</v>
      </c>
      <c r="I7" s="7">
        <v>0.57425999999999999</v>
      </c>
      <c r="J7" s="6"/>
      <c r="K7" s="11">
        <v>0.51800000000000002</v>
      </c>
      <c r="L7" s="11">
        <v>0.33800000000000002</v>
      </c>
      <c r="M7" s="6"/>
      <c r="N7" s="7"/>
      <c r="O7" s="6">
        <v>663.57360000000006</v>
      </c>
      <c r="P7" s="6"/>
      <c r="Q7" s="6"/>
      <c r="R7" s="12"/>
      <c r="S7" s="12"/>
      <c r="T7" s="13">
        <v>879.59</v>
      </c>
    </row>
    <row r="8" spans="1:20" x14ac:dyDescent="0.25">
      <c r="A8" s="3">
        <v>370700</v>
      </c>
      <c r="B8" s="5" t="s">
        <v>26</v>
      </c>
      <c r="C8" s="2">
        <v>17.417211066914199</v>
      </c>
      <c r="D8" s="6"/>
      <c r="E8" s="7">
        <v>8411.2441062964808</v>
      </c>
      <c r="F8" s="8">
        <v>0.23189330093893101</v>
      </c>
      <c r="G8" s="7">
        <v>9.76</v>
      </c>
      <c r="H8" s="6">
        <v>6368</v>
      </c>
      <c r="I8" s="7">
        <v>0.74009000000000003</v>
      </c>
      <c r="J8" s="6"/>
      <c r="K8" s="11">
        <v>0.46100000000000002</v>
      </c>
      <c r="L8" s="11">
        <v>0.33500000000000002</v>
      </c>
      <c r="M8" s="6"/>
      <c r="N8" s="7"/>
      <c r="O8" s="6">
        <v>849.52949999999998</v>
      </c>
      <c r="P8" s="6"/>
      <c r="Q8" s="6"/>
      <c r="R8" s="12"/>
      <c r="S8" s="12"/>
      <c r="T8" s="13">
        <v>714.56</v>
      </c>
    </row>
    <row r="9" spans="1:20" x14ac:dyDescent="0.25">
      <c r="A9" s="3">
        <v>370800</v>
      </c>
      <c r="B9" s="5" t="s">
        <v>27</v>
      </c>
      <c r="C9" s="2">
        <v>13.086313302994499</v>
      </c>
      <c r="D9" s="6"/>
      <c r="E9" s="7">
        <v>7473.1272189964502</v>
      </c>
      <c r="F9" s="8">
        <v>0.24165212905446301</v>
      </c>
      <c r="G9" s="7">
        <v>6.1197999999999997</v>
      </c>
      <c r="H9" s="6">
        <v>11531</v>
      </c>
      <c r="I9" s="7">
        <v>0.49510999999999999</v>
      </c>
      <c r="J9" s="6"/>
      <c r="K9" s="11">
        <v>0.43</v>
      </c>
      <c r="L9" s="11">
        <v>0.372</v>
      </c>
      <c r="M9" s="6"/>
      <c r="N9" s="7"/>
      <c r="O9" s="6">
        <v>774.02670000000001</v>
      </c>
      <c r="P9" s="6"/>
      <c r="Q9" s="6"/>
      <c r="R9" s="12"/>
      <c r="S9" s="12"/>
      <c r="T9" s="13">
        <v>578.44000000000005</v>
      </c>
    </row>
    <row r="10" spans="1:20" x14ac:dyDescent="0.25">
      <c r="A10" s="3">
        <v>370900</v>
      </c>
      <c r="B10" s="5" t="s">
        <v>28</v>
      </c>
      <c r="C10" s="2">
        <v>8.9698784016915791</v>
      </c>
      <c r="D10" s="6"/>
      <c r="E10" s="7">
        <v>7430.7031630913698</v>
      </c>
      <c r="F10" s="8">
        <v>0.30260001503386502</v>
      </c>
      <c r="G10" s="7">
        <v>4.5631000000000004</v>
      </c>
      <c r="H10" s="6">
        <v>3852</v>
      </c>
      <c r="I10" s="7">
        <v>0.42474000000000001</v>
      </c>
      <c r="J10" s="6"/>
      <c r="K10" s="11">
        <v>0.44900000000000001</v>
      </c>
      <c r="L10" s="11">
        <v>0.374</v>
      </c>
      <c r="M10" s="6"/>
      <c r="N10" s="7"/>
      <c r="O10" s="6">
        <v>533.46230000000003</v>
      </c>
      <c r="P10" s="6"/>
      <c r="Q10" s="6"/>
      <c r="R10" s="12"/>
      <c r="S10" s="12"/>
      <c r="T10" s="13">
        <v>396.4</v>
      </c>
    </row>
    <row r="11" spans="1:20" x14ac:dyDescent="0.25">
      <c r="A11" s="3">
        <v>371000</v>
      </c>
      <c r="B11" s="5" t="s">
        <v>29</v>
      </c>
      <c r="C11" s="2">
        <v>7.0213111364382099</v>
      </c>
      <c r="D11" s="6"/>
      <c r="E11" s="7">
        <v>21598.003506416899</v>
      </c>
      <c r="F11" s="8">
        <v>0.34828008054054099</v>
      </c>
      <c r="G11" s="7">
        <v>6.2590000000000003</v>
      </c>
      <c r="H11" s="6">
        <v>2490</v>
      </c>
      <c r="I11" s="7">
        <v>0.21858</v>
      </c>
      <c r="J11" s="6"/>
      <c r="K11" s="11">
        <v>0.52600000000000002</v>
      </c>
      <c r="L11" s="11">
        <v>0.32100000000000001</v>
      </c>
      <c r="M11" s="6"/>
      <c r="N11" s="7"/>
      <c r="O11" s="6">
        <v>259.69529999999997</v>
      </c>
      <c r="P11" s="6"/>
      <c r="Q11" s="6"/>
      <c r="R11" s="12"/>
      <c r="S11" s="12"/>
      <c r="T11" s="13">
        <v>560.89</v>
      </c>
    </row>
    <row r="12" spans="1:20" x14ac:dyDescent="0.25">
      <c r="A12" s="3">
        <v>371100</v>
      </c>
      <c r="B12" s="5" t="s">
        <v>30</v>
      </c>
      <c r="C12" s="2">
        <v>4.2713300161429499</v>
      </c>
      <c r="D12" s="6"/>
      <c r="E12" s="7">
        <v>7799.5314548093602</v>
      </c>
      <c r="F12" s="8">
        <v>0.24796970575764099</v>
      </c>
      <c r="G12" s="7">
        <v>2.1282000000000001</v>
      </c>
      <c r="H12" s="6">
        <v>1161</v>
      </c>
      <c r="I12" s="7">
        <v>0.18412000000000001</v>
      </c>
      <c r="J12" s="6"/>
      <c r="K12" s="11">
        <v>0.39100000000000001</v>
      </c>
      <c r="L12" s="11">
        <v>0.36599999999999999</v>
      </c>
      <c r="M12" s="6"/>
      <c r="N12" s="7"/>
      <c r="O12" s="6">
        <v>268.61869999999999</v>
      </c>
      <c r="P12" s="6"/>
      <c r="Q12" s="6"/>
      <c r="R12" s="12"/>
      <c r="S12" s="12"/>
      <c r="T12" s="13">
        <v>209.51</v>
      </c>
    </row>
    <row r="13" spans="1:20" x14ac:dyDescent="0.25">
      <c r="A13" s="3">
        <v>371300</v>
      </c>
      <c r="B13" s="5" t="s">
        <v>31</v>
      </c>
      <c r="C13" s="9">
        <v>14.4470758979088</v>
      </c>
      <c r="D13" s="6"/>
      <c r="E13" s="7">
        <v>5577.9931374390999</v>
      </c>
      <c r="F13" s="8">
        <v>0.17997969151867499</v>
      </c>
      <c r="G13" s="7">
        <v>7.0716999999999999</v>
      </c>
      <c r="H13" s="6">
        <v>2792</v>
      </c>
      <c r="I13" s="7">
        <v>0.76507999999999998</v>
      </c>
      <c r="J13" s="6"/>
      <c r="K13" s="11">
        <v>0.46700000000000003</v>
      </c>
      <c r="L13" s="11">
        <v>0.32800000000000001</v>
      </c>
      <c r="M13" s="6"/>
      <c r="N13" s="7"/>
      <c r="O13" s="6">
        <v>994.26440000000002</v>
      </c>
      <c r="P13" s="6"/>
      <c r="Q13" s="6"/>
      <c r="R13" s="12"/>
      <c r="S13" s="12"/>
      <c r="T13" s="13">
        <v>554.6</v>
      </c>
    </row>
    <row r="14" spans="1:20" x14ac:dyDescent="0.25">
      <c r="A14" s="3">
        <v>371400</v>
      </c>
      <c r="B14" s="5" t="s">
        <v>32</v>
      </c>
      <c r="C14" s="9">
        <v>8.4275083669975697</v>
      </c>
      <c r="D14" s="6"/>
      <c r="E14" s="7">
        <v>6806.2370293297199</v>
      </c>
      <c r="F14" s="8">
        <v>0.207005758193648</v>
      </c>
      <c r="G14" s="7">
        <v>3.3494999999999999</v>
      </c>
      <c r="H14" s="6">
        <v>1570</v>
      </c>
      <c r="I14" s="7">
        <v>0.37358999999999998</v>
      </c>
      <c r="J14" s="6"/>
      <c r="K14" s="11">
        <v>0.439</v>
      </c>
      <c r="L14" s="11">
        <v>0.315</v>
      </c>
      <c r="M14" s="6"/>
      <c r="N14" s="7"/>
      <c r="O14" s="6">
        <v>529.36739999999998</v>
      </c>
      <c r="P14" s="6"/>
      <c r="Q14" s="6"/>
      <c r="R14" s="12">
        <v>8.5000000000000006E-2</v>
      </c>
      <c r="S14" s="12"/>
      <c r="T14" s="13">
        <v>360.3</v>
      </c>
    </row>
    <row r="15" spans="1:20" x14ac:dyDescent="0.25">
      <c r="A15" s="3">
        <v>371500</v>
      </c>
      <c r="B15" s="5" t="s">
        <v>33</v>
      </c>
      <c r="C15" s="9">
        <v>9.2407788597339202</v>
      </c>
      <c r="D15" s="6"/>
      <c r="E15" s="7">
        <v>5189.1116424906604</v>
      </c>
      <c r="F15" s="8">
        <v>0.174262353635288</v>
      </c>
      <c r="G15" s="7">
        <v>3.1181999999999999</v>
      </c>
      <c r="H15" s="6">
        <v>844</v>
      </c>
      <c r="I15" s="7">
        <v>0.36853999999999998</v>
      </c>
      <c r="J15" s="6"/>
      <c r="K15" s="11">
        <v>0.41699999999999998</v>
      </c>
      <c r="L15" s="11">
        <v>0.25800000000000001</v>
      </c>
      <c r="M15" s="6"/>
      <c r="N15" s="7"/>
      <c r="O15" s="6">
        <v>541.19090000000006</v>
      </c>
      <c r="P15" s="6"/>
      <c r="Q15" s="6"/>
      <c r="R15" s="12">
        <v>5.0000000000000001E-3</v>
      </c>
      <c r="S15" s="12"/>
      <c r="T15" s="13">
        <v>280.83</v>
      </c>
    </row>
    <row r="16" spans="1:20" x14ac:dyDescent="0.25">
      <c r="A16" s="3">
        <v>371600</v>
      </c>
      <c r="B16" s="5" t="s">
        <v>34</v>
      </c>
      <c r="C16" s="9">
        <v>9.1725794797155604</v>
      </c>
      <c r="D16" s="6"/>
      <c r="E16" s="7">
        <v>7576.1826948113203</v>
      </c>
      <c r="F16" s="8">
        <v>0.20411698555357</v>
      </c>
      <c r="G16" s="7">
        <v>2.4883999999999999</v>
      </c>
      <c r="H16" s="6">
        <v>1849</v>
      </c>
      <c r="I16" s="7">
        <v>0.37969000000000003</v>
      </c>
      <c r="J16" s="6"/>
      <c r="K16" s="11">
        <v>0.48299999999999998</v>
      </c>
      <c r="L16" s="11">
        <v>0.28999999999999998</v>
      </c>
      <c r="M16" s="6"/>
      <c r="N16" s="7"/>
      <c r="O16" s="6">
        <v>356.40640000000002</v>
      </c>
      <c r="P16" s="6"/>
      <c r="Q16" s="6"/>
      <c r="R16" s="12"/>
      <c r="S16" s="12"/>
      <c r="T16" s="13">
        <v>270.02</v>
      </c>
    </row>
    <row r="17" spans="1:20" x14ac:dyDescent="0.25">
      <c r="A17" s="3">
        <v>371700</v>
      </c>
      <c r="B17" s="5" t="s">
        <v>35</v>
      </c>
      <c r="C17" s="9">
        <v>9.3352525488831208</v>
      </c>
      <c r="D17" s="6"/>
      <c r="E17" s="7">
        <v>2575.8326413898599</v>
      </c>
      <c r="F17" s="8">
        <v>0.154942155830774</v>
      </c>
      <c r="G17" s="7">
        <v>3.0074000000000001</v>
      </c>
      <c r="H17" s="6">
        <v>1238</v>
      </c>
      <c r="I17" s="7">
        <v>0.51500000000000001</v>
      </c>
      <c r="J17" s="6"/>
      <c r="K17" s="11">
        <v>0.26700000000000002</v>
      </c>
      <c r="L17" s="11">
        <v>0.23100000000000001</v>
      </c>
      <c r="M17" s="6"/>
      <c r="N17" s="7"/>
      <c r="O17" s="6">
        <v>809.79639999999995</v>
      </c>
      <c r="P17" s="6"/>
      <c r="Q17" s="6"/>
      <c r="R17" s="12"/>
      <c r="S17" s="12"/>
      <c r="T17" s="13">
        <v>208.59</v>
      </c>
    </row>
    <row r="18" spans="1:20" x14ac:dyDescent="0.25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</row>
  </sheetData>
  <phoneticPr fontId="6" type="noConversion"/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DE56D-7FC9-47A2-8938-B241B98DFAFA}">
  <dimension ref="A1:T17"/>
  <sheetViews>
    <sheetView zoomScale="85" zoomScaleNormal="85" workbookViewId="0">
      <selection activeCell="J22" sqref="J22"/>
    </sheetView>
  </sheetViews>
  <sheetFormatPr defaultRowHeight="14" x14ac:dyDescent="0.25"/>
  <sheetData>
    <row r="1" spans="1:20" x14ac:dyDescent="0.25">
      <c r="A1" s="2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1" t="s">
        <v>36</v>
      </c>
      <c r="H1" s="3" t="s">
        <v>7</v>
      </c>
      <c r="I1" s="10" t="s">
        <v>8</v>
      </c>
      <c r="J1" s="3" t="s">
        <v>9</v>
      </c>
      <c r="K1" s="10" t="s">
        <v>10</v>
      </c>
      <c r="L1" s="10" t="s">
        <v>11</v>
      </c>
      <c r="M1" s="3" t="s">
        <v>12</v>
      </c>
      <c r="N1" s="10" t="s">
        <v>13</v>
      </c>
      <c r="O1" s="10" t="s">
        <v>14</v>
      </c>
      <c r="P1" s="3" t="s">
        <v>15</v>
      </c>
      <c r="Q1" s="3" t="s">
        <v>16</v>
      </c>
      <c r="R1" s="10" t="s">
        <v>17</v>
      </c>
      <c r="S1" s="10" t="s">
        <v>18</v>
      </c>
      <c r="T1" s="10" t="s">
        <v>19</v>
      </c>
    </row>
    <row r="2" spans="1:20" x14ac:dyDescent="0.25">
      <c r="A2" s="3">
        <v>370100</v>
      </c>
      <c r="B2" s="5" t="s">
        <v>20</v>
      </c>
      <c r="C2" s="2">
        <v>8.3253426140000002</v>
      </c>
      <c r="D2" s="6"/>
      <c r="E2" s="7">
        <v>13064.244363654299</v>
      </c>
      <c r="F2" s="8">
        <v>0.303599839589488</v>
      </c>
      <c r="G2" s="7">
        <v>9.5359999999999996</v>
      </c>
      <c r="H2" s="6">
        <v>6234</v>
      </c>
      <c r="I2" s="7">
        <v>0.32421</v>
      </c>
      <c r="J2" s="6"/>
      <c r="K2" s="11">
        <v>0.23</v>
      </c>
      <c r="L2" s="11">
        <v>0.252</v>
      </c>
      <c r="M2" s="6"/>
      <c r="N2" s="7"/>
      <c r="O2" s="6"/>
      <c r="P2" s="6"/>
      <c r="Q2" s="6"/>
      <c r="R2" s="12"/>
      <c r="S2" s="12"/>
      <c r="T2" s="13"/>
    </row>
    <row r="3" spans="1:20" x14ac:dyDescent="0.25">
      <c r="A3" s="3">
        <v>370200</v>
      </c>
      <c r="B3" s="5" t="s">
        <v>21</v>
      </c>
      <c r="C3" s="2">
        <v>10.436242419999999</v>
      </c>
      <c r="D3" s="6"/>
      <c r="E3" s="7">
        <v>12053.9543213213</v>
      </c>
      <c r="F3" s="8">
        <v>0.29463452654635403</v>
      </c>
      <c r="G3" s="7">
        <v>11.242000000000001</v>
      </c>
      <c r="H3" s="6">
        <v>15845</v>
      </c>
      <c r="I3" s="7">
        <v>0.42623</v>
      </c>
      <c r="J3" s="6"/>
      <c r="K3" s="11">
        <v>0.28199999999999997</v>
      </c>
      <c r="L3" s="11">
        <v>0.30199999999999999</v>
      </c>
      <c r="M3" s="6"/>
      <c r="N3" s="7"/>
      <c r="O3" s="6"/>
      <c r="P3" s="6"/>
      <c r="Q3" s="6"/>
      <c r="R3" s="12"/>
      <c r="S3" s="12"/>
      <c r="T3" s="13"/>
    </row>
    <row r="4" spans="1:20" x14ac:dyDescent="0.25">
      <c r="A4" s="3">
        <v>370300</v>
      </c>
      <c r="B4" s="5" t="s">
        <v>22</v>
      </c>
      <c r="C4" s="2">
        <v>7.5903274328999997</v>
      </c>
      <c r="D4" s="6"/>
      <c r="E4" s="7">
        <v>12862.3214564345</v>
      </c>
      <c r="F4" s="8">
        <v>0.36345264532435601</v>
      </c>
      <c r="G4" s="7">
        <v>7.4452999999999996</v>
      </c>
      <c r="H4" s="6">
        <v>2498</v>
      </c>
      <c r="I4" s="7">
        <v>0.24634</v>
      </c>
      <c r="J4" s="6"/>
      <c r="K4" s="11">
        <v>0.45100000000000001</v>
      </c>
      <c r="L4" s="11">
        <v>0.29199999999999998</v>
      </c>
      <c r="M4" s="6"/>
      <c r="N4" s="7"/>
      <c r="O4" s="6"/>
      <c r="P4" s="6"/>
      <c r="Q4" s="6"/>
      <c r="R4" s="12"/>
      <c r="S4" s="12"/>
      <c r="T4" s="13"/>
    </row>
    <row r="5" spans="1:20" x14ac:dyDescent="0.25">
      <c r="A5" s="3">
        <v>370400</v>
      </c>
      <c r="B5" s="5" t="s">
        <v>23</v>
      </c>
      <c r="C5" s="2">
        <v>4.8532536544999996</v>
      </c>
      <c r="D5" s="6"/>
      <c r="E5" s="7">
        <v>4035.9853453525402</v>
      </c>
      <c r="F5" s="8">
        <v>0.25536243264532599</v>
      </c>
      <c r="G5" s="7">
        <v>2.5345</v>
      </c>
      <c r="H5" s="6">
        <v>2464</v>
      </c>
      <c r="I5" s="7">
        <v>0.12134</v>
      </c>
      <c r="J5" s="6"/>
      <c r="K5" s="11">
        <v>0.38200000000000001</v>
      </c>
      <c r="L5" s="11">
        <v>0.28299999999999997</v>
      </c>
      <c r="M5" s="6"/>
      <c r="N5" s="7"/>
      <c r="O5" s="6"/>
      <c r="P5" s="6"/>
      <c r="Q5" s="6"/>
      <c r="R5" s="12"/>
      <c r="S5" s="12"/>
      <c r="T5" s="13"/>
    </row>
    <row r="6" spans="1:20" x14ac:dyDescent="0.25">
      <c r="A6" s="3">
        <v>370500</v>
      </c>
      <c r="B6" s="5" t="s">
        <v>24</v>
      </c>
      <c r="C6" s="2">
        <v>7.3453490520000004</v>
      </c>
      <c r="D6" s="6"/>
      <c r="E6" s="7">
        <v>19353.244923345301</v>
      </c>
      <c r="F6" s="8">
        <v>0.28543654365436599</v>
      </c>
      <c r="G6" s="7">
        <v>4.4321999999999999</v>
      </c>
      <c r="H6" s="6">
        <v>2445</v>
      </c>
      <c r="I6" s="7">
        <v>0.35322999999999999</v>
      </c>
      <c r="J6" s="6"/>
      <c r="K6" s="11">
        <v>0.78200000000000003</v>
      </c>
      <c r="L6" s="11">
        <v>9.3200000000000005E-2</v>
      </c>
      <c r="M6" s="6"/>
      <c r="N6" s="7"/>
      <c r="O6" s="6"/>
      <c r="P6" s="6"/>
      <c r="Q6" s="6"/>
      <c r="R6" s="12"/>
      <c r="S6" s="12"/>
      <c r="T6" s="13"/>
    </row>
    <row r="7" spans="1:20" x14ac:dyDescent="0.25">
      <c r="A7" s="3">
        <v>370600</v>
      </c>
      <c r="B7" s="5" t="s">
        <v>25</v>
      </c>
      <c r="C7" s="2">
        <v>11.900680468499999</v>
      </c>
      <c r="D7" s="6"/>
      <c r="E7" s="7">
        <v>9354.41624624623</v>
      </c>
      <c r="F7" s="8">
        <v>0.235329385389353</v>
      </c>
      <c r="G7" s="7">
        <v>9.3522999999999996</v>
      </c>
      <c r="H7" s="6">
        <v>5593</v>
      </c>
      <c r="I7" s="7">
        <v>0.42342000000000002</v>
      </c>
      <c r="J7" s="6"/>
      <c r="K7" s="11">
        <v>0.45200000000000001</v>
      </c>
      <c r="L7" s="11">
        <v>0.28100000000000003</v>
      </c>
      <c r="M7" s="6"/>
      <c r="N7" s="7"/>
      <c r="O7" s="6"/>
      <c r="P7" s="6"/>
      <c r="Q7" s="6"/>
      <c r="R7" s="12"/>
      <c r="S7" s="12"/>
      <c r="T7" s="13"/>
    </row>
    <row r="8" spans="1:20" x14ac:dyDescent="0.25">
      <c r="A8" s="3">
        <v>370700</v>
      </c>
      <c r="B8" s="5" t="s">
        <v>26</v>
      </c>
      <c r="C8" s="2">
        <v>13.098654335200001</v>
      </c>
      <c r="D8" s="6"/>
      <c r="E8" s="7">
        <v>6345.54624154253</v>
      </c>
      <c r="F8" s="8">
        <v>0.19934982934635301</v>
      </c>
      <c r="G8" s="7">
        <v>7.3513000000000002</v>
      </c>
      <c r="H8" s="6">
        <v>4445</v>
      </c>
      <c r="I8" s="7">
        <v>0.56464000000000003</v>
      </c>
      <c r="J8" s="6"/>
      <c r="K8" s="11">
        <v>0.38300000000000001</v>
      </c>
      <c r="L8" s="11">
        <v>0.27300000000000002</v>
      </c>
      <c r="M8" s="6"/>
      <c r="N8" s="7"/>
      <c r="O8" s="6"/>
      <c r="P8" s="6"/>
      <c r="Q8" s="6"/>
      <c r="R8" s="12"/>
      <c r="S8" s="12"/>
      <c r="T8" s="13"/>
    </row>
    <row r="9" spans="1:20" x14ac:dyDescent="0.25">
      <c r="A9" s="3">
        <v>370800</v>
      </c>
      <c r="B9" s="5" t="s">
        <v>27</v>
      </c>
      <c r="C9" s="2">
        <v>10.432646546200001</v>
      </c>
      <c r="D9" s="6"/>
      <c r="E9" s="7">
        <v>4595.3646234265198</v>
      </c>
      <c r="F9" s="8">
        <v>0.183498345236456</v>
      </c>
      <c r="G9" s="7">
        <v>4.3513000000000002</v>
      </c>
      <c r="H9" s="6">
        <v>8955</v>
      </c>
      <c r="I9" s="7">
        <v>0.34938000000000002</v>
      </c>
      <c r="J9" s="6"/>
      <c r="K9" s="11">
        <v>0.32400000000000001</v>
      </c>
      <c r="L9" s="11">
        <v>0.28399999999999997</v>
      </c>
      <c r="M9" s="6"/>
      <c r="N9" s="7"/>
      <c r="O9" s="6"/>
      <c r="P9" s="6"/>
      <c r="Q9" s="6"/>
      <c r="R9" s="12"/>
      <c r="S9" s="12"/>
      <c r="T9" s="13"/>
    </row>
    <row r="10" spans="1:20" x14ac:dyDescent="0.25">
      <c r="A10" s="3">
        <v>370900</v>
      </c>
      <c r="B10" s="5" t="s">
        <v>28</v>
      </c>
      <c r="C10" s="2">
        <v>5.3642365425999996</v>
      </c>
      <c r="D10" s="6"/>
      <c r="E10" s="7">
        <v>4123.63345365435</v>
      </c>
      <c r="F10" s="8">
        <v>0.25903565365534498</v>
      </c>
      <c r="G10" s="7">
        <v>3.2343000000000002</v>
      </c>
      <c r="H10" s="6">
        <v>2465</v>
      </c>
      <c r="I10" s="7">
        <v>0.32324000000000003</v>
      </c>
      <c r="J10" s="6"/>
      <c r="K10" s="11">
        <v>0.35599999999999998</v>
      </c>
      <c r="L10" s="11">
        <v>0.29299999999999998</v>
      </c>
      <c r="M10" s="6"/>
      <c r="N10" s="7"/>
      <c r="O10" s="6"/>
      <c r="P10" s="6"/>
      <c r="Q10" s="6"/>
      <c r="R10" s="12"/>
      <c r="S10" s="12"/>
      <c r="T10" s="13"/>
    </row>
    <row r="11" spans="1:20" x14ac:dyDescent="0.25">
      <c r="A11" s="3">
        <v>371000</v>
      </c>
      <c r="B11" s="5" t="s">
        <v>29</v>
      </c>
      <c r="C11" s="2">
        <v>5.4326453264000003</v>
      </c>
      <c r="D11" s="6"/>
      <c r="E11" s="7">
        <v>19554.536436452599</v>
      </c>
      <c r="F11" s="8">
        <v>0.31843990209333201</v>
      </c>
      <c r="G11" s="7">
        <v>4.5312999999999999</v>
      </c>
      <c r="H11" s="6">
        <v>1975</v>
      </c>
      <c r="I11" s="7">
        <v>0.13234000000000001</v>
      </c>
      <c r="J11" s="6"/>
      <c r="K11" s="11">
        <v>0.42399999999999999</v>
      </c>
      <c r="L11" s="11">
        <v>0.27100000000000002</v>
      </c>
      <c r="M11" s="6"/>
      <c r="N11" s="7"/>
      <c r="O11" s="6"/>
      <c r="P11" s="6"/>
      <c r="Q11" s="6"/>
      <c r="R11" s="12"/>
      <c r="S11" s="12"/>
      <c r="T11" s="13"/>
    </row>
    <row r="12" spans="1:20" x14ac:dyDescent="0.25">
      <c r="A12" s="3">
        <v>371100</v>
      </c>
      <c r="B12" s="5" t="s">
        <v>30</v>
      </c>
      <c r="C12" s="2">
        <v>3.9343423241200002</v>
      </c>
      <c r="D12" s="6"/>
      <c r="E12" s="7">
        <v>5966.9685489345802</v>
      </c>
      <c r="F12" s="8">
        <v>0.20425436426635399</v>
      </c>
      <c r="G12" s="7">
        <v>1.3233999999999999</v>
      </c>
      <c r="H12" s="6">
        <v>953</v>
      </c>
      <c r="I12" s="7">
        <v>0.11343</v>
      </c>
      <c r="J12" s="6"/>
      <c r="K12" s="11">
        <v>0.28399999999999997</v>
      </c>
      <c r="L12" s="11">
        <v>0.30199999999999999</v>
      </c>
      <c r="M12" s="6"/>
      <c r="N12" s="7"/>
      <c r="O12" s="6"/>
      <c r="P12" s="6"/>
      <c r="Q12" s="6"/>
      <c r="R12" s="12"/>
      <c r="S12" s="12"/>
      <c r="T12" s="13"/>
    </row>
    <row r="13" spans="1:20" x14ac:dyDescent="0.25">
      <c r="A13" s="3">
        <v>371300</v>
      </c>
      <c r="B13" s="5" t="s">
        <v>31</v>
      </c>
      <c r="C13" s="9">
        <v>12.4236453642</v>
      </c>
      <c r="D13" s="6"/>
      <c r="E13" s="7">
        <v>4234.5326453263997</v>
      </c>
      <c r="F13" s="8">
        <v>0.144265499883411</v>
      </c>
      <c r="G13" s="7">
        <v>5.3231999999999999</v>
      </c>
      <c r="H13" s="6">
        <v>1956</v>
      </c>
      <c r="I13" s="7">
        <v>0.53434999999999999</v>
      </c>
      <c r="J13" s="6"/>
      <c r="K13" s="11">
        <v>0.39200000000000002</v>
      </c>
      <c r="L13" s="11">
        <v>0.26300000000000001</v>
      </c>
      <c r="M13" s="6"/>
      <c r="N13" s="7"/>
      <c r="O13" s="6"/>
      <c r="P13" s="6"/>
      <c r="Q13" s="6"/>
      <c r="R13" s="12"/>
      <c r="S13" s="12"/>
      <c r="T13" s="13"/>
    </row>
    <row r="14" spans="1:20" x14ac:dyDescent="0.25">
      <c r="A14" s="3">
        <v>371400</v>
      </c>
      <c r="B14" s="5" t="s">
        <v>32</v>
      </c>
      <c r="C14" s="9">
        <v>6.346453264</v>
      </c>
      <c r="D14" s="6"/>
      <c r="E14" s="7">
        <v>5928.52432543544</v>
      </c>
      <c r="F14" s="8">
        <v>0.169324566345009</v>
      </c>
      <c r="G14" s="7">
        <v>2.2311999999999999</v>
      </c>
      <c r="H14" s="6">
        <v>1103</v>
      </c>
      <c r="I14" s="7">
        <v>0.21234</v>
      </c>
      <c r="J14" s="6"/>
      <c r="K14" s="11">
        <v>0.38200000000000001</v>
      </c>
      <c r="L14" s="11">
        <v>0.252</v>
      </c>
      <c r="M14" s="6"/>
      <c r="N14" s="7"/>
      <c r="O14" s="6"/>
      <c r="P14" s="6"/>
      <c r="Q14" s="6"/>
      <c r="R14" s="12"/>
      <c r="S14" s="12"/>
      <c r="T14" s="13"/>
    </row>
    <row r="15" spans="1:20" x14ac:dyDescent="0.25">
      <c r="A15" s="3">
        <v>371500</v>
      </c>
      <c r="B15" s="5" t="s">
        <v>33</v>
      </c>
      <c r="C15" s="9">
        <v>6.4534626452200001</v>
      </c>
      <c r="D15" s="6"/>
      <c r="E15" s="7">
        <v>4221.5354365365401</v>
      </c>
      <c r="F15" s="8">
        <v>0.149894253455368</v>
      </c>
      <c r="G15" s="7">
        <v>2.3134000000000001</v>
      </c>
      <c r="H15" s="6">
        <v>693</v>
      </c>
      <c r="I15" s="7">
        <v>0.23113</v>
      </c>
      <c r="J15" s="6"/>
      <c r="K15" s="11">
        <v>0.313</v>
      </c>
      <c r="L15" s="11">
        <v>0.21199999999999999</v>
      </c>
      <c r="M15" s="6"/>
      <c r="N15" s="7"/>
      <c r="O15" s="6"/>
      <c r="P15" s="6"/>
      <c r="Q15" s="6"/>
      <c r="R15" s="12"/>
      <c r="S15" s="12"/>
      <c r="T15" s="13"/>
    </row>
    <row r="16" spans="1:20" x14ac:dyDescent="0.25">
      <c r="A16" s="3">
        <v>371600</v>
      </c>
      <c r="B16" s="5" t="s">
        <v>34</v>
      </c>
      <c r="C16" s="9">
        <v>6.4398985422099999</v>
      </c>
      <c r="D16" s="6"/>
      <c r="E16" s="7">
        <v>5353.5463485426599</v>
      </c>
      <c r="F16" s="8">
        <v>0.15039580932822</v>
      </c>
      <c r="G16" s="7">
        <v>1.4323999999999999</v>
      </c>
      <c r="H16" s="6">
        <v>1694</v>
      </c>
      <c r="I16" s="7">
        <v>0.21345</v>
      </c>
      <c r="J16" s="6"/>
      <c r="K16" s="11">
        <v>0.34200000000000003</v>
      </c>
      <c r="L16" s="11">
        <v>0.20399999999999999</v>
      </c>
      <c r="M16" s="6"/>
      <c r="N16" s="7"/>
      <c r="O16" s="6"/>
      <c r="P16" s="6"/>
      <c r="Q16" s="6"/>
      <c r="R16" s="12"/>
      <c r="S16" s="12"/>
      <c r="T16" s="13"/>
    </row>
    <row r="17" spans="1:20" x14ac:dyDescent="0.25">
      <c r="A17" s="3">
        <v>371700</v>
      </c>
      <c r="B17" s="5" t="s">
        <v>35</v>
      </c>
      <c r="C17" s="9">
        <v>6.3649292313199997</v>
      </c>
      <c r="D17" s="6"/>
      <c r="E17" s="7">
        <v>1935.5363654365401</v>
      </c>
      <c r="F17" s="8">
        <v>0.13646321534536501</v>
      </c>
      <c r="G17" s="7">
        <v>2.4312</v>
      </c>
      <c r="H17" s="6">
        <v>998</v>
      </c>
      <c r="I17" s="7">
        <v>0.31324000000000002</v>
      </c>
      <c r="J17" s="6"/>
      <c r="K17" s="11">
        <v>0.193</v>
      </c>
      <c r="L17" s="11">
        <v>0.153</v>
      </c>
      <c r="M17" s="6"/>
      <c r="N17" s="7"/>
      <c r="O17" s="6"/>
      <c r="P17" s="6"/>
      <c r="Q17" s="6"/>
      <c r="R17" s="12"/>
      <c r="S17" s="12"/>
      <c r="T17" s="13"/>
    </row>
  </sheetData>
  <phoneticPr fontId="8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T18"/>
  <sheetViews>
    <sheetView workbookViewId="0">
      <selection activeCell="H18" sqref="H18"/>
    </sheetView>
  </sheetViews>
  <sheetFormatPr defaultColWidth="8.90625" defaultRowHeight="14" x14ac:dyDescent="0.25"/>
  <sheetData>
    <row r="1" spans="1:20" x14ac:dyDescent="0.25">
      <c r="A1" s="2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3" t="s">
        <v>7</v>
      </c>
      <c r="I1" s="10" t="s">
        <v>8</v>
      </c>
      <c r="J1" s="3" t="s">
        <v>9</v>
      </c>
      <c r="K1" s="10" t="s">
        <v>10</v>
      </c>
      <c r="L1" s="10" t="s">
        <v>11</v>
      </c>
      <c r="M1" s="3" t="s">
        <v>12</v>
      </c>
      <c r="N1" s="10" t="s">
        <v>13</v>
      </c>
      <c r="O1" s="10" t="s">
        <v>14</v>
      </c>
      <c r="P1" s="3" t="s">
        <v>15</v>
      </c>
      <c r="Q1" s="3" t="s">
        <v>16</v>
      </c>
      <c r="R1" s="10" t="s">
        <v>17</v>
      </c>
      <c r="S1" s="10" t="s">
        <v>18</v>
      </c>
      <c r="T1" s="10" t="s">
        <v>19</v>
      </c>
    </row>
    <row r="2" spans="1:20" x14ac:dyDescent="0.25">
      <c r="A2" s="3">
        <v>370100</v>
      </c>
      <c r="B2" s="5" t="s">
        <v>20</v>
      </c>
      <c r="C2" s="2">
        <v>9.2776891961230792</v>
      </c>
      <c r="D2" s="6"/>
      <c r="E2" s="7"/>
      <c r="F2" s="8"/>
      <c r="G2" s="7"/>
      <c r="H2" s="6"/>
      <c r="I2" s="7"/>
      <c r="J2" s="6"/>
      <c r="K2" s="11"/>
      <c r="L2" s="11"/>
      <c r="M2" s="6"/>
      <c r="N2" s="7"/>
      <c r="O2" s="6"/>
      <c r="P2" s="6"/>
      <c r="Q2" s="6"/>
      <c r="R2" s="12"/>
      <c r="S2" s="12"/>
      <c r="T2" s="13"/>
    </row>
    <row r="3" spans="1:20" x14ac:dyDescent="0.25">
      <c r="A3" s="3">
        <v>370200</v>
      </c>
      <c r="B3" s="5" t="s">
        <v>21</v>
      </c>
      <c r="C3" s="2">
        <v>9.9881223923466802</v>
      </c>
      <c r="D3" s="6"/>
      <c r="E3" s="7"/>
      <c r="F3" s="8"/>
      <c r="G3" s="7"/>
      <c r="H3" s="6"/>
      <c r="I3" s="7"/>
      <c r="J3" s="6"/>
      <c r="K3" s="11"/>
      <c r="L3" s="11"/>
      <c r="M3" s="6"/>
      <c r="N3" s="7"/>
      <c r="O3" s="6"/>
      <c r="P3" s="6"/>
      <c r="Q3" s="6"/>
      <c r="R3" s="12"/>
      <c r="S3" s="12"/>
      <c r="T3" s="13"/>
    </row>
    <row r="4" spans="1:20" x14ac:dyDescent="0.25">
      <c r="A4" s="3">
        <v>370300</v>
      </c>
      <c r="B4" s="5" t="s">
        <v>22</v>
      </c>
      <c r="C4" s="2">
        <v>6.75955499298649</v>
      </c>
      <c r="D4" s="6"/>
      <c r="E4" s="7"/>
      <c r="F4" s="8"/>
      <c r="G4" s="7"/>
      <c r="H4" s="6"/>
      <c r="I4" s="7"/>
      <c r="J4" s="6"/>
      <c r="K4" s="11"/>
      <c r="L4" s="11"/>
      <c r="M4" s="6"/>
      <c r="N4" s="7"/>
      <c r="O4" s="6"/>
      <c r="P4" s="6"/>
      <c r="Q4" s="6"/>
      <c r="R4" s="12"/>
      <c r="S4" s="12"/>
      <c r="T4" s="13"/>
    </row>
    <row r="5" spans="1:20" x14ac:dyDescent="0.25">
      <c r="A5" s="3">
        <v>370400</v>
      </c>
      <c r="B5" s="5" t="s">
        <v>23</v>
      </c>
      <c r="C5" s="2">
        <v>4.1675955633960102</v>
      </c>
      <c r="D5" s="6"/>
      <c r="E5" s="7"/>
      <c r="F5" s="8"/>
      <c r="G5" s="7"/>
      <c r="H5" s="6"/>
      <c r="I5" s="7"/>
      <c r="J5" s="6"/>
      <c r="K5" s="11"/>
      <c r="L5" s="11"/>
      <c r="M5" s="6"/>
      <c r="N5" s="7"/>
      <c r="O5" s="6"/>
      <c r="P5" s="6"/>
      <c r="Q5" s="6"/>
      <c r="R5" s="12"/>
      <c r="S5" s="12"/>
      <c r="T5" s="13"/>
    </row>
    <row r="6" spans="1:20" x14ac:dyDescent="0.25">
      <c r="A6" s="3">
        <v>370500</v>
      </c>
      <c r="B6" s="5" t="s">
        <v>24</v>
      </c>
      <c r="C6" s="2">
        <v>6.40472726357158</v>
      </c>
      <c r="D6" s="6"/>
      <c r="E6" s="7"/>
      <c r="F6" s="8"/>
      <c r="G6" s="7"/>
      <c r="H6" s="6"/>
      <c r="I6" s="7"/>
      <c r="J6" s="6"/>
      <c r="K6" s="11"/>
      <c r="L6" s="11"/>
      <c r="M6" s="6"/>
      <c r="N6" s="7"/>
      <c r="O6" s="6"/>
      <c r="P6" s="6"/>
      <c r="Q6" s="6"/>
      <c r="R6" s="12"/>
      <c r="S6" s="12"/>
      <c r="T6" s="13"/>
    </row>
    <row r="7" spans="1:20" x14ac:dyDescent="0.25">
      <c r="A7" s="3">
        <v>370600</v>
      </c>
      <c r="B7" s="5" t="s">
        <v>25</v>
      </c>
      <c r="C7" s="2">
        <v>9.1892066110944803</v>
      </c>
      <c r="D7" s="6"/>
      <c r="E7" s="7"/>
      <c r="F7" s="8"/>
      <c r="G7" s="7"/>
      <c r="H7" s="6"/>
      <c r="I7" s="7"/>
      <c r="J7" s="6"/>
      <c r="K7" s="11"/>
      <c r="L7" s="11"/>
      <c r="M7" s="6"/>
      <c r="N7" s="7"/>
      <c r="O7" s="6"/>
      <c r="P7" s="6"/>
      <c r="Q7" s="6"/>
      <c r="R7" s="12"/>
      <c r="S7" s="12"/>
      <c r="T7" s="13"/>
    </row>
    <row r="8" spans="1:20" x14ac:dyDescent="0.25">
      <c r="A8" s="3">
        <v>370700</v>
      </c>
      <c r="B8" s="5" t="s">
        <v>26</v>
      </c>
      <c r="C8" s="2">
        <v>10.7376817620718</v>
      </c>
      <c r="D8" s="6"/>
      <c r="E8" s="7"/>
      <c r="F8" s="8"/>
      <c r="G8" s="7"/>
      <c r="H8" s="6"/>
      <c r="I8" s="7"/>
      <c r="J8" s="6"/>
      <c r="K8" s="11"/>
      <c r="L8" s="11"/>
      <c r="M8" s="6"/>
      <c r="N8" s="7"/>
      <c r="O8" s="6"/>
      <c r="P8" s="6"/>
      <c r="Q8" s="6"/>
      <c r="R8" s="12"/>
      <c r="S8" s="12"/>
      <c r="T8" s="13"/>
    </row>
    <row r="9" spans="1:20" x14ac:dyDescent="0.25">
      <c r="A9" s="3">
        <v>370800</v>
      </c>
      <c r="B9" s="5" t="s">
        <v>27</v>
      </c>
      <c r="C9" s="2">
        <v>7.9089910350112298</v>
      </c>
      <c r="D9" s="6"/>
      <c r="E9" s="7"/>
      <c r="F9" s="8"/>
      <c r="G9" s="7"/>
      <c r="H9" s="6"/>
      <c r="I9" s="7"/>
      <c r="J9" s="6"/>
      <c r="K9" s="11"/>
      <c r="L9" s="11"/>
      <c r="M9" s="6"/>
      <c r="N9" s="7"/>
      <c r="O9" s="6"/>
      <c r="P9" s="6"/>
      <c r="Q9" s="6"/>
      <c r="R9" s="12"/>
      <c r="S9" s="12"/>
      <c r="T9" s="13"/>
    </row>
    <row r="10" spans="1:20" x14ac:dyDescent="0.25">
      <c r="A10" s="3">
        <v>370900</v>
      </c>
      <c r="B10" s="5" t="s">
        <v>28</v>
      </c>
      <c r="C10" s="2">
        <v>5.5216363659331504</v>
      </c>
      <c r="D10" s="6"/>
      <c r="E10" s="7"/>
      <c r="F10" s="8"/>
      <c r="G10" s="7"/>
      <c r="H10" s="6"/>
      <c r="I10" s="7"/>
      <c r="J10" s="6"/>
      <c r="K10" s="11"/>
      <c r="L10" s="11"/>
      <c r="M10" s="6"/>
      <c r="N10" s="7"/>
      <c r="O10" s="6"/>
      <c r="P10" s="6"/>
      <c r="Q10" s="6"/>
      <c r="R10" s="12"/>
      <c r="S10" s="12"/>
      <c r="T10" s="13"/>
    </row>
    <row r="11" spans="1:20" x14ac:dyDescent="0.25">
      <c r="A11" s="3">
        <v>371000</v>
      </c>
      <c r="B11" s="5" t="s">
        <v>29</v>
      </c>
      <c r="C11" s="2">
        <v>3.9939208207739401</v>
      </c>
      <c r="D11" s="6"/>
      <c r="E11" s="7"/>
      <c r="F11" s="8"/>
      <c r="G11" s="7"/>
      <c r="H11" s="6"/>
      <c r="I11" s="7"/>
      <c r="J11" s="6"/>
      <c r="K11" s="11"/>
      <c r="L11" s="11"/>
      <c r="M11" s="6"/>
      <c r="N11" s="7"/>
      <c r="O11" s="6"/>
      <c r="P11" s="6"/>
      <c r="Q11" s="6"/>
      <c r="R11" s="12"/>
      <c r="S11" s="12"/>
      <c r="T11" s="13"/>
    </row>
    <row r="12" spans="1:20" x14ac:dyDescent="0.25">
      <c r="A12" s="3">
        <v>371100</v>
      </c>
      <c r="B12" s="5" t="s">
        <v>30</v>
      </c>
      <c r="C12" s="2">
        <v>2.5140062123543299</v>
      </c>
      <c r="D12" s="6"/>
      <c r="E12" s="7"/>
      <c r="F12" s="8"/>
      <c r="G12" s="7"/>
      <c r="H12" s="6"/>
      <c r="I12" s="7"/>
      <c r="J12" s="6"/>
      <c r="K12" s="11"/>
      <c r="L12" s="11"/>
      <c r="M12" s="6"/>
      <c r="N12" s="7"/>
      <c r="O12" s="6"/>
      <c r="P12" s="6"/>
      <c r="Q12" s="6"/>
      <c r="R12" s="12"/>
      <c r="S12" s="12"/>
      <c r="T12" s="13"/>
    </row>
    <row r="13" spans="1:20" x14ac:dyDescent="0.25">
      <c r="A13" s="3">
        <v>371300</v>
      </c>
      <c r="B13" s="5" t="s">
        <v>31</v>
      </c>
      <c r="C13" s="9">
        <v>8.6870275585386292</v>
      </c>
      <c r="D13" s="6"/>
      <c r="E13" s="7"/>
      <c r="F13" s="8"/>
      <c r="G13" s="7"/>
      <c r="H13" s="6"/>
      <c r="I13" s="7"/>
      <c r="J13" s="6"/>
      <c r="K13" s="11"/>
      <c r="L13" s="11"/>
      <c r="M13" s="6"/>
      <c r="N13" s="7"/>
      <c r="O13" s="6"/>
      <c r="P13" s="6"/>
      <c r="Q13" s="6"/>
      <c r="R13" s="12"/>
      <c r="S13" s="12"/>
      <c r="T13" s="13"/>
    </row>
    <row r="14" spans="1:20" x14ac:dyDescent="0.25">
      <c r="A14" s="3">
        <v>371400</v>
      </c>
      <c r="B14" s="5" t="s">
        <v>32</v>
      </c>
      <c r="C14" s="9">
        <v>5.1683641113057499</v>
      </c>
      <c r="D14" s="6"/>
      <c r="E14" s="7"/>
      <c r="F14" s="8"/>
      <c r="G14" s="7"/>
      <c r="H14" s="6"/>
      <c r="I14" s="7"/>
      <c r="J14" s="6"/>
      <c r="K14" s="11"/>
      <c r="L14" s="11"/>
      <c r="M14" s="6"/>
      <c r="N14" s="7"/>
      <c r="O14" s="6"/>
      <c r="P14" s="6"/>
      <c r="Q14" s="6"/>
      <c r="R14" s="12"/>
      <c r="S14" s="12"/>
      <c r="T14" s="13"/>
    </row>
    <row r="15" spans="1:20" x14ac:dyDescent="0.25">
      <c r="A15" s="3">
        <v>371500</v>
      </c>
      <c r="B15" s="5" t="s">
        <v>33</v>
      </c>
      <c r="C15" s="9">
        <v>5.5699159102996703</v>
      </c>
      <c r="D15" s="6"/>
      <c r="E15" s="7"/>
      <c r="F15" s="8"/>
      <c r="G15" s="7"/>
      <c r="H15" s="6"/>
      <c r="I15" s="7"/>
      <c r="J15" s="6"/>
      <c r="K15" s="11"/>
      <c r="L15" s="11"/>
      <c r="M15" s="6"/>
      <c r="N15" s="7"/>
      <c r="O15" s="6"/>
      <c r="P15" s="6"/>
      <c r="Q15" s="6"/>
      <c r="R15" s="12"/>
      <c r="S15" s="12"/>
      <c r="T15" s="13"/>
    </row>
    <row r="16" spans="1:20" x14ac:dyDescent="0.25">
      <c r="A16" s="3">
        <v>371600</v>
      </c>
      <c r="B16" s="5" t="s">
        <v>34</v>
      </c>
      <c r="C16" s="9">
        <v>5.5677023500251197</v>
      </c>
      <c r="D16" s="6"/>
      <c r="E16" s="7"/>
      <c r="F16" s="8"/>
      <c r="G16" s="7"/>
      <c r="H16" s="6"/>
      <c r="I16" s="7"/>
      <c r="J16" s="6"/>
      <c r="K16" s="11"/>
      <c r="L16" s="11"/>
      <c r="M16" s="6"/>
      <c r="N16" s="7"/>
      <c r="O16" s="6"/>
      <c r="P16" s="6"/>
      <c r="Q16" s="6"/>
      <c r="R16" s="12"/>
      <c r="S16" s="12"/>
      <c r="T16" s="13"/>
    </row>
    <row r="17" spans="1:20" x14ac:dyDescent="0.25">
      <c r="A17" s="3">
        <v>371700</v>
      </c>
      <c r="B17" s="5" t="s">
        <v>35</v>
      </c>
      <c r="C17" s="9">
        <v>5.5292342620106503</v>
      </c>
      <c r="D17" s="6"/>
      <c r="E17" s="7"/>
      <c r="F17" s="8"/>
      <c r="G17" s="7"/>
      <c r="H17" s="6"/>
      <c r="I17" s="7"/>
      <c r="J17" s="6"/>
      <c r="K17" s="11"/>
      <c r="L17" s="11"/>
      <c r="M17" s="6"/>
      <c r="N17" s="7"/>
      <c r="O17" s="6"/>
      <c r="P17" s="6"/>
      <c r="Q17" s="6"/>
      <c r="R17" s="12"/>
      <c r="S17" s="12"/>
      <c r="T17" s="13"/>
    </row>
    <row r="18" spans="1:20" x14ac:dyDescent="0.25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</row>
  </sheetData>
  <phoneticPr fontId="6" type="noConversion"/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7B7AE-1719-475B-AC01-F1A230202C52}">
  <dimension ref="A1:T17"/>
  <sheetViews>
    <sheetView topLeftCell="A4" workbookViewId="0">
      <selection activeCell="I18" sqref="I18"/>
    </sheetView>
  </sheetViews>
  <sheetFormatPr defaultRowHeight="14" x14ac:dyDescent="0.25"/>
  <sheetData>
    <row r="1" spans="1:20" x14ac:dyDescent="0.25">
      <c r="A1" s="2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3" t="s">
        <v>7</v>
      </c>
      <c r="I1" s="10" t="s">
        <v>8</v>
      </c>
      <c r="J1" s="3" t="s">
        <v>9</v>
      </c>
      <c r="K1" s="10" t="s">
        <v>10</v>
      </c>
      <c r="L1" s="10" t="s">
        <v>11</v>
      </c>
      <c r="M1" s="3" t="s">
        <v>12</v>
      </c>
      <c r="N1" s="10" t="s">
        <v>13</v>
      </c>
      <c r="O1" s="10" t="s">
        <v>14</v>
      </c>
      <c r="P1" s="3" t="s">
        <v>15</v>
      </c>
      <c r="Q1" s="3" t="s">
        <v>16</v>
      </c>
      <c r="R1" s="10" t="s">
        <v>17</v>
      </c>
      <c r="S1" s="10" t="s">
        <v>18</v>
      </c>
      <c r="T1" s="10" t="s">
        <v>19</v>
      </c>
    </row>
    <row r="2" spans="1:20" x14ac:dyDescent="0.25">
      <c r="A2" s="3">
        <v>370100</v>
      </c>
      <c r="B2" s="5" t="s">
        <v>20</v>
      </c>
      <c r="C2" s="2">
        <v>7.4341961230800004</v>
      </c>
      <c r="G2" s="7">
        <v>8.5329999999999995</v>
      </c>
      <c r="H2" s="6">
        <v>4324</v>
      </c>
    </row>
    <row r="3" spans="1:20" x14ac:dyDescent="0.25">
      <c r="A3" s="3">
        <v>370200</v>
      </c>
      <c r="B3" s="5" t="s">
        <v>21</v>
      </c>
      <c r="C3" s="2">
        <v>8.3431223923466806</v>
      </c>
      <c r="G3" s="7">
        <v>10.432</v>
      </c>
      <c r="H3" s="6">
        <v>15432</v>
      </c>
    </row>
    <row r="4" spans="1:20" x14ac:dyDescent="0.25">
      <c r="A4" s="3">
        <v>370300</v>
      </c>
      <c r="B4" s="5" t="s">
        <v>22</v>
      </c>
      <c r="C4" s="2">
        <v>5.6546399298649002</v>
      </c>
      <c r="G4" s="7">
        <v>7.4322999999999997</v>
      </c>
      <c r="H4" s="6">
        <v>2434</v>
      </c>
    </row>
    <row r="5" spans="1:20" x14ac:dyDescent="0.25">
      <c r="A5" s="3">
        <v>370400</v>
      </c>
      <c r="B5" s="5" t="s">
        <v>23</v>
      </c>
      <c r="C5" s="2">
        <v>3.9855534356339599</v>
      </c>
      <c r="G5" s="7">
        <v>1.234</v>
      </c>
      <c r="H5" s="6">
        <v>2445</v>
      </c>
    </row>
    <row r="6" spans="1:20" x14ac:dyDescent="0.25">
      <c r="A6" s="3">
        <v>370500</v>
      </c>
      <c r="B6" s="5" t="s">
        <v>24</v>
      </c>
      <c r="C6" s="2">
        <v>5.9582372635715801</v>
      </c>
      <c r="G6" s="7">
        <v>3.532</v>
      </c>
      <c r="H6" s="6">
        <v>2645</v>
      </c>
    </row>
    <row r="7" spans="1:20" x14ac:dyDescent="0.25">
      <c r="A7" s="3">
        <v>370600</v>
      </c>
      <c r="B7" s="5" t="s">
        <v>25</v>
      </c>
      <c r="C7" s="2">
        <v>8.0494536110944797</v>
      </c>
      <c r="G7" s="7">
        <v>9.4323999999999995</v>
      </c>
      <c r="H7" s="6">
        <v>4546</v>
      </c>
    </row>
    <row r="8" spans="1:20" x14ac:dyDescent="0.25">
      <c r="A8" s="3">
        <v>370700</v>
      </c>
      <c r="B8" s="5" t="s">
        <v>26</v>
      </c>
      <c r="C8" s="2">
        <v>9.6344745219999997</v>
      </c>
      <c r="G8" s="7">
        <v>6.3209999999999997</v>
      </c>
      <c r="H8" s="6">
        <v>4955</v>
      </c>
    </row>
    <row r="9" spans="1:20" x14ac:dyDescent="0.25">
      <c r="A9" s="3">
        <v>370800</v>
      </c>
      <c r="B9" s="5" t="s">
        <v>27</v>
      </c>
      <c r="C9" s="2">
        <v>8.4643543501123002</v>
      </c>
      <c r="G9" s="7">
        <v>4.2412000000000001</v>
      </c>
      <c r="H9" s="6">
        <v>9354</v>
      </c>
    </row>
    <row r="10" spans="1:20" x14ac:dyDescent="0.25">
      <c r="A10" s="3">
        <v>370900</v>
      </c>
      <c r="B10" s="5" t="s">
        <v>28</v>
      </c>
      <c r="C10" s="2">
        <v>3.5436456436429999</v>
      </c>
      <c r="G10" s="7">
        <v>3.4319999999999999</v>
      </c>
      <c r="H10" s="6">
        <v>2435</v>
      </c>
    </row>
    <row r="11" spans="1:20" x14ac:dyDescent="0.25">
      <c r="A11" s="3">
        <v>371000</v>
      </c>
      <c r="B11" s="5" t="s">
        <v>29</v>
      </c>
      <c r="C11" s="2">
        <v>3.8636543264299998</v>
      </c>
      <c r="G11" s="7">
        <v>5.4241999999999999</v>
      </c>
      <c r="H11" s="6">
        <v>1034</v>
      </c>
    </row>
    <row r="12" spans="1:20" x14ac:dyDescent="0.25">
      <c r="A12" s="3">
        <v>371100</v>
      </c>
      <c r="B12" s="5" t="s">
        <v>30</v>
      </c>
      <c r="C12" s="2">
        <v>2.1534465432430001</v>
      </c>
      <c r="G12" s="7">
        <v>1.3213999999999999</v>
      </c>
      <c r="H12" s="6">
        <v>898</v>
      </c>
    </row>
    <row r="13" spans="1:20" x14ac:dyDescent="0.25">
      <c r="A13" s="3">
        <v>371300</v>
      </c>
      <c r="B13" s="5" t="s">
        <v>31</v>
      </c>
      <c r="C13" s="9">
        <v>7.9654663453000003</v>
      </c>
      <c r="G13" s="7">
        <v>6.423</v>
      </c>
      <c r="H13" s="6">
        <v>1035</v>
      </c>
    </row>
    <row r="14" spans="1:20" x14ac:dyDescent="0.25">
      <c r="A14" s="3">
        <v>371400</v>
      </c>
      <c r="B14" s="5" t="s">
        <v>32</v>
      </c>
      <c r="C14" s="9">
        <v>4.5426432211999996</v>
      </c>
      <c r="G14" s="7">
        <v>2.4319999999999999</v>
      </c>
      <c r="H14" s="6">
        <v>809</v>
      </c>
    </row>
    <row r="15" spans="1:20" x14ac:dyDescent="0.25">
      <c r="A15" s="3">
        <v>371500</v>
      </c>
      <c r="B15" s="5" t="s">
        <v>33</v>
      </c>
      <c r="C15" s="9">
        <v>4.4590445969400001</v>
      </c>
      <c r="G15" s="7">
        <v>2.4243000000000001</v>
      </c>
      <c r="H15" s="6">
        <v>683</v>
      </c>
    </row>
    <row r="16" spans="1:20" x14ac:dyDescent="0.25">
      <c r="A16" s="3">
        <v>371600</v>
      </c>
      <c r="B16" s="5" t="s">
        <v>34</v>
      </c>
      <c r="C16" s="9">
        <v>4.0895463421000002</v>
      </c>
      <c r="G16" s="7">
        <v>1.321</v>
      </c>
      <c r="H16" s="6">
        <v>1539</v>
      </c>
    </row>
    <row r="17" spans="1:8" x14ac:dyDescent="0.25">
      <c r="A17" s="3">
        <v>371700</v>
      </c>
      <c r="B17" s="5" t="s">
        <v>35</v>
      </c>
      <c r="C17" s="9">
        <v>4.3426354600000003</v>
      </c>
      <c r="G17" s="7">
        <v>2.4209999999999998</v>
      </c>
      <c r="H17" s="6">
        <v>989</v>
      </c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17"/>
  <sheetViews>
    <sheetView workbookViewId="0">
      <pane xSplit="2" topLeftCell="C1" activePane="topRight" state="frozen"/>
      <selection pane="topRight" activeCell="G19" sqref="G19"/>
    </sheetView>
  </sheetViews>
  <sheetFormatPr defaultColWidth="8.7265625" defaultRowHeight="14" x14ac:dyDescent="0.25"/>
  <cols>
    <col min="1" max="2" width="8.7265625" style="6"/>
    <col min="3" max="3" width="19.7265625" style="6" customWidth="1"/>
    <col min="4" max="4" width="14.453125" style="6" customWidth="1"/>
    <col min="5" max="5" width="11.36328125" style="6" customWidth="1"/>
    <col min="6" max="6" width="8.7265625" style="6"/>
    <col min="7" max="7" width="9.6328125" style="6"/>
    <col min="8" max="8" width="14.6328125" style="6" customWidth="1"/>
    <col min="9" max="9" width="15.36328125" style="6" customWidth="1"/>
    <col min="10" max="10" width="8.7265625" style="6"/>
    <col min="11" max="12" width="12.90625" style="6" customWidth="1"/>
    <col min="13" max="13" width="12.90625" style="6"/>
    <col min="14" max="14" width="8.7265625" style="6"/>
    <col min="15" max="15" width="9.26953125" style="6" customWidth="1"/>
    <col min="16" max="17" width="8.7265625" style="6"/>
    <col min="18" max="18" width="15" style="6" customWidth="1"/>
    <col min="19" max="19" width="15.36328125" style="6" customWidth="1"/>
    <col min="20" max="20" width="10.453125" style="6" customWidth="1"/>
    <col min="21" max="16384" width="8.7265625" style="6"/>
  </cols>
  <sheetData>
    <row r="1" spans="1:20" x14ac:dyDescent="0.25">
      <c r="A1" s="2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3" t="s">
        <v>7</v>
      </c>
      <c r="I1" s="10" t="s">
        <v>8</v>
      </c>
      <c r="J1" s="3" t="s">
        <v>9</v>
      </c>
      <c r="K1" s="10" t="s">
        <v>10</v>
      </c>
      <c r="L1" s="10" t="s">
        <v>11</v>
      </c>
      <c r="M1" s="3" t="s">
        <v>12</v>
      </c>
      <c r="N1" s="10" t="s">
        <v>13</v>
      </c>
      <c r="O1" s="10" t="s">
        <v>14</v>
      </c>
      <c r="P1" s="3" t="s">
        <v>15</v>
      </c>
      <c r="Q1" s="3" t="s">
        <v>16</v>
      </c>
      <c r="R1" s="10" t="s">
        <v>17</v>
      </c>
      <c r="S1" s="10" t="s">
        <v>18</v>
      </c>
      <c r="T1" s="10" t="s">
        <v>19</v>
      </c>
    </row>
    <row r="2" spans="1:20" x14ac:dyDescent="0.25">
      <c r="A2" s="3">
        <v>370100</v>
      </c>
      <c r="B2" s="5" t="s">
        <v>20</v>
      </c>
      <c r="C2" s="2"/>
      <c r="E2" s="7">
        <f>T2/O2*10000</f>
        <v>105310.17103640556</v>
      </c>
      <c r="F2" s="18">
        <v>0.721047128840277</v>
      </c>
      <c r="G2" s="7">
        <v>194.77080000000001</v>
      </c>
      <c r="H2" s="6">
        <v>25631</v>
      </c>
      <c r="I2" s="6">
        <v>1.2637700000000001</v>
      </c>
      <c r="K2" s="19">
        <v>0.36012071440936</v>
      </c>
      <c r="L2" s="18">
        <v>0.60520507703116899</v>
      </c>
      <c r="N2" s="6">
        <v>16000</v>
      </c>
      <c r="O2" s="6">
        <v>746.04</v>
      </c>
      <c r="R2" s="6">
        <v>9.8635959999999994</v>
      </c>
      <c r="S2" s="12">
        <v>284.36296590000001</v>
      </c>
      <c r="T2" s="13">
        <v>7856.56</v>
      </c>
    </row>
    <row r="3" spans="1:20" x14ac:dyDescent="0.25">
      <c r="A3" s="3">
        <v>370200</v>
      </c>
      <c r="B3" s="5" t="s">
        <v>21</v>
      </c>
      <c r="C3" s="2"/>
      <c r="E3" s="7">
        <f t="shared" ref="E3:E17" si="0">T3/O3*10000</f>
        <v>127746.41290926895</v>
      </c>
      <c r="F3" s="18">
        <v>0.73673734406267299</v>
      </c>
      <c r="G3" s="7">
        <v>232.1113</v>
      </c>
      <c r="H3" s="6">
        <v>29957</v>
      </c>
      <c r="I3" s="6">
        <v>1.4835199999999999</v>
      </c>
      <c r="K3" s="18">
        <v>0.40416463914570799</v>
      </c>
      <c r="L3" s="18">
        <v>0.563596944387044</v>
      </c>
      <c r="N3" s="6">
        <v>19430</v>
      </c>
      <c r="O3" s="6">
        <v>939.48</v>
      </c>
      <c r="R3" s="6">
        <v>12.008917</v>
      </c>
      <c r="S3" s="12">
        <v>431.8171802</v>
      </c>
      <c r="T3" s="13">
        <v>12001.52</v>
      </c>
    </row>
    <row r="4" spans="1:20" x14ac:dyDescent="0.25">
      <c r="A4" s="3">
        <v>370300</v>
      </c>
      <c r="B4" s="5" t="s">
        <v>22</v>
      </c>
      <c r="C4" s="2"/>
      <c r="E4" s="7">
        <f t="shared" si="0"/>
        <v>107795.95048704752</v>
      </c>
      <c r="F4" s="18">
        <v>0.71493895954740705</v>
      </c>
      <c r="G4" s="7">
        <v>95.919399999999996</v>
      </c>
      <c r="H4" s="6">
        <v>20159</v>
      </c>
      <c r="I4" s="6">
        <v>1.1464300000000001</v>
      </c>
      <c r="K4" s="18">
        <v>0.52086181893515604</v>
      </c>
      <c r="L4" s="18">
        <v>0.45035761145145897</v>
      </c>
      <c r="N4" s="6">
        <v>8103</v>
      </c>
      <c r="O4" s="6">
        <v>470.18</v>
      </c>
      <c r="R4" s="6">
        <v>10.681172</v>
      </c>
      <c r="S4" s="12">
        <v>338.49528709999998</v>
      </c>
      <c r="T4" s="13">
        <v>5068.3500000000004</v>
      </c>
    </row>
    <row r="5" spans="1:20" x14ac:dyDescent="0.25">
      <c r="A5" s="3">
        <v>370400</v>
      </c>
      <c r="B5" s="5" t="s">
        <v>23</v>
      </c>
      <c r="C5" s="2"/>
      <c r="E5" s="7">
        <f t="shared" si="0"/>
        <v>61171.288162350727</v>
      </c>
      <c r="F5" s="18">
        <v>0.58882692944262005</v>
      </c>
      <c r="G5" s="7">
        <v>57.444899999999997</v>
      </c>
      <c r="H5" s="6">
        <v>7777</v>
      </c>
      <c r="I5" s="6">
        <v>0.87766</v>
      </c>
      <c r="K5" s="18">
        <v>0.50768404665373501</v>
      </c>
      <c r="L5" s="18">
        <v>0.427009881867148</v>
      </c>
      <c r="N5" s="6">
        <v>2409</v>
      </c>
      <c r="O5" s="6">
        <v>392.73</v>
      </c>
      <c r="R5" s="6">
        <v>1.39452</v>
      </c>
      <c r="S5" s="12">
        <v>153.86956666</v>
      </c>
      <c r="T5" s="13">
        <v>2402.38</v>
      </c>
    </row>
    <row r="6" spans="1:20" x14ac:dyDescent="0.25">
      <c r="A6" s="3">
        <v>370500</v>
      </c>
      <c r="B6" s="5" t="s">
        <v>24</v>
      </c>
      <c r="C6" s="2"/>
      <c r="E6" s="7">
        <f t="shared" si="0"/>
        <v>191173.05833064776</v>
      </c>
      <c r="F6" s="18">
        <v>0.69043782514617202</v>
      </c>
      <c r="G6" s="7">
        <v>62.253500000000003</v>
      </c>
      <c r="H6" s="6">
        <v>6684</v>
      </c>
      <c r="I6" s="6">
        <v>0.92276999999999998</v>
      </c>
      <c r="K6" s="18">
        <v>0.62208757679164395</v>
      </c>
      <c r="L6" s="18">
        <v>0.34262258366706999</v>
      </c>
      <c r="N6" s="6">
        <v>4305</v>
      </c>
      <c r="O6" s="6">
        <v>217.21</v>
      </c>
      <c r="R6" s="6">
        <v>4.8789449999999999</v>
      </c>
      <c r="S6" s="12">
        <v>294.52959121999999</v>
      </c>
      <c r="T6" s="13">
        <v>4152.47</v>
      </c>
    </row>
    <row r="7" spans="1:20" x14ac:dyDescent="0.25">
      <c r="A7" s="3">
        <v>370600</v>
      </c>
      <c r="B7" s="5" t="s">
        <v>25</v>
      </c>
      <c r="C7" s="2"/>
      <c r="E7" s="7">
        <f t="shared" si="0"/>
        <v>109980.34204835858</v>
      </c>
      <c r="F7" s="18">
        <v>0.65074840630177799</v>
      </c>
      <c r="G7" s="7">
        <v>149.4161</v>
      </c>
      <c r="H7" s="6">
        <v>25775</v>
      </c>
      <c r="I7" s="6">
        <v>1.9534400000000001</v>
      </c>
      <c r="K7" s="18">
        <v>0.49077060176851101</v>
      </c>
      <c r="L7" s="18">
        <v>0.444111646481747</v>
      </c>
      <c r="N7" s="6">
        <v>4373</v>
      </c>
      <c r="O7" s="6">
        <v>712.18</v>
      </c>
      <c r="R7" s="6">
        <v>3.8412190000000002</v>
      </c>
      <c r="S7" s="12">
        <v>529.24714172999995</v>
      </c>
      <c r="T7" s="13">
        <v>7832.58</v>
      </c>
    </row>
    <row r="8" spans="1:20" x14ac:dyDescent="0.25">
      <c r="A8" s="3">
        <v>370700</v>
      </c>
      <c r="B8" s="5" t="s">
        <v>26</v>
      </c>
      <c r="C8" s="2"/>
      <c r="E8" s="7">
        <f t="shared" si="0"/>
        <v>65686.333084391343</v>
      </c>
      <c r="F8" s="18">
        <v>0.61803051317614399</v>
      </c>
      <c r="G8" s="7">
        <v>215.03200000000001</v>
      </c>
      <c r="H8" s="6">
        <v>32488</v>
      </c>
      <c r="I8" s="6">
        <v>2.83954</v>
      </c>
      <c r="K8" s="18">
        <v>0.44543251504845099</v>
      </c>
      <c r="L8" s="18">
        <v>0.47199999999999998</v>
      </c>
      <c r="N8" s="6">
        <v>3902</v>
      </c>
      <c r="O8" s="16">
        <v>937.3</v>
      </c>
      <c r="R8" s="6">
        <v>3.702</v>
      </c>
      <c r="S8" s="12">
        <v>536.24218726000004</v>
      </c>
      <c r="T8" s="13">
        <v>6156.78</v>
      </c>
    </row>
    <row r="9" spans="1:20" x14ac:dyDescent="0.25">
      <c r="A9" s="3">
        <v>370800</v>
      </c>
      <c r="B9" s="5" t="s">
        <v>27</v>
      </c>
      <c r="C9" s="2"/>
      <c r="E9" s="7">
        <f t="shared" si="0"/>
        <v>59077.870571178661</v>
      </c>
      <c r="F9" s="18">
        <v>0.58854048095472</v>
      </c>
      <c r="G9" s="7">
        <v>123.06950000000001</v>
      </c>
      <c r="H9" s="6">
        <v>36168</v>
      </c>
      <c r="I9" s="6">
        <v>2.02677</v>
      </c>
      <c r="K9" s="18">
        <v>0.45313938725261499</v>
      </c>
      <c r="L9" s="18">
        <v>0.44722933204612803</v>
      </c>
      <c r="N9" s="6">
        <v>4570</v>
      </c>
      <c r="O9" s="6">
        <v>834.59</v>
      </c>
      <c r="R9" s="6">
        <v>3.6658249999999999</v>
      </c>
      <c r="S9" s="12">
        <v>314.57382639000002</v>
      </c>
      <c r="T9" s="13">
        <v>4930.58</v>
      </c>
    </row>
    <row r="10" spans="1:20" x14ac:dyDescent="0.25">
      <c r="A10" s="3">
        <v>370900</v>
      </c>
      <c r="B10" s="5" t="s">
        <v>28</v>
      </c>
      <c r="C10" s="2"/>
      <c r="E10" s="7">
        <f t="shared" si="0"/>
        <v>64743.439716312059</v>
      </c>
      <c r="F10" s="18">
        <v>0.61874113475177295</v>
      </c>
      <c r="G10" s="7">
        <v>73.017799999999994</v>
      </c>
      <c r="H10" s="6">
        <v>8275</v>
      </c>
      <c r="I10" s="6">
        <v>1.5588</v>
      </c>
      <c r="K10" s="18">
        <v>0.442337869331486</v>
      </c>
      <c r="L10" s="18">
        <v>0.47951132812820901</v>
      </c>
      <c r="N10" s="6">
        <v>3651</v>
      </c>
      <c r="O10" s="16">
        <v>564</v>
      </c>
      <c r="R10" s="6">
        <v>3.9105430000000001</v>
      </c>
      <c r="S10" s="12">
        <v>198.37657134</v>
      </c>
      <c r="T10" s="13">
        <v>3651.53</v>
      </c>
    </row>
    <row r="11" spans="1:20" x14ac:dyDescent="0.25">
      <c r="A11" s="3">
        <v>371000</v>
      </c>
      <c r="B11" s="5" t="s">
        <v>29</v>
      </c>
      <c r="C11" s="2"/>
      <c r="E11" s="7">
        <f t="shared" si="0"/>
        <v>128674.20494699647</v>
      </c>
      <c r="F11" s="18">
        <v>0.67812720848056496</v>
      </c>
      <c r="G11" s="7">
        <v>68.847499999999997</v>
      </c>
      <c r="H11" s="6">
        <v>10249</v>
      </c>
      <c r="I11" s="6">
        <v>0.71597999999999995</v>
      </c>
      <c r="K11" s="18">
        <v>0.43971132616408698</v>
      </c>
      <c r="L11" s="18">
        <v>0.48306457813855902</v>
      </c>
      <c r="N11" s="6">
        <v>3295</v>
      </c>
      <c r="O11" s="16">
        <v>283</v>
      </c>
      <c r="R11" s="6">
        <v>1.88</v>
      </c>
      <c r="S11" s="12">
        <v>126.42834645000001</v>
      </c>
      <c r="T11" s="13">
        <v>3641.48</v>
      </c>
    </row>
    <row r="12" spans="1:20" x14ac:dyDescent="0.25">
      <c r="A12" s="3">
        <v>371100</v>
      </c>
      <c r="B12" s="5" t="s">
        <v>30</v>
      </c>
      <c r="C12" s="2"/>
      <c r="E12" s="7">
        <f t="shared" si="0"/>
        <v>75151.690953144745</v>
      </c>
      <c r="F12" s="18">
        <v>0.60352182370405805</v>
      </c>
      <c r="G12" s="7">
        <v>59.467500000000001</v>
      </c>
      <c r="H12" s="6">
        <v>10160</v>
      </c>
      <c r="I12" s="6">
        <v>0.92332999999999998</v>
      </c>
      <c r="K12" s="18">
        <v>0.483259693847432</v>
      </c>
      <c r="L12" s="18">
        <v>0.44115576908231402</v>
      </c>
      <c r="N12" s="6">
        <v>2278</v>
      </c>
      <c r="O12" s="6">
        <v>293.02999999999997</v>
      </c>
      <c r="R12" s="6">
        <v>2.8496009999999998</v>
      </c>
      <c r="S12" s="12">
        <v>227.55273693000001</v>
      </c>
      <c r="T12" s="13">
        <v>2202.17</v>
      </c>
    </row>
    <row r="13" spans="1:20" x14ac:dyDescent="0.25">
      <c r="A13" s="3">
        <v>371300</v>
      </c>
      <c r="B13" s="5" t="s">
        <v>31</v>
      </c>
      <c r="C13" s="9"/>
      <c r="E13" s="7">
        <f t="shared" si="0"/>
        <v>44407.00301204819</v>
      </c>
      <c r="F13" s="18">
        <v>0.515427334337349</v>
      </c>
      <c r="G13" s="7">
        <v>217.6232</v>
      </c>
      <c r="H13" s="6">
        <v>38689</v>
      </c>
      <c r="I13" s="6">
        <v>2.8581400000000001</v>
      </c>
      <c r="K13" s="18">
        <v>0.43002034846750598</v>
      </c>
      <c r="L13" s="18">
        <v>0.49162109457798098</v>
      </c>
      <c r="N13" s="6">
        <v>5187</v>
      </c>
      <c r="O13" s="16">
        <v>1062.4000000000001</v>
      </c>
      <c r="R13" s="6">
        <v>5.8368320000000002</v>
      </c>
      <c r="S13" s="12">
        <v>484.40290141000003</v>
      </c>
      <c r="T13" s="13">
        <v>4717.8</v>
      </c>
    </row>
    <row r="14" spans="1:20" x14ac:dyDescent="0.25">
      <c r="A14" s="3">
        <v>371400</v>
      </c>
      <c r="B14" s="5" t="s">
        <v>32</v>
      </c>
      <c r="C14" s="9"/>
      <c r="E14" s="7">
        <f t="shared" si="0"/>
        <v>58180.722891566264</v>
      </c>
      <c r="F14" s="18">
        <v>0.57013769363167</v>
      </c>
      <c r="G14" s="7">
        <v>90.965699999999998</v>
      </c>
      <c r="H14" s="6">
        <v>16519</v>
      </c>
      <c r="I14" s="6">
        <v>2.1825999999999999</v>
      </c>
      <c r="K14" s="18">
        <v>0.47711445729669</v>
      </c>
      <c r="L14" s="18">
        <v>0.42818093068662499</v>
      </c>
      <c r="N14" s="6">
        <v>3254</v>
      </c>
      <c r="O14" s="16">
        <v>581</v>
      </c>
      <c r="R14" s="6">
        <v>3.20879</v>
      </c>
      <c r="S14" s="12">
        <v>216.77211991999999</v>
      </c>
      <c r="T14" s="13">
        <v>3380.3</v>
      </c>
    </row>
    <row r="15" spans="1:20" x14ac:dyDescent="0.25">
      <c r="A15" s="3">
        <v>371500</v>
      </c>
      <c r="B15" s="5" t="s">
        <v>33</v>
      </c>
      <c r="C15" s="9"/>
      <c r="E15" s="7">
        <f t="shared" si="0"/>
        <v>51891.513704831668</v>
      </c>
      <c r="F15" s="18">
        <v>0.51773808543913102</v>
      </c>
      <c r="G15" s="7">
        <v>88.042900000000003</v>
      </c>
      <c r="H15" s="6">
        <v>22572</v>
      </c>
      <c r="I15" s="6">
        <v>2.0217900000000002</v>
      </c>
      <c r="K15" s="18">
        <v>0.49093475881541199</v>
      </c>
      <c r="L15" s="18">
        <v>0.41042780324540401</v>
      </c>
      <c r="N15" s="6">
        <v>2797</v>
      </c>
      <c r="O15" s="6">
        <v>607.45000000000005</v>
      </c>
      <c r="R15" s="6">
        <v>3.842562</v>
      </c>
      <c r="S15" s="12">
        <v>301.71219030999998</v>
      </c>
      <c r="T15" s="13">
        <v>3152.15</v>
      </c>
    </row>
    <row r="16" spans="1:20" x14ac:dyDescent="0.25">
      <c r="A16" s="3">
        <v>371600</v>
      </c>
      <c r="B16" s="5" t="s">
        <v>34</v>
      </c>
      <c r="C16" s="9"/>
      <c r="E16" s="7">
        <f t="shared" si="0"/>
        <v>67317.272147864889</v>
      </c>
      <c r="F16" s="18">
        <v>0.57644359464627204</v>
      </c>
      <c r="G16" s="7">
        <v>82.444500000000005</v>
      </c>
      <c r="H16" s="6">
        <v>14635</v>
      </c>
      <c r="I16" s="6">
        <v>1.69126</v>
      </c>
      <c r="K16" s="18">
        <v>0.44886234529562402</v>
      </c>
      <c r="L16" s="18">
        <v>0.46258312756578301</v>
      </c>
      <c r="N16" s="6">
        <v>1789</v>
      </c>
      <c r="O16" s="6">
        <v>392.25</v>
      </c>
      <c r="R16" s="6">
        <v>1.8601829999999999</v>
      </c>
      <c r="S16" s="12">
        <v>1100.4195100100001</v>
      </c>
      <c r="T16" s="13">
        <v>2640.52</v>
      </c>
    </row>
    <row r="17" spans="1:20" x14ac:dyDescent="0.25">
      <c r="A17" s="3">
        <v>371700</v>
      </c>
      <c r="B17" s="5" t="s">
        <v>35</v>
      </c>
      <c r="C17" s="9"/>
      <c r="E17" s="7">
        <f t="shared" si="0"/>
        <v>35125.84141471763</v>
      </c>
      <c r="F17" s="18">
        <v>0.50254420992584103</v>
      </c>
      <c r="G17" s="6">
        <v>95.628299999999996</v>
      </c>
      <c r="H17" s="6">
        <v>17158</v>
      </c>
      <c r="I17" s="6">
        <v>2.6253799999999998</v>
      </c>
      <c r="K17" s="18">
        <v>0.51003319496683797</v>
      </c>
      <c r="L17" s="18">
        <v>0.39215858229558498</v>
      </c>
      <c r="N17" s="6">
        <v>3536</v>
      </c>
      <c r="O17" s="16">
        <v>876.5</v>
      </c>
      <c r="R17" s="6">
        <v>0.42462</v>
      </c>
      <c r="S17" s="6">
        <v>236.23666431999999</v>
      </c>
      <c r="T17" s="6">
        <v>3078.78</v>
      </c>
    </row>
  </sheetData>
  <phoneticPr fontId="6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A288C-BD18-4244-B8F4-BEBDC19AF817}">
  <dimension ref="A1:T17"/>
  <sheetViews>
    <sheetView zoomScale="85" zoomScaleNormal="85" workbookViewId="0">
      <selection activeCell="M23" sqref="M23"/>
    </sheetView>
  </sheetViews>
  <sheetFormatPr defaultRowHeight="14" x14ac:dyDescent="0.25"/>
  <sheetData>
    <row r="1" spans="1:20" x14ac:dyDescent="0.25">
      <c r="A1" s="2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3" t="s">
        <v>7</v>
      </c>
      <c r="I1" s="10" t="s">
        <v>8</v>
      </c>
      <c r="J1" s="3" t="s">
        <v>9</v>
      </c>
      <c r="K1" s="10" t="s">
        <v>10</v>
      </c>
      <c r="L1" s="10" t="s">
        <v>11</v>
      </c>
      <c r="M1" s="3" t="s">
        <v>12</v>
      </c>
      <c r="N1" s="10" t="s">
        <v>13</v>
      </c>
      <c r="O1" s="10" t="s">
        <v>14</v>
      </c>
      <c r="P1" s="3" t="s">
        <v>15</v>
      </c>
      <c r="Q1" s="3" t="s">
        <v>16</v>
      </c>
      <c r="R1" s="10" t="s">
        <v>17</v>
      </c>
      <c r="S1" s="10" t="s">
        <v>18</v>
      </c>
      <c r="T1" s="10" t="s">
        <v>19</v>
      </c>
    </row>
    <row r="2" spans="1:20" x14ac:dyDescent="0.25">
      <c r="A2" s="3">
        <v>370100</v>
      </c>
      <c r="B2" s="5" t="s">
        <v>20</v>
      </c>
      <c r="C2" s="2"/>
      <c r="D2" s="6"/>
      <c r="E2" s="7">
        <v>95835</v>
      </c>
      <c r="F2" s="23">
        <v>0.68543058304585402</v>
      </c>
      <c r="G2" s="7">
        <v>184.53399999999999</v>
      </c>
      <c r="H2" s="6">
        <v>20543</v>
      </c>
      <c r="I2" s="6">
        <v>1.24244</v>
      </c>
      <c r="J2" s="6"/>
      <c r="K2" s="24">
        <v>0.34300000000000003</v>
      </c>
      <c r="L2" s="23">
        <v>0.54600000000000004</v>
      </c>
      <c r="M2" s="6"/>
      <c r="N2" s="6">
        <v>15003</v>
      </c>
      <c r="O2" s="6">
        <v>690.43</v>
      </c>
      <c r="P2" s="6"/>
      <c r="Q2" s="6"/>
      <c r="R2" s="6">
        <v>8.9234325000000005</v>
      </c>
      <c r="S2" s="12">
        <v>240.59305934</v>
      </c>
      <c r="T2" s="13">
        <v>7856.56</v>
      </c>
    </row>
    <row r="3" spans="1:20" x14ac:dyDescent="0.25">
      <c r="A3" s="3">
        <v>370200</v>
      </c>
      <c r="B3" s="5" t="s">
        <v>21</v>
      </c>
      <c r="C3" s="2"/>
      <c r="D3" s="6"/>
      <c r="E3" s="7">
        <v>102343</v>
      </c>
      <c r="F3" s="23">
        <v>0.68539402583495401</v>
      </c>
      <c r="G3" s="7">
        <v>202.2413</v>
      </c>
      <c r="H3" s="6">
        <v>26589</v>
      </c>
      <c r="I3" s="6">
        <v>1.35849</v>
      </c>
      <c r="J3" s="6"/>
      <c r="K3" s="23">
        <v>0.36399999999999999</v>
      </c>
      <c r="L3" s="23">
        <v>0.50800000000000001</v>
      </c>
      <c r="M3" s="6"/>
      <c r="N3" s="6">
        <v>15894</v>
      </c>
      <c r="O3" s="6">
        <v>898.54</v>
      </c>
      <c r="P3" s="6"/>
      <c r="Q3" s="6"/>
      <c r="R3" s="6">
        <v>10.532434</v>
      </c>
      <c r="S3" s="12">
        <v>402.23555340000001</v>
      </c>
      <c r="T3" s="13">
        <v>12001.52</v>
      </c>
    </row>
    <row r="4" spans="1:20" x14ac:dyDescent="0.25">
      <c r="A4" s="3">
        <v>370300</v>
      </c>
      <c r="B4" s="5" t="s">
        <v>22</v>
      </c>
      <c r="C4" s="2"/>
      <c r="D4" s="6"/>
      <c r="E4" s="7">
        <v>100934</v>
      </c>
      <c r="F4" s="23">
        <v>0.685380583058536</v>
      </c>
      <c r="G4" s="7">
        <v>85.423199999999994</v>
      </c>
      <c r="H4" s="6">
        <v>18583</v>
      </c>
      <c r="I4" s="6">
        <v>1.04935</v>
      </c>
      <c r="J4" s="6"/>
      <c r="K4" s="23">
        <v>0.48499999999999999</v>
      </c>
      <c r="L4" s="23">
        <v>0.40799999999999997</v>
      </c>
      <c r="M4" s="6"/>
      <c r="N4" s="6">
        <v>7905</v>
      </c>
      <c r="O4" s="6">
        <v>409.43</v>
      </c>
      <c r="P4" s="6"/>
      <c r="Q4" s="6"/>
      <c r="R4" s="6">
        <v>9.5453454999999998</v>
      </c>
      <c r="S4" s="12">
        <v>303.53245299999998</v>
      </c>
      <c r="T4" s="13">
        <v>5068.3500000000004</v>
      </c>
    </row>
    <row r="5" spans="1:20" x14ac:dyDescent="0.25">
      <c r="A5" s="3">
        <v>370400</v>
      </c>
      <c r="B5" s="5" t="s">
        <v>23</v>
      </c>
      <c r="C5" s="2"/>
      <c r="D5" s="6"/>
      <c r="E5" s="7">
        <v>59869.3</v>
      </c>
      <c r="F5" s="23">
        <v>0.520464964684906</v>
      </c>
      <c r="G5" s="7">
        <v>50.3245</v>
      </c>
      <c r="H5" s="6">
        <v>6905</v>
      </c>
      <c r="I5" s="6">
        <v>0.58433000000000002</v>
      </c>
      <c r="J5" s="6"/>
      <c r="K5" s="23">
        <v>0.45300000000000001</v>
      </c>
      <c r="L5" s="23">
        <v>0.36499999999999999</v>
      </c>
      <c r="M5" s="6"/>
      <c r="N5" s="6">
        <v>2094</v>
      </c>
      <c r="O5" s="6">
        <v>320.54000000000002</v>
      </c>
      <c r="P5" s="6"/>
      <c r="Q5" s="6"/>
      <c r="R5" s="6">
        <v>1.0423435000000001</v>
      </c>
      <c r="S5" s="12">
        <v>120.42353199999999</v>
      </c>
      <c r="T5" s="13">
        <v>2402.38</v>
      </c>
    </row>
    <row r="6" spans="1:20" x14ac:dyDescent="0.25">
      <c r="A6" s="3">
        <v>370500</v>
      </c>
      <c r="B6" s="5" t="s">
        <v>24</v>
      </c>
      <c r="C6" s="2"/>
      <c r="D6" s="6"/>
      <c r="E6" s="7">
        <v>185340</v>
      </c>
      <c r="F6" s="23">
        <v>0.60503589340853903</v>
      </c>
      <c r="G6" s="7">
        <v>56.534300000000002</v>
      </c>
      <c r="H6" s="6">
        <v>5904</v>
      </c>
      <c r="I6" s="6">
        <v>0.89054999999999995</v>
      </c>
      <c r="J6" s="6"/>
      <c r="K6" s="23">
        <v>0.56399999999999995</v>
      </c>
      <c r="L6" s="23">
        <v>0.308</v>
      </c>
      <c r="M6" s="6"/>
      <c r="N6" s="6">
        <v>3909</v>
      </c>
      <c r="O6" s="6">
        <v>190.34</v>
      </c>
      <c r="P6" s="6"/>
      <c r="Q6" s="6"/>
      <c r="R6" s="6">
        <v>4.3095355</v>
      </c>
      <c r="S6" s="12">
        <v>240.312455</v>
      </c>
      <c r="T6" s="13">
        <v>4152.47</v>
      </c>
    </row>
    <row r="7" spans="1:20" x14ac:dyDescent="0.25">
      <c r="A7" s="3">
        <v>370600</v>
      </c>
      <c r="B7" s="5" t="s">
        <v>25</v>
      </c>
      <c r="C7" s="2"/>
      <c r="D7" s="6"/>
      <c r="E7" s="7">
        <v>95438</v>
      </c>
      <c r="F7" s="23">
        <v>0.59534952309503497</v>
      </c>
      <c r="G7" s="7">
        <v>130.4323</v>
      </c>
      <c r="H7" s="6">
        <v>21065</v>
      </c>
      <c r="I7" s="6">
        <v>1.8934299999999999</v>
      </c>
      <c r="J7" s="6"/>
      <c r="K7" s="23">
        <v>0.435</v>
      </c>
      <c r="L7" s="23">
        <v>0.40600000000000003</v>
      </c>
      <c r="M7" s="6"/>
      <c r="N7" s="6">
        <v>3809</v>
      </c>
      <c r="O7" s="6">
        <v>685.43</v>
      </c>
      <c r="P7" s="6"/>
      <c r="Q7" s="6"/>
      <c r="R7" s="6">
        <v>3.4503952999999998</v>
      </c>
      <c r="S7" s="12">
        <v>490.51235300000002</v>
      </c>
      <c r="T7" s="13">
        <v>7832.58</v>
      </c>
    </row>
    <row r="8" spans="1:20" x14ac:dyDescent="0.25">
      <c r="A8" s="3">
        <v>370700</v>
      </c>
      <c r="B8" s="5" t="s">
        <v>26</v>
      </c>
      <c r="C8" s="2"/>
      <c r="D8" s="6"/>
      <c r="E8" s="7">
        <v>60438.3</v>
      </c>
      <c r="F8" s="23">
        <v>0.56493205940358504</v>
      </c>
      <c r="G8" s="7">
        <v>194.4323</v>
      </c>
      <c r="H8" s="6">
        <v>30284</v>
      </c>
      <c r="I8" s="6">
        <v>2.7893500000000002</v>
      </c>
      <c r="J8" s="6"/>
      <c r="K8" s="23">
        <v>0.40300000000000002</v>
      </c>
      <c r="L8" s="23">
        <v>0.42299999999999999</v>
      </c>
      <c r="M8" s="6"/>
      <c r="N8" s="6">
        <v>3789</v>
      </c>
      <c r="O8" s="16">
        <v>895.34</v>
      </c>
      <c r="P8" s="6"/>
      <c r="Q8" s="6"/>
      <c r="R8" s="6">
        <v>3.0394041999999999</v>
      </c>
      <c r="S8" s="12">
        <v>504.42423500000001</v>
      </c>
      <c r="T8" s="13">
        <v>6156.78</v>
      </c>
    </row>
    <row r="9" spans="1:20" x14ac:dyDescent="0.25">
      <c r="A9" s="3">
        <v>370800</v>
      </c>
      <c r="B9" s="5" t="s">
        <v>27</v>
      </c>
      <c r="C9" s="2"/>
      <c r="D9" s="6"/>
      <c r="E9" s="7">
        <v>56055.3</v>
      </c>
      <c r="F9" s="23">
        <v>0.56538058320454498</v>
      </c>
      <c r="G9" s="7">
        <v>103.523</v>
      </c>
      <c r="H9" s="6">
        <v>32989</v>
      </c>
      <c r="I9" s="6">
        <v>1.89435</v>
      </c>
      <c r="J9" s="6"/>
      <c r="K9" s="23">
        <v>0.40799999999999997</v>
      </c>
      <c r="L9" s="23">
        <v>0.40799999999999997</v>
      </c>
      <c r="M9" s="6"/>
      <c r="N9" s="6">
        <v>4094</v>
      </c>
      <c r="O9" s="6">
        <v>804.23</v>
      </c>
      <c r="P9" s="6"/>
      <c r="Q9" s="6"/>
      <c r="R9" s="6">
        <v>3.2090445000000001</v>
      </c>
      <c r="S9" s="12">
        <v>294.532532</v>
      </c>
      <c r="T9" s="13">
        <v>4930.58</v>
      </c>
    </row>
    <row r="10" spans="1:20" x14ac:dyDescent="0.25">
      <c r="A10" s="3">
        <v>370900</v>
      </c>
      <c r="B10" s="5" t="s">
        <v>28</v>
      </c>
      <c r="C10" s="2"/>
      <c r="D10" s="6"/>
      <c r="E10" s="7">
        <v>60439.3</v>
      </c>
      <c r="F10" s="23">
        <v>0.56305839468496399</v>
      </c>
      <c r="G10" s="7">
        <v>69.423400000000001</v>
      </c>
      <c r="H10" s="6">
        <v>6895</v>
      </c>
      <c r="I10" s="6">
        <v>1.0859399999999999</v>
      </c>
      <c r="J10" s="6"/>
      <c r="K10" s="23">
        <v>0.39500000000000002</v>
      </c>
      <c r="L10" s="23">
        <v>0.42399999999999999</v>
      </c>
      <c r="M10" s="6"/>
      <c r="N10" s="6">
        <v>3086</v>
      </c>
      <c r="O10" s="16">
        <v>506.35</v>
      </c>
      <c r="P10" s="6"/>
      <c r="Q10" s="6"/>
      <c r="R10" s="6">
        <v>3.4905490000000001</v>
      </c>
      <c r="S10" s="12">
        <v>180.51325349999999</v>
      </c>
      <c r="T10" s="13">
        <v>3651.53</v>
      </c>
    </row>
    <row r="11" spans="1:20" x14ac:dyDescent="0.25">
      <c r="A11" s="3">
        <v>371000</v>
      </c>
      <c r="B11" s="5" t="s">
        <v>29</v>
      </c>
      <c r="C11" s="2"/>
      <c r="D11" s="6"/>
      <c r="E11" s="7">
        <v>108395</v>
      </c>
      <c r="F11" s="23">
        <v>0.60532485038459405</v>
      </c>
      <c r="G11" s="7">
        <v>64.543499999999995</v>
      </c>
      <c r="H11" s="6">
        <v>9859</v>
      </c>
      <c r="I11" s="6">
        <v>0.68933999999999995</v>
      </c>
      <c r="J11" s="6"/>
      <c r="K11" s="23">
        <v>0.38500000000000001</v>
      </c>
      <c r="L11" s="23">
        <v>0.43</v>
      </c>
      <c r="M11" s="6"/>
      <c r="N11" s="6">
        <v>2984</v>
      </c>
      <c r="O11" s="16">
        <v>230.45</v>
      </c>
      <c r="P11" s="6"/>
      <c r="Q11" s="6"/>
      <c r="R11" s="6">
        <v>1.5909034</v>
      </c>
      <c r="S11" s="12">
        <v>102.535324</v>
      </c>
      <c r="T11" s="13">
        <v>3641.48</v>
      </c>
    </row>
    <row r="12" spans="1:20" x14ac:dyDescent="0.25">
      <c r="A12" s="3">
        <v>371100</v>
      </c>
      <c r="B12" s="5" t="s">
        <v>30</v>
      </c>
      <c r="C12" s="2"/>
      <c r="D12" s="6"/>
      <c r="E12" s="7">
        <v>668486.19999999995</v>
      </c>
      <c r="F12" s="23">
        <v>0.56035803484643398</v>
      </c>
      <c r="G12" s="7">
        <v>56.534399999999998</v>
      </c>
      <c r="H12" s="6">
        <v>8549</v>
      </c>
      <c r="I12" s="6">
        <v>0.84830000000000005</v>
      </c>
      <c r="J12" s="6"/>
      <c r="K12" s="23">
        <v>0.42299999999999999</v>
      </c>
      <c r="L12" s="23">
        <v>0.40600000000000003</v>
      </c>
      <c r="M12" s="6"/>
      <c r="N12" s="6">
        <v>2094</v>
      </c>
      <c r="O12" s="6">
        <v>234.54</v>
      </c>
      <c r="P12" s="6"/>
      <c r="Q12" s="6"/>
      <c r="R12" s="6">
        <v>2.3904909399999998</v>
      </c>
      <c r="S12" s="12">
        <v>202.62346400000001</v>
      </c>
      <c r="T12" s="13">
        <v>2202.17</v>
      </c>
    </row>
    <row r="13" spans="1:20" x14ac:dyDescent="0.25">
      <c r="A13" s="3">
        <v>371300</v>
      </c>
      <c r="B13" s="5" t="s">
        <v>31</v>
      </c>
      <c r="C13" s="9"/>
      <c r="D13" s="6"/>
      <c r="E13" s="7">
        <v>40956</v>
      </c>
      <c r="F13" s="23">
        <v>0.48203485930485501</v>
      </c>
      <c r="G13" s="7">
        <v>194.53540000000001</v>
      </c>
      <c r="H13" s="6">
        <v>36895</v>
      </c>
      <c r="I13" s="6">
        <v>2.6805400000000001</v>
      </c>
      <c r="J13" s="6"/>
      <c r="K13" s="23">
        <v>0.38600000000000001</v>
      </c>
      <c r="L13" s="23">
        <v>0.435</v>
      </c>
      <c r="M13" s="6"/>
      <c r="N13" s="6">
        <v>4896</v>
      </c>
      <c r="O13" s="16">
        <v>254.56</v>
      </c>
      <c r="P13" s="6"/>
      <c r="Q13" s="6"/>
      <c r="R13" s="6">
        <v>5.2343543500000003</v>
      </c>
      <c r="S13" s="12">
        <v>460.51353399999999</v>
      </c>
      <c r="T13" s="13">
        <v>4717.8</v>
      </c>
    </row>
    <row r="14" spans="1:20" x14ac:dyDescent="0.25">
      <c r="A14" s="3">
        <v>371400</v>
      </c>
      <c r="B14" s="5" t="s">
        <v>32</v>
      </c>
      <c r="C14" s="9"/>
      <c r="D14" s="6"/>
      <c r="E14" s="7">
        <v>54095</v>
      </c>
      <c r="F14" s="23">
        <v>0.50324690435404296</v>
      </c>
      <c r="G14" s="7">
        <v>84.432400000000001</v>
      </c>
      <c r="H14" s="6">
        <v>15894</v>
      </c>
      <c r="I14" s="6">
        <v>2.09504</v>
      </c>
      <c r="J14" s="6"/>
      <c r="K14" s="23">
        <v>0.42599999999999999</v>
      </c>
      <c r="L14" s="23">
        <v>0.38400000000000001</v>
      </c>
      <c r="M14" s="6"/>
      <c r="N14" s="6">
        <v>2985</v>
      </c>
      <c r="O14" s="16">
        <v>520.42999999999995</v>
      </c>
      <c r="P14" s="6"/>
      <c r="Q14" s="6"/>
      <c r="R14" s="6">
        <v>2.9895893999999998</v>
      </c>
      <c r="S14" s="12">
        <v>198.5234634</v>
      </c>
      <c r="T14" s="13">
        <v>3380.3</v>
      </c>
    </row>
    <row r="15" spans="1:20" x14ac:dyDescent="0.25">
      <c r="A15" s="3">
        <v>371500</v>
      </c>
      <c r="B15" s="5" t="s">
        <v>33</v>
      </c>
      <c r="C15" s="9"/>
      <c r="D15" s="6"/>
      <c r="E15" s="7">
        <v>49858.2</v>
      </c>
      <c r="F15" s="23">
        <v>0.48350294504950297</v>
      </c>
      <c r="G15" s="7">
        <v>80.432400000000001</v>
      </c>
      <c r="H15" s="6">
        <v>20895</v>
      </c>
      <c r="I15" s="6">
        <v>1.93849</v>
      </c>
      <c r="J15" s="6"/>
      <c r="K15" s="23">
        <v>0.435</v>
      </c>
      <c r="L15" s="23">
        <v>0.36399999999999999</v>
      </c>
      <c r="M15" s="6"/>
      <c r="N15" s="6">
        <v>2094</v>
      </c>
      <c r="O15" s="6">
        <v>540.42999999999995</v>
      </c>
      <c r="P15" s="6"/>
      <c r="Q15" s="6"/>
      <c r="R15" s="6">
        <v>3.2984398000000001</v>
      </c>
      <c r="S15" s="12">
        <v>289.26346599999999</v>
      </c>
      <c r="T15" s="13">
        <v>3152.15</v>
      </c>
    </row>
    <row r="16" spans="1:20" x14ac:dyDescent="0.25">
      <c r="A16" s="3">
        <v>371600</v>
      </c>
      <c r="B16" s="5" t="s">
        <v>34</v>
      </c>
      <c r="C16" s="9"/>
      <c r="D16" s="6"/>
      <c r="E16" s="7">
        <v>63895.3</v>
      </c>
      <c r="F16" s="23">
        <v>0.50421805834984301</v>
      </c>
      <c r="G16" s="7">
        <v>75.532499999999999</v>
      </c>
      <c r="H16" s="6">
        <v>12895</v>
      </c>
      <c r="I16" s="6">
        <v>1.5904499999999999</v>
      </c>
      <c r="J16" s="6"/>
      <c r="K16" s="23">
        <v>0.39500000000000002</v>
      </c>
      <c r="L16" s="23">
        <v>0.40899999999999997</v>
      </c>
      <c r="M16" s="6"/>
      <c r="N16" s="6">
        <v>1039</v>
      </c>
      <c r="O16" s="6">
        <v>320.43</v>
      </c>
      <c r="P16" s="6"/>
      <c r="Q16" s="6"/>
      <c r="R16" s="6">
        <v>1.5904389999999999</v>
      </c>
      <c r="S16" s="12">
        <v>1002.623464</v>
      </c>
      <c r="T16" s="13">
        <v>2640.52</v>
      </c>
    </row>
    <row r="17" spans="1:20" x14ac:dyDescent="0.25">
      <c r="A17" s="3">
        <v>371700</v>
      </c>
      <c r="B17" s="5" t="s">
        <v>35</v>
      </c>
      <c r="C17" s="9"/>
      <c r="D17" s="6"/>
      <c r="E17" s="7">
        <v>31043.200000000001</v>
      </c>
      <c r="F17" s="23">
        <v>0.46834902893485503</v>
      </c>
      <c r="G17" s="6">
        <v>90.453199999999995</v>
      </c>
      <c r="H17" s="6">
        <v>13894</v>
      </c>
      <c r="I17" s="6">
        <v>2.48048</v>
      </c>
      <c r="J17" s="6"/>
      <c r="K17" s="23">
        <v>0.48399999999999999</v>
      </c>
      <c r="L17" s="23">
        <v>0.35399999999999998</v>
      </c>
      <c r="M17" s="6"/>
      <c r="N17" s="6">
        <v>3090</v>
      </c>
      <c r="O17" s="16">
        <v>804.54</v>
      </c>
      <c r="P17" s="6"/>
      <c r="Q17" s="6"/>
      <c r="R17" s="6">
        <v>0.38984950000000002</v>
      </c>
      <c r="S17" s="6">
        <v>205.16346429999999</v>
      </c>
      <c r="T17" s="6">
        <v>3078.78</v>
      </c>
    </row>
  </sheetData>
  <phoneticPr fontId="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22"/>
  <sheetViews>
    <sheetView tabSelected="1" zoomScale="70" zoomScaleNormal="70" workbookViewId="0">
      <selection activeCell="E22" sqref="E22"/>
    </sheetView>
  </sheetViews>
  <sheetFormatPr defaultColWidth="8.90625" defaultRowHeight="14" x14ac:dyDescent="0.25"/>
  <sheetData>
    <row r="1" spans="1:20" x14ac:dyDescent="0.25">
      <c r="A1" s="2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3" t="s">
        <v>7</v>
      </c>
      <c r="I1" s="10" t="s">
        <v>8</v>
      </c>
      <c r="J1" s="3" t="s">
        <v>9</v>
      </c>
      <c r="K1" s="10" t="s">
        <v>10</v>
      </c>
      <c r="L1" s="10" t="s">
        <v>11</v>
      </c>
      <c r="M1" s="3" t="s">
        <v>12</v>
      </c>
      <c r="N1" s="10" t="s">
        <v>13</v>
      </c>
      <c r="O1" s="10" t="s">
        <v>14</v>
      </c>
      <c r="P1" s="3" t="s">
        <v>15</v>
      </c>
      <c r="Q1" s="3" t="s">
        <v>16</v>
      </c>
      <c r="R1" s="10" t="s">
        <v>17</v>
      </c>
      <c r="S1" s="10" t="s">
        <v>18</v>
      </c>
      <c r="T1" s="10" t="s">
        <v>19</v>
      </c>
    </row>
    <row r="2" spans="1:20" x14ac:dyDescent="0.25">
      <c r="A2" s="3">
        <v>370100</v>
      </c>
      <c r="B2" s="5" t="s">
        <v>20</v>
      </c>
      <c r="C2" s="2">
        <v>61.813697805948898</v>
      </c>
      <c r="D2" s="6"/>
      <c r="E2" s="7">
        <v>90999</v>
      </c>
      <c r="F2" s="8">
        <v>0.6946</v>
      </c>
      <c r="G2" s="7">
        <v>157.3886</v>
      </c>
      <c r="H2" s="6">
        <v>21288.34</v>
      </c>
      <c r="I2" s="7">
        <v>1.2730300000000001</v>
      </c>
      <c r="J2" s="6"/>
      <c r="K2" s="11">
        <v>0.36199999999999999</v>
      </c>
      <c r="L2" s="11">
        <v>0.58899999999999997</v>
      </c>
      <c r="M2" s="6"/>
      <c r="N2" s="7">
        <v>14425</v>
      </c>
      <c r="O2" s="6">
        <v>723.31</v>
      </c>
      <c r="P2" s="6"/>
      <c r="Q2" s="6"/>
      <c r="R2" s="12">
        <v>6.9347000000000003</v>
      </c>
      <c r="S2" s="12">
        <v>279.89999999999998</v>
      </c>
      <c r="T2" s="13">
        <v>6536.1165481098697</v>
      </c>
    </row>
    <row r="3" spans="1:20" x14ac:dyDescent="0.25">
      <c r="A3" s="3">
        <v>370200</v>
      </c>
      <c r="B3" s="5" t="s">
        <v>21</v>
      </c>
      <c r="C3" s="2">
        <v>72.783407872531498</v>
      </c>
      <c r="D3" s="6"/>
      <c r="E3" s="7">
        <v>109407</v>
      </c>
      <c r="F3" s="8">
        <v>0.71530000000000005</v>
      </c>
      <c r="G3" s="7">
        <v>190.49789999999999</v>
      </c>
      <c r="H3" s="6">
        <v>22386.39</v>
      </c>
      <c r="I3" s="7">
        <v>1.6137300000000001</v>
      </c>
      <c r="J3" s="6"/>
      <c r="K3" s="11">
        <v>0.41559782638097298</v>
      </c>
      <c r="L3" s="11">
        <v>0.54734326114901199</v>
      </c>
      <c r="M3" s="6"/>
      <c r="N3" s="7">
        <v>17258</v>
      </c>
      <c r="O3" s="6">
        <v>920.4</v>
      </c>
      <c r="P3" s="6"/>
      <c r="Q3" s="6"/>
      <c r="R3" s="12">
        <v>7.0586359999999999</v>
      </c>
      <c r="S3" s="12">
        <v>367.3</v>
      </c>
      <c r="T3" s="13">
        <v>10011.290000000001</v>
      </c>
    </row>
    <row r="4" spans="1:20" x14ac:dyDescent="0.25">
      <c r="A4" s="3">
        <v>370300</v>
      </c>
      <c r="B4" s="5" t="s">
        <v>22</v>
      </c>
      <c r="C4" s="2">
        <v>42.204773637907202</v>
      </c>
      <c r="D4" s="6"/>
      <c r="E4" s="7">
        <v>94587</v>
      </c>
      <c r="F4" s="8">
        <v>0.69110000000000005</v>
      </c>
      <c r="G4" s="7">
        <v>80.244399999999999</v>
      </c>
      <c r="H4" s="6">
        <v>17053</v>
      </c>
      <c r="I4" s="7">
        <v>1.12602</v>
      </c>
      <c r="J4" s="6"/>
      <c r="K4" s="11">
        <v>0.52500000000000002</v>
      </c>
      <c r="L4" s="11">
        <v>0.441</v>
      </c>
      <c r="M4" s="6"/>
      <c r="N4" s="7">
        <v>8516</v>
      </c>
      <c r="O4" s="6">
        <v>468.69</v>
      </c>
      <c r="P4" s="6"/>
      <c r="Q4" s="6"/>
      <c r="R4" s="12">
        <v>8.8106620000000007</v>
      </c>
      <c r="S4" s="12">
        <v>328.9</v>
      </c>
      <c r="T4" s="13">
        <v>4412.01</v>
      </c>
    </row>
    <row r="5" spans="1:20" x14ac:dyDescent="0.25">
      <c r="A5" s="3">
        <v>370400</v>
      </c>
      <c r="B5" s="5" t="s">
        <v>23</v>
      </c>
      <c r="C5" s="2">
        <v>26.084149556362998</v>
      </c>
      <c r="D5" s="6"/>
      <c r="E5" s="7">
        <v>54984</v>
      </c>
      <c r="F5" s="8">
        <v>0.55469999999999997</v>
      </c>
      <c r="G5" s="7">
        <v>44.776499999999999</v>
      </c>
      <c r="H5" s="6">
        <v>6114.28</v>
      </c>
      <c r="I5" s="7">
        <v>0.84406000000000003</v>
      </c>
      <c r="J5" s="6"/>
      <c r="K5" s="11">
        <v>0.51200000000000001</v>
      </c>
      <c r="L5" s="11">
        <v>0.41199999999999998</v>
      </c>
      <c r="M5" s="6"/>
      <c r="N5" s="7">
        <v>2830</v>
      </c>
      <c r="O5" s="6">
        <v>391.56</v>
      </c>
      <c r="P5" s="6"/>
      <c r="Q5" s="6"/>
      <c r="R5" s="12">
        <v>1.0437000000000001</v>
      </c>
      <c r="S5" s="12">
        <v>126.6</v>
      </c>
      <c r="T5" s="13">
        <v>2142.6334999999999</v>
      </c>
    </row>
    <row r="6" spans="1:20" x14ac:dyDescent="0.25">
      <c r="A6" s="3">
        <v>370500</v>
      </c>
      <c r="B6" s="5" t="s">
        <v>24</v>
      </c>
      <c r="C6" s="2">
        <v>43.117240817209897</v>
      </c>
      <c r="D6" s="6"/>
      <c r="E6" s="7">
        <v>164024</v>
      </c>
      <c r="F6" s="8">
        <v>0.66669999999999996</v>
      </c>
      <c r="G6" s="7">
        <v>54.176000000000002</v>
      </c>
      <c r="H6" s="6">
        <v>5387.38</v>
      </c>
      <c r="I6" s="7">
        <v>0.90981000000000001</v>
      </c>
      <c r="J6" s="6"/>
      <c r="K6" s="11">
        <v>0.622</v>
      </c>
      <c r="L6" s="11">
        <v>0.34300000000000003</v>
      </c>
      <c r="M6" s="6"/>
      <c r="N6" s="7">
        <v>3633</v>
      </c>
      <c r="O6" s="6">
        <v>213.21</v>
      </c>
      <c r="P6" s="6"/>
      <c r="Q6" s="6"/>
      <c r="R6" s="12">
        <v>3.2071350000000001</v>
      </c>
      <c r="S6" s="12">
        <v>269.7</v>
      </c>
      <c r="T6" s="13">
        <v>3479.6045549999999</v>
      </c>
    </row>
    <row r="7" spans="1:20" x14ac:dyDescent="0.25">
      <c r="A7" s="3">
        <v>370600</v>
      </c>
      <c r="B7" s="5" t="s">
        <v>25</v>
      </c>
      <c r="C7" s="2">
        <v>64.835984273884307</v>
      </c>
      <c r="D7" s="6"/>
      <c r="E7" s="7">
        <v>98388</v>
      </c>
      <c r="F7" s="8">
        <v>0.621</v>
      </c>
      <c r="G7" s="7">
        <v>126.9649</v>
      </c>
      <c r="H7" s="6">
        <v>21774.69</v>
      </c>
      <c r="I7" s="7">
        <v>1.90008</v>
      </c>
      <c r="J7" s="6"/>
      <c r="K7" s="11">
        <v>0.5</v>
      </c>
      <c r="L7" s="11">
        <v>0.433</v>
      </c>
      <c r="M7" s="6"/>
      <c r="N7" s="7">
        <v>4387</v>
      </c>
      <c r="O7" s="6">
        <v>706.4</v>
      </c>
      <c r="P7" s="6"/>
      <c r="Q7" s="6"/>
      <c r="R7" s="12">
        <v>2.6223900000000002</v>
      </c>
      <c r="S7" s="12">
        <v>463.1</v>
      </c>
      <c r="T7" s="13">
        <v>6925.66</v>
      </c>
    </row>
    <row r="8" spans="1:20" x14ac:dyDescent="0.25">
      <c r="A8" s="3">
        <v>370700</v>
      </c>
      <c r="B8" s="5" t="s">
        <v>26</v>
      </c>
      <c r="C8" s="2">
        <v>79.020474101594203</v>
      </c>
      <c r="D8" s="6"/>
      <c r="E8" s="7">
        <v>59275</v>
      </c>
      <c r="F8" s="8">
        <v>0.58150000000000002</v>
      </c>
      <c r="G8" s="7">
        <v>182.9195</v>
      </c>
      <c r="H8" s="6">
        <v>25299.119999999999</v>
      </c>
      <c r="I8" s="7">
        <v>2.6881599999999999</v>
      </c>
      <c r="J8" s="6"/>
      <c r="K8" s="11">
        <v>0.46400000000000002</v>
      </c>
      <c r="L8" s="11">
        <v>0.45</v>
      </c>
      <c r="M8" s="6"/>
      <c r="N8" s="7">
        <v>3987</v>
      </c>
      <c r="O8" s="6">
        <v>935.7</v>
      </c>
      <c r="P8" s="6"/>
      <c r="Q8" s="6"/>
      <c r="R8" s="12">
        <v>2.75</v>
      </c>
      <c r="S8" s="12">
        <v>455</v>
      </c>
      <c r="T8" s="13">
        <v>5522.68</v>
      </c>
    </row>
    <row r="9" spans="1:20" x14ac:dyDescent="0.25">
      <c r="A9" s="3">
        <v>370800</v>
      </c>
      <c r="B9" s="5" t="s">
        <v>27</v>
      </c>
      <c r="C9" s="2">
        <v>54.442173857976002</v>
      </c>
      <c r="D9" s="6"/>
      <c r="E9" s="7">
        <v>51662</v>
      </c>
      <c r="F9" s="8">
        <v>0.55249999999999999</v>
      </c>
      <c r="G9" s="7">
        <v>94.753</v>
      </c>
      <c r="H9" s="6">
        <v>28061.06</v>
      </c>
      <c r="I9" s="7">
        <v>1.9373199999999999</v>
      </c>
      <c r="J9" s="6"/>
      <c r="K9" s="11">
        <v>0.45300000000000001</v>
      </c>
      <c r="L9" s="11">
        <v>0.435</v>
      </c>
      <c r="M9" s="6"/>
      <c r="N9" s="7">
        <v>4036</v>
      </c>
      <c r="O9" s="6">
        <v>835.44</v>
      </c>
      <c r="P9" s="6"/>
      <c r="Q9" s="6"/>
      <c r="R9" s="12">
        <v>2.1466970000000001</v>
      </c>
      <c r="S9" s="12">
        <v>274.7</v>
      </c>
      <c r="T9" s="13">
        <v>4301.82</v>
      </c>
    </row>
    <row r="10" spans="1:20" x14ac:dyDescent="0.25">
      <c r="A10" s="3">
        <v>370900</v>
      </c>
      <c r="B10" s="5" t="s">
        <v>28</v>
      </c>
      <c r="C10" s="2">
        <v>34.068375627056298</v>
      </c>
      <c r="D10" s="6"/>
      <c r="E10" s="7">
        <v>59027</v>
      </c>
      <c r="F10" s="8">
        <v>0.59060000000000001</v>
      </c>
      <c r="G10" s="7">
        <v>58.465299999999999</v>
      </c>
      <c r="H10" s="6">
        <v>6738.44</v>
      </c>
      <c r="I10" s="7">
        <v>1.5343500000000001</v>
      </c>
      <c r="J10" s="6"/>
      <c r="K10" s="11">
        <v>0.44800000000000001</v>
      </c>
      <c r="L10" s="11">
        <v>0.46700000000000003</v>
      </c>
      <c r="M10" s="6"/>
      <c r="N10" s="7">
        <v>3002</v>
      </c>
      <c r="O10" s="6">
        <v>563.74</v>
      </c>
      <c r="P10" s="6"/>
      <c r="Q10" s="6"/>
      <c r="R10" s="12">
        <v>2.5192079999999999</v>
      </c>
      <c r="S10" s="12">
        <v>184.2</v>
      </c>
      <c r="T10" s="13">
        <v>3316.79</v>
      </c>
    </row>
    <row r="11" spans="1:20" x14ac:dyDescent="0.25">
      <c r="A11" s="3">
        <v>371000</v>
      </c>
      <c r="B11" s="5" t="s">
        <v>29</v>
      </c>
      <c r="C11" s="2">
        <v>34.734247596032503</v>
      </c>
      <c r="D11" s="6"/>
      <c r="E11" s="7">
        <v>114220</v>
      </c>
      <c r="F11" s="8">
        <v>0.65</v>
      </c>
      <c r="G11" s="7">
        <v>57.449300000000001</v>
      </c>
      <c r="H11" s="6">
        <v>8736.2999999999993</v>
      </c>
      <c r="I11" s="7">
        <v>0.70374000000000003</v>
      </c>
      <c r="J11" s="6"/>
      <c r="K11" s="11">
        <v>0.45600000000000002</v>
      </c>
      <c r="L11" s="11">
        <v>0.47299999999999998</v>
      </c>
      <c r="M11" s="6"/>
      <c r="N11" s="7">
        <v>3534</v>
      </c>
      <c r="O11" s="6">
        <v>281.93</v>
      </c>
      <c r="P11" s="6"/>
      <c r="Q11" s="6"/>
      <c r="R11" s="12">
        <v>1.0594760000000001</v>
      </c>
      <c r="S11" s="12">
        <v>108.7</v>
      </c>
      <c r="T11" s="13">
        <v>3212.2</v>
      </c>
    </row>
    <row r="12" spans="1:20" x14ac:dyDescent="0.25">
      <c r="A12" s="3">
        <v>371100</v>
      </c>
      <c r="B12" s="5" t="s">
        <v>30</v>
      </c>
      <c r="C12" s="2">
        <v>20.880314029813299</v>
      </c>
      <c r="D12" s="6"/>
      <c r="E12" s="7">
        <v>62357</v>
      </c>
      <c r="F12" s="8">
        <v>0.56859999999999999</v>
      </c>
      <c r="G12" s="7">
        <v>47.702500000000001</v>
      </c>
      <c r="H12" s="6">
        <v>8489.2000000000007</v>
      </c>
      <c r="I12" s="7">
        <v>0.84953999999999996</v>
      </c>
      <c r="J12" s="6"/>
      <c r="K12" s="11">
        <v>0.47299999999999998</v>
      </c>
      <c r="L12" s="11">
        <v>0.44600000000000001</v>
      </c>
      <c r="M12" s="6"/>
      <c r="N12" s="7">
        <v>1782</v>
      </c>
      <c r="O12" s="6">
        <v>290.11</v>
      </c>
      <c r="P12" s="6"/>
      <c r="Q12" s="6"/>
      <c r="R12" s="12">
        <v>1.5650999999999999</v>
      </c>
      <c r="S12" s="12">
        <v>177</v>
      </c>
      <c r="T12" s="13">
        <v>1802.49</v>
      </c>
    </row>
    <row r="13" spans="1:20" x14ac:dyDescent="0.25">
      <c r="A13" s="3">
        <v>371300</v>
      </c>
      <c r="B13" s="5" t="s">
        <v>31</v>
      </c>
      <c r="C13" s="9">
        <v>63.7917557130273</v>
      </c>
      <c r="D13" s="6"/>
      <c r="E13" s="7">
        <v>38803</v>
      </c>
      <c r="F13" s="8">
        <v>0.55840000000000001</v>
      </c>
      <c r="G13" s="7">
        <v>175.19489999999999</v>
      </c>
      <c r="H13" s="6">
        <v>29419</v>
      </c>
      <c r="I13" s="7">
        <v>2.7243400000000002</v>
      </c>
      <c r="J13" s="6"/>
      <c r="K13" s="11">
        <v>0.502</v>
      </c>
      <c r="L13" s="11">
        <v>0.48</v>
      </c>
      <c r="M13" s="6"/>
      <c r="N13" s="7">
        <v>5080</v>
      </c>
      <c r="O13" s="6">
        <v>1044.3</v>
      </c>
      <c r="P13" s="6"/>
      <c r="Q13" s="6"/>
      <c r="R13" s="12">
        <v>5.1350170000000004</v>
      </c>
      <c r="S13" s="12">
        <v>395.5</v>
      </c>
      <c r="T13" s="13">
        <v>4026.75</v>
      </c>
    </row>
    <row r="14" spans="1:20" x14ac:dyDescent="0.25">
      <c r="A14" s="3">
        <v>371400</v>
      </c>
      <c r="B14" s="5" t="s">
        <v>32</v>
      </c>
      <c r="C14" s="9">
        <v>30.3196017940896</v>
      </c>
      <c r="D14" s="6"/>
      <c r="E14" s="7">
        <v>50856</v>
      </c>
      <c r="F14" s="8">
        <v>0.53769999999999996</v>
      </c>
      <c r="G14" s="7">
        <v>78.6892</v>
      </c>
      <c r="H14" s="6">
        <v>13418</v>
      </c>
      <c r="I14" s="7">
        <v>2.2106699999999999</v>
      </c>
      <c r="J14" s="6"/>
      <c r="K14" s="11">
        <v>0.43099999999999999</v>
      </c>
      <c r="L14" s="11">
        <v>0.42099999999999999</v>
      </c>
      <c r="M14" s="6"/>
      <c r="N14" s="7">
        <v>3082</v>
      </c>
      <c r="O14" s="6">
        <v>579.23</v>
      </c>
      <c r="P14" s="6"/>
      <c r="Q14" s="6"/>
      <c r="R14" s="12">
        <v>2.1649539999999998</v>
      </c>
      <c r="S14" s="12">
        <v>195.6</v>
      </c>
      <c r="T14" s="13">
        <v>2932.99</v>
      </c>
    </row>
    <row r="15" spans="1:20" x14ac:dyDescent="0.25">
      <c r="A15" s="3">
        <v>371500</v>
      </c>
      <c r="B15" s="5" t="s">
        <v>33</v>
      </c>
      <c r="C15" s="9">
        <v>37.8347228757248</v>
      </c>
      <c r="D15" s="6"/>
      <c r="E15" s="7">
        <v>47624</v>
      </c>
      <c r="F15" s="8">
        <v>0.48499999999999999</v>
      </c>
      <c r="G15" s="7">
        <v>71.508799999999994</v>
      </c>
      <c r="H15" s="6">
        <v>17051</v>
      </c>
      <c r="I15" s="7">
        <v>1.8251200000000001</v>
      </c>
      <c r="J15" s="6"/>
      <c r="K15" s="11">
        <v>0.47799999999999998</v>
      </c>
      <c r="L15" s="11">
        <v>0.38700000000000001</v>
      </c>
      <c r="M15" s="6"/>
      <c r="N15" s="7">
        <v>2820</v>
      </c>
      <c r="O15" s="6">
        <v>603.67999999999995</v>
      </c>
      <c r="P15" s="6"/>
      <c r="Q15" s="6"/>
      <c r="R15" s="12">
        <v>1.461185</v>
      </c>
      <c r="S15" s="12">
        <v>306</v>
      </c>
      <c r="T15" s="13">
        <v>2859.1784550653701</v>
      </c>
    </row>
    <row r="16" spans="1:20" x14ac:dyDescent="0.25">
      <c r="A16" s="3">
        <v>371600</v>
      </c>
      <c r="B16" s="5" t="s">
        <v>34</v>
      </c>
      <c r="C16" s="9">
        <v>43.717641170056197</v>
      </c>
      <c r="D16" s="6"/>
      <c r="E16" s="7">
        <v>63745</v>
      </c>
      <c r="F16" s="8">
        <v>0.56830000000000003</v>
      </c>
      <c r="G16" s="7">
        <v>68.995999999999995</v>
      </c>
      <c r="H16" s="6">
        <v>12424.03</v>
      </c>
      <c r="I16" s="7">
        <v>1.6418699999999999</v>
      </c>
      <c r="J16" s="6"/>
      <c r="K16" s="11">
        <v>0.495</v>
      </c>
      <c r="L16" s="11">
        <v>0.443</v>
      </c>
      <c r="M16" s="6"/>
      <c r="N16" s="7">
        <v>2268</v>
      </c>
      <c r="O16" s="6">
        <v>389.1</v>
      </c>
      <c r="P16" s="6"/>
      <c r="Q16" s="6"/>
      <c r="R16" s="12">
        <v>1.4031469999999999</v>
      </c>
      <c r="S16" s="12">
        <v>1126.2</v>
      </c>
      <c r="T16" s="13">
        <v>2470.1012910889199</v>
      </c>
    </row>
    <row r="17" spans="1:20" x14ac:dyDescent="0.25">
      <c r="A17" s="3">
        <v>371700</v>
      </c>
      <c r="B17" s="5" t="s">
        <v>35</v>
      </c>
      <c r="C17" s="9">
        <v>39.736874793596499</v>
      </c>
      <c r="D17" s="6"/>
      <c r="E17" s="7">
        <v>29904</v>
      </c>
      <c r="F17" s="8">
        <v>0.47360000000000002</v>
      </c>
      <c r="G17" s="7">
        <v>70.347399999999993</v>
      </c>
      <c r="H17" s="6">
        <v>14430.02</v>
      </c>
      <c r="I17" s="7">
        <v>2.3481200000000002</v>
      </c>
      <c r="J17" s="6"/>
      <c r="K17" s="11">
        <v>0.46300000000000002</v>
      </c>
      <c r="L17" s="11">
        <v>0.378</v>
      </c>
      <c r="M17" s="6"/>
      <c r="N17" s="7">
        <v>2845</v>
      </c>
      <c r="O17" s="6">
        <v>862.26</v>
      </c>
      <c r="P17" s="6"/>
      <c r="Q17" s="6"/>
      <c r="R17" s="12">
        <v>1.6182000000000001</v>
      </c>
      <c r="S17" s="12">
        <v>191.8</v>
      </c>
      <c r="T17" s="13">
        <v>2560.2399999999998</v>
      </c>
    </row>
    <row r="18" spans="1:20" x14ac:dyDescent="0.25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</row>
    <row r="19" spans="1:20" x14ac:dyDescent="0.25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</row>
    <row r="20" spans="1:20" x14ac:dyDescent="0.2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</row>
    <row r="21" spans="1:20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</row>
    <row r="22" spans="1:20" x14ac:dyDescent="0.25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</row>
  </sheetData>
  <phoneticPr fontId="6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B2B4C-05C1-4501-BA84-202D78951162}">
  <dimension ref="A1:T17"/>
  <sheetViews>
    <sheetView zoomScale="85" zoomScaleNormal="85" workbookViewId="0">
      <selection activeCell="T17" sqref="T17"/>
    </sheetView>
  </sheetViews>
  <sheetFormatPr defaultRowHeight="14" x14ac:dyDescent="0.25"/>
  <sheetData>
    <row r="1" spans="1:20" x14ac:dyDescent="0.25">
      <c r="A1" s="2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3" t="s">
        <v>7</v>
      </c>
      <c r="I1" s="10" t="s">
        <v>8</v>
      </c>
      <c r="J1" s="3" t="s">
        <v>9</v>
      </c>
      <c r="K1" s="10" t="s">
        <v>10</v>
      </c>
      <c r="L1" s="10" t="s">
        <v>11</v>
      </c>
      <c r="M1" s="3" t="s">
        <v>12</v>
      </c>
      <c r="N1" s="10" t="s">
        <v>13</v>
      </c>
      <c r="O1" s="10" t="s">
        <v>14</v>
      </c>
      <c r="P1" s="3" t="s">
        <v>15</v>
      </c>
      <c r="Q1" s="3" t="s">
        <v>16</v>
      </c>
      <c r="R1" s="10" t="s">
        <v>17</v>
      </c>
      <c r="S1" s="10" t="s">
        <v>18</v>
      </c>
      <c r="T1" s="10" t="s">
        <v>19</v>
      </c>
    </row>
    <row r="2" spans="1:20" x14ac:dyDescent="0.25">
      <c r="A2" s="3">
        <v>370100</v>
      </c>
      <c r="B2" s="5" t="s">
        <v>20</v>
      </c>
      <c r="C2" s="2">
        <v>54.539530590345599</v>
      </c>
      <c r="D2" s="6"/>
      <c r="E2" s="7">
        <v>89040</v>
      </c>
      <c r="F2" s="8">
        <v>0.63429999999999997</v>
      </c>
      <c r="G2" s="7">
        <v>136.4324</v>
      </c>
      <c r="H2" s="6">
        <v>19438.419999999998</v>
      </c>
      <c r="I2" s="7">
        <v>1.10395</v>
      </c>
      <c r="J2" s="6"/>
      <c r="K2" s="11">
        <v>0.32400000000000001</v>
      </c>
      <c r="L2" s="11">
        <v>0.54300000000000004</v>
      </c>
      <c r="M2" s="6"/>
      <c r="N2" s="7">
        <v>12039</v>
      </c>
      <c r="O2" s="6">
        <v>703.43</v>
      </c>
      <c r="P2" s="6"/>
      <c r="Q2" s="6"/>
      <c r="R2" s="12">
        <v>6.8532500000000001</v>
      </c>
      <c r="S2" s="12">
        <v>250.6</v>
      </c>
      <c r="T2" s="13">
        <v>6094.34</v>
      </c>
    </row>
    <row r="3" spans="1:20" x14ac:dyDescent="0.25">
      <c r="A3" s="3">
        <v>370200</v>
      </c>
      <c r="B3" s="5" t="s">
        <v>21</v>
      </c>
      <c r="C3" s="2">
        <v>68.535639569833407</v>
      </c>
      <c r="D3" s="6"/>
      <c r="E3" s="7">
        <v>99535</v>
      </c>
      <c r="F3" s="8">
        <v>0.65529999999999999</v>
      </c>
      <c r="G3" s="7">
        <v>168.5324</v>
      </c>
      <c r="H3" s="6">
        <v>20424.43</v>
      </c>
      <c r="I3" s="7">
        <v>1.59043</v>
      </c>
      <c r="J3" s="6"/>
      <c r="K3" s="11">
        <v>0.35399999999999998</v>
      </c>
      <c r="L3" s="11">
        <v>0.503</v>
      </c>
      <c r="M3" s="6"/>
      <c r="N3" s="7">
        <v>14584</v>
      </c>
      <c r="O3" s="6">
        <v>890.54</v>
      </c>
      <c r="P3" s="6"/>
      <c r="Q3" s="6"/>
      <c r="R3" s="12">
        <v>6.595485</v>
      </c>
      <c r="S3" s="12">
        <v>349.6</v>
      </c>
      <c r="T3" s="13">
        <v>8943.43</v>
      </c>
    </row>
    <row r="4" spans="1:20" x14ac:dyDescent="0.25">
      <c r="A4" s="3">
        <v>370300</v>
      </c>
      <c r="B4" s="5" t="s">
        <v>22</v>
      </c>
      <c r="C4" s="2">
        <v>37.530425803258503</v>
      </c>
      <c r="D4" s="6"/>
      <c r="E4" s="7">
        <v>90432</v>
      </c>
      <c r="F4" s="8">
        <v>0.63539999999999996</v>
      </c>
      <c r="G4" s="7">
        <v>76.432400000000001</v>
      </c>
      <c r="H4" s="6">
        <v>16948.53</v>
      </c>
      <c r="I4" s="7">
        <v>1.0583499999999999</v>
      </c>
      <c r="J4" s="6"/>
      <c r="K4" s="11">
        <v>0.48499999999999999</v>
      </c>
      <c r="L4" s="11">
        <v>0.40500000000000003</v>
      </c>
      <c r="M4" s="6"/>
      <c r="N4" s="7">
        <v>7895</v>
      </c>
      <c r="O4" s="6">
        <v>405.34</v>
      </c>
      <c r="P4" s="6"/>
      <c r="Q4" s="6"/>
      <c r="R4" s="12">
        <v>8.2504559999999998</v>
      </c>
      <c r="S4" s="12">
        <v>305.32</v>
      </c>
      <c r="T4" s="13">
        <v>4095.32</v>
      </c>
    </row>
    <row r="5" spans="1:20" x14ac:dyDescent="0.25">
      <c r="A5" s="3">
        <v>370400</v>
      </c>
      <c r="B5" s="5" t="s">
        <v>23</v>
      </c>
      <c r="C5" s="2">
        <v>23.803246840646299</v>
      </c>
      <c r="D5" s="6"/>
      <c r="E5" s="7">
        <v>50953</v>
      </c>
      <c r="F5" s="8">
        <v>0.50529999999999997</v>
      </c>
      <c r="G5" s="7">
        <v>39.532400000000003</v>
      </c>
      <c r="H5" s="6">
        <v>5043.32</v>
      </c>
      <c r="I5" s="7">
        <v>0.78483000000000003</v>
      </c>
      <c r="J5" s="6"/>
      <c r="K5" s="11">
        <v>0.46500000000000002</v>
      </c>
      <c r="L5" s="11">
        <v>0.38500000000000001</v>
      </c>
      <c r="M5" s="6"/>
      <c r="N5" s="7">
        <v>2690</v>
      </c>
      <c r="O5" s="6">
        <v>360.43</v>
      </c>
      <c r="P5" s="6"/>
      <c r="Q5" s="6"/>
      <c r="R5" s="12">
        <v>1.0095400000000001</v>
      </c>
      <c r="S5" s="12">
        <v>103.4</v>
      </c>
      <c r="T5" s="13">
        <v>1998.43</v>
      </c>
    </row>
    <row r="6" spans="1:20" x14ac:dyDescent="0.25">
      <c r="A6" s="3">
        <v>370500</v>
      </c>
      <c r="B6" s="5" t="s">
        <v>24</v>
      </c>
      <c r="C6" s="2">
        <v>38.683058930859303</v>
      </c>
      <c r="D6" s="6"/>
      <c r="E6" s="7">
        <v>143590</v>
      </c>
      <c r="F6" s="8">
        <v>0.60529999999999995</v>
      </c>
      <c r="G6" s="7">
        <v>50.534199999999998</v>
      </c>
      <c r="H6" s="6">
        <v>5013.43</v>
      </c>
      <c r="I6" s="7">
        <v>0.89432</v>
      </c>
      <c r="J6" s="6"/>
      <c r="K6" s="11">
        <v>0.56399999999999995</v>
      </c>
      <c r="L6" s="11">
        <v>0.30499999999999999</v>
      </c>
      <c r="M6" s="6"/>
      <c r="N6" s="7">
        <v>3458</v>
      </c>
      <c r="O6" s="6">
        <v>189.54</v>
      </c>
      <c r="P6" s="6"/>
      <c r="Q6" s="6"/>
      <c r="R6" s="12">
        <v>2.909545</v>
      </c>
      <c r="S6" s="12">
        <v>230.6</v>
      </c>
      <c r="T6" s="13">
        <v>3048.32</v>
      </c>
    </row>
    <row r="7" spans="1:20" x14ac:dyDescent="0.25">
      <c r="A7" s="3">
        <v>370600</v>
      </c>
      <c r="B7" s="5" t="s">
        <v>25</v>
      </c>
      <c r="C7" s="2">
        <v>59.513098593859297</v>
      </c>
      <c r="D7" s="6"/>
      <c r="E7" s="7">
        <v>92485</v>
      </c>
      <c r="F7" s="8">
        <v>0.56540000000000001</v>
      </c>
      <c r="G7" s="7">
        <v>103.3245</v>
      </c>
      <c r="H7" s="6">
        <v>19423.53</v>
      </c>
      <c r="I7" s="7">
        <v>1.63903</v>
      </c>
      <c r="J7" s="6"/>
      <c r="K7" s="11">
        <v>0.45400000000000001</v>
      </c>
      <c r="L7" s="11">
        <v>0.38400000000000001</v>
      </c>
      <c r="M7" s="6"/>
      <c r="N7" s="7">
        <v>3905</v>
      </c>
      <c r="O7" s="6">
        <v>689.43</v>
      </c>
      <c r="P7" s="6"/>
      <c r="Q7" s="6"/>
      <c r="R7" s="12">
        <v>2.4869460000000001</v>
      </c>
      <c r="S7" s="12">
        <v>430.5</v>
      </c>
      <c r="T7" s="13">
        <v>6394.43</v>
      </c>
    </row>
    <row r="8" spans="1:20" x14ac:dyDescent="0.25">
      <c r="A8" s="3">
        <v>370700</v>
      </c>
      <c r="B8" s="5" t="s">
        <v>26</v>
      </c>
      <c r="C8" s="2">
        <v>72.3694385034958</v>
      </c>
      <c r="D8" s="6"/>
      <c r="E8" s="7">
        <v>54998</v>
      </c>
      <c r="F8" s="8">
        <v>0.52429999999999999</v>
      </c>
      <c r="G8" s="7">
        <v>164.54339999999999</v>
      </c>
      <c r="H8" s="6">
        <v>23535.46</v>
      </c>
      <c r="I8" s="7">
        <v>2.4895399999999999</v>
      </c>
      <c r="J8" s="6"/>
      <c r="K8" s="11">
        <v>0.434</v>
      </c>
      <c r="L8" s="11">
        <v>0.40300000000000002</v>
      </c>
      <c r="M8" s="6"/>
      <c r="N8" s="7">
        <v>3684</v>
      </c>
      <c r="O8" s="6">
        <v>905.32</v>
      </c>
      <c r="P8" s="6"/>
      <c r="Q8" s="6"/>
      <c r="R8" s="12">
        <v>2.349059</v>
      </c>
      <c r="S8" s="12">
        <v>404.2</v>
      </c>
      <c r="T8" s="13">
        <v>5023.54</v>
      </c>
    </row>
    <row r="9" spans="1:20" x14ac:dyDescent="0.25">
      <c r="A9" s="3">
        <v>370800</v>
      </c>
      <c r="B9" s="5" t="s">
        <v>27</v>
      </c>
      <c r="C9" s="2">
        <v>50.583908593408502</v>
      </c>
      <c r="D9" s="6"/>
      <c r="E9" s="7">
        <v>48589</v>
      </c>
      <c r="F9" s="8">
        <v>0.50529999999999997</v>
      </c>
      <c r="G9" s="7">
        <v>84.632400000000004</v>
      </c>
      <c r="H9" s="6">
        <v>26905.35</v>
      </c>
      <c r="I9" s="7">
        <v>1.84863</v>
      </c>
      <c r="J9" s="6"/>
      <c r="K9" s="11">
        <v>0.40300000000000002</v>
      </c>
      <c r="L9" s="11">
        <v>0.435</v>
      </c>
      <c r="M9" s="6"/>
      <c r="N9" s="7">
        <v>3640</v>
      </c>
      <c r="O9" s="6">
        <v>805.43</v>
      </c>
      <c r="P9" s="6"/>
      <c r="Q9" s="6"/>
      <c r="R9" s="12">
        <v>1.998594</v>
      </c>
      <c r="S9" s="12">
        <v>295.3</v>
      </c>
      <c r="T9" s="13">
        <v>3909.43</v>
      </c>
    </row>
    <row r="10" spans="1:20" x14ac:dyDescent="0.25">
      <c r="A10" s="3">
        <v>370900</v>
      </c>
      <c r="B10" s="5" t="s">
        <v>28</v>
      </c>
      <c r="C10" s="2">
        <v>29.5398563865384</v>
      </c>
      <c r="D10" s="6"/>
      <c r="E10" s="7">
        <v>56893</v>
      </c>
      <c r="F10" s="8">
        <v>0.52529999999999999</v>
      </c>
      <c r="G10" s="7">
        <v>50.534500000000001</v>
      </c>
      <c r="H10" s="6">
        <v>6205.53</v>
      </c>
      <c r="I10" s="7">
        <v>1.35894</v>
      </c>
      <c r="J10" s="6"/>
      <c r="K10" s="11">
        <v>0.39400000000000002</v>
      </c>
      <c r="L10" s="11">
        <v>0.41399999999999998</v>
      </c>
      <c r="M10" s="6"/>
      <c r="N10" s="7">
        <v>2498</v>
      </c>
      <c r="O10" s="6">
        <v>530.42999999999995</v>
      </c>
      <c r="P10" s="6"/>
      <c r="Q10" s="6"/>
      <c r="R10" s="12">
        <v>2.3954949999999999</v>
      </c>
      <c r="S10" s="12">
        <v>103.9</v>
      </c>
      <c r="T10" s="13">
        <v>2984.24</v>
      </c>
    </row>
    <row r="11" spans="1:20" x14ac:dyDescent="0.25">
      <c r="A11" s="3">
        <v>371000</v>
      </c>
      <c r="B11" s="5" t="s">
        <v>29</v>
      </c>
      <c r="C11" s="2">
        <v>29.348590328594501</v>
      </c>
      <c r="D11" s="6"/>
      <c r="E11" s="7">
        <v>95894</v>
      </c>
      <c r="F11" s="8">
        <v>0.60429999999999995</v>
      </c>
      <c r="G11" s="7">
        <v>52.535400000000003</v>
      </c>
      <c r="H11" s="6">
        <v>8134.32</v>
      </c>
      <c r="I11" s="7">
        <v>0.58343</v>
      </c>
      <c r="J11" s="6"/>
      <c r="K11" s="11">
        <v>0.40400000000000003</v>
      </c>
      <c r="L11" s="11">
        <v>0.42799999999999999</v>
      </c>
      <c r="M11" s="6"/>
      <c r="N11" s="7">
        <v>3085</v>
      </c>
      <c r="O11" s="6">
        <v>250.54</v>
      </c>
      <c r="P11" s="6"/>
      <c r="Q11" s="6"/>
      <c r="R11" s="12">
        <v>1.004583</v>
      </c>
      <c r="S11" s="12">
        <v>89.6</v>
      </c>
      <c r="T11" s="13">
        <v>2894.45</v>
      </c>
    </row>
    <row r="12" spans="1:20" x14ac:dyDescent="0.25">
      <c r="A12" s="3">
        <v>371100</v>
      </c>
      <c r="B12" s="5" t="s">
        <v>30</v>
      </c>
      <c r="C12" s="2">
        <v>17.5380295839058</v>
      </c>
      <c r="D12" s="6"/>
      <c r="E12" s="7">
        <v>58943</v>
      </c>
      <c r="F12" s="8">
        <v>0.50429999999999997</v>
      </c>
      <c r="G12" s="7">
        <v>43.534399999999998</v>
      </c>
      <c r="H12" s="6">
        <v>7965.3</v>
      </c>
      <c r="I12" s="7">
        <v>0.68933999999999995</v>
      </c>
      <c r="J12" s="6"/>
      <c r="K12" s="11">
        <v>0.434</v>
      </c>
      <c r="L12" s="11">
        <v>0.40200000000000002</v>
      </c>
      <c r="M12" s="6"/>
      <c r="N12" s="7">
        <v>1489</v>
      </c>
      <c r="O12" s="6">
        <v>260.56</v>
      </c>
      <c r="P12" s="6"/>
      <c r="Q12" s="6"/>
      <c r="R12" s="12">
        <v>1.2859434999999999</v>
      </c>
      <c r="S12" s="12">
        <v>150.9</v>
      </c>
      <c r="T12" s="13">
        <v>1506.43</v>
      </c>
    </row>
    <row r="13" spans="1:20" x14ac:dyDescent="0.25">
      <c r="A13" s="3">
        <v>371300</v>
      </c>
      <c r="B13" s="5" t="s">
        <v>31</v>
      </c>
      <c r="C13" s="9">
        <v>58.5309583092859</v>
      </c>
      <c r="D13" s="6"/>
      <c r="E13" s="7">
        <v>36353</v>
      </c>
      <c r="F13" s="8">
        <v>0.51539999999999997</v>
      </c>
      <c r="G13" s="7">
        <v>165.53219999999999</v>
      </c>
      <c r="H13" s="6">
        <v>24604.53</v>
      </c>
      <c r="I13" s="7">
        <v>2.5895299999999999</v>
      </c>
      <c r="J13" s="6"/>
      <c r="K13" s="11">
        <v>0.46400000000000002</v>
      </c>
      <c r="L13" s="11">
        <v>0.42</v>
      </c>
      <c r="M13" s="6"/>
      <c r="N13" s="7">
        <v>4889</v>
      </c>
      <c r="O13" s="6">
        <v>985.98</v>
      </c>
      <c r="P13" s="6"/>
      <c r="Q13" s="6"/>
      <c r="R13" s="12">
        <v>4.9894350000000003</v>
      </c>
      <c r="S13" s="12">
        <v>340.6</v>
      </c>
      <c r="T13" s="13">
        <v>3698.56</v>
      </c>
    </row>
    <row r="14" spans="1:20" x14ac:dyDescent="0.25">
      <c r="A14" s="3">
        <v>371400</v>
      </c>
      <c r="B14" s="5" t="s">
        <v>32</v>
      </c>
      <c r="C14" s="9">
        <v>26.385095893058502</v>
      </c>
      <c r="D14" s="6"/>
      <c r="E14" s="7">
        <v>48953</v>
      </c>
      <c r="F14" s="8">
        <v>0.4753</v>
      </c>
      <c r="G14" s="7">
        <v>73.534199999999998</v>
      </c>
      <c r="H14" s="6">
        <v>12043.53</v>
      </c>
      <c r="I14" s="7">
        <v>2.0839400000000001</v>
      </c>
      <c r="J14" s="6"/>
      <c r="K14" s="11">
        <v>0.375</v>
      </c>
      <c r="L14" s="11">
        <v>0.38500000000000001</v>
      </c>
      <c r="M14" s="6"/>
      <c r="N14" s="7">
        <v>2689</v>
      </c>
      <c r="O14" s="6">
        <v>550.98</v>
      </c>
      <c r="P14" s="6"/>
      <c r="Q14" s="6"/>
      <c r="R14" s="12">
        <v>2.0894849999999998</v>
      </c>
      <c r="S14" s="12">
        <v>170.6</v>
      </c>
      <c r="T14" s="13">
        <v>2698.65</v>
      </c>
    </row>
    <row r="15" spans="1:20" x14ac:dyDescent="0.25">
      <c r="A15" s="3">
        <v>371500</v>
      </c>
      <c r="B15" s="5" t="s">
        <v>33</v>
      </c>
      <c r="C15" s="9">
        <v>31.839485483845799</v>
      </c>
      <c r="D15" s="6"/>
      <c r="E15" s="7">
        <v>42093</v>
      </c>
      <c r="F15" s="8">
        <v>0.43430000000000002</v>
      </c>
      <c r="G15" s="7">
        <v>65.532499999999999</v>
      </c>
      <c r="H15" s="6">
        <v>16043.32</v>
      </c>
      <c r="I15" s="7">
        <v>1.6842999999999999</v>
      </c>
      <c r="J15" s="6"/>
      <c r="K15" s="11">
        <v>0.42399999999999999</v>
      </c>
      <c r="L15" s="11">
        <v>0.34100000000000003</v>
      </c>
      <c r="M15" s="6"/>
      <c r="N15" s="7">
        <v>2689</v>
      </c>
      <c r="O15" s="6">
        <v>580.24</v>
      </c>
      <c r="P15" s="6"/>
      <c r="Q15" s="6"/>
      <c r="R15" s="12">
        <v>1.3039849999999999</v>
      </c>
      <c r="S15" s="12">
        <v>280.5</v>
      </c>
      <c r="T15" s="13">
        <v>2645.65</v>
      </c>
    </row>
    <row r="16" spans="1:20" x14ac:dyDescent="0.25">
      <c r="A16" s="3">
        <v>371600</v>
      </c>
      <c r="B16" s="5" t="s">
        <v>34</v>
      </c>
      <c r="C16" s="9">
        <v>38.439602396938398</v>
      </c>
      <c r="D16" s="6"/>
      <c r="E16" s="7">
        <v>60432</v>
      </c>
      <c r="F16" s="8">
        <v>0.52880000000000005</v>
      </c>
      <c r="G16" s="7">
        <v>62.624299999999998</v>
      </c>
      <c r="H16" s="6">
        <v>10549.64</v>
      </c>
      <c r="I16" s="7">
        <v>1.5459499999999999</v>
      </c>
      <c r="J16" s="6"/>
      <c r="K16" s="11">
        <v>0.434</v>
      </c>
      <c r="L16" s="11">
        <v>0.39800000000000002</v>
      </c>
      <c r="M16" s="6"/>
      <c r="N16" s="7">
        <v>2083</v>
      </c>
      <c r="O16" s="6">
        <v>360.76</v>
      </c>
      <c r="P16" s="6"/>
      <c r="Q16" s="6"/>
      <c r="R16" s="12">
        <v>1.3934550000000001</v>
      </c>
      <c r="S16" s="12">
        <v>1020.3</v>
      </c>
      <c r="T16" s="13">
        <v>2054.65</v>
      </c>
    </row>
    <row r="17" spans="1:20" x14ac:dyDescent="0.25">
      <c r="A17" s="3">
        <v>371700</v>
      </c>
      <c r="B17" s="5" t="s">
        <v>35</v>
      </c>
      <c r="C17" s="9">
        <v>32.4805890348593</v>
      </c>
      <c r="D17" s="6"/>
      <c r="E17" s="7">
        <v>24643</v>
      </c>
      <c r="F17" s="8">
        <v>0.42859999999999998</v>
      </c>
      <c r="G17" s="7">
        <v>62.535299999999999</v>
      </c>
      <c r="H17" s="6">
        <v>11094.32</v>
      </c>
      <c r="I17" s="7">
        <v>2.0483899999999999</v>
      </c>
      <c r="J17" s="6"/>
      <c r="K17" s="11">
        <v>0.41299999999999998</v>
      </c>
      <c r="L17" s="11">
        <v>0.32400000000000001</v>
      </c>
      <c r="M17" s="6"/>
      <c r="N17" s="7">
        <v>2695</v>
      </c>
      <c r="O17" s="6">
        <v>820.54</v>
      </c>
      <c r="P17" s="6"/>
      <c r="Q17" s="6"/>
      <c r="R17" s="12">
        <v>1.485943</v>
      </c>
      <c r="S17" s="12">
        <v>180.3</v>
      </c>
      <c r="T17" s="13">
        <v>2054.09</v>
      </c>
    </row>
  </sheetData>
  <phoneticPr fontId="8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22"/>
  <sheetViews>
    <sheetView topLeftCell="B1" workbookViewId="0">
      <selection sqref="A1:T17"/>
    </sheetView>
  </sheetViews>
  <sheetFormatPr defaultColWidth="9" defaultRowHeight="14" x14ac:dyDescent="0.25"/>
  <sheetData>
    <row r="1" spans="1:20" x14ac:dyDescent="0.25">
      <c r="A1" s="2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3" t="s">
        <v>7</v>
      </c>
      <c r="I1" s="10" t="s">
        <v>8</v>
      </c>
      <c r="J1" s="3" t="s">
        <v>9</v>
      </c>
      <c r="K1" s="10" t="s">
        <v>10</v>
      </c>
      <c r="L1" s="10" t="s">
        <v>11</v>
      </c>
      <c r="M1" s="3" t="s">
        <v>12</v>
      </c>
      <c r="N1" s="10" t="s">
        <v>13</v>
      </c>
      <c r="O1" s="10" t="s">
        <v>14</v>
      </c>
      <c r="P1" s="3" t="s">
        <v>15</v>
      </c>
      <c r="Q1" s="3" t="s">
        <v>16</v>
      </c>
      <c r="R1" s="10" t="s">
        <v>17</v>
      </c>
      <c r="S1" s="10" t="s">
        <v>18</v>
      </c>
      <c r="T1" s="10" t="s">
        <v>19</v>
      </c>
    </row>
    <row r="2" spans="1:20" x14ac:dyDescent="0.25">
      <c r="A2" s="3">
        <v>370100</v>
      </c>
      <c r="B2" s="5" t="s">
        <v>20</v>
      </c>
      <c r="C2" s="2">
        <v>59.711636348725698</v>
      </c>
      <c r="D2" s="6"/>
      <c r="E2" s="7">
        <v>82052</v>
      </c>
      <c r="F2" s="8">
        <v>0.66409215073002803</v>
      </c>
      <c r="G2" s="7">
        <v>121.64579999999999</v>
      </c>
      <c r="H2" s="6">
        <v>19466.310000000001</v>
      </c>
      <c r="I2" s="7">
        <v>1.28464</v>
      </c>
      <c r="J2" s="6"/>
      <c r="K2" s="11">
        <v>0.39200000000000002</v>
      </c>
      <c r="L2" s="11">
        <v>0.55800000000000005</v>
      </c>
      <c r="M2" s="6"/>
      <c r="N2" s="7">
        <v>13779</v>
      </c>
      <c r="O2" s="6">
        <v>706.79</v>
      </c>
      <c r="P2" s="6"/>
      <c r="Q2" s="6"/>
      <c r="R2" s="12">
        <v>5.0274000000000001</v>
      </c>
      <c r="S2" s="12">
        <v>261.41250000000002</v>
      </c>
      <c r="T2" s="13">
        <v>5770.5966479770304</v>
      </c>
    </row>
    <row r="3" spans="1:20" x14ac:dyDescent="0.25">
      <c r="A3" s="3">
        <v>370200</v>
      </c>
      <c r="B3" s="5" t="s">
        <v>21</v>
      </c>
      <c r="C3" s="2">
        <v>69.503612200739894</v>
      </c>
      <c r="D3" s="6"/>
      <c r="E3" s="7">
        <v>96523.678846540904</v>
      </c>
      <c r="F3" s="8">
        <v>0.68405461788849597</v>
      </c>
      <c r="G3" s="7">
        <v>144.8486</v>
      </c>
      <c r="H3" s="6">
        <v>20477</v>
      </c>
      <c r="I3" s="7">
        <v>1.6286400000000001</v>
      </c>
      <c r="J3" s="6"/>
      <c r="K3" s="11">
        <v>0.44800000000000001</v>
      </c>
      <c r="L3" s="11">
        <v>0.51200000000000001</v>
      </c>
      <c r="M3" s="6"/>
      <c r="N3" s="7">
        <v>16235</v>
      </c>
      <c r="O3" s="6">
        <v>904.62</v>
      </c>
      <c r="P3" s="6"/>
      <c r="Q3" s="6"/>
      <c r="R3" s="12">
        <v>7.4823190000000004</v>
      </c>
      <c r="S3" s="12">
        <v>337.81970000000001</v>
      </c>
      <c r="T3" s="13">
        <v>8692.1020656492801</v>
      </c>
    </row>
    <row r="4" spans="1:20" x14ac:dyDescent="0.25">
      <c r="A4" s="3">
        <v>370300</v>
      </c>
      <c r="B4" s="5" t="s">
        <v>22</v>
      </c>
      <c r="C4" s="2">
        <v>41.591447131482703</v>
      </c>
      <c r="D4" s="6"/>
      <c r="E4" s="7">
        <v>87531.39</v>
      </c>
      <c r="F4" s="8">
        <v>0.65710000000000002</v>
      </c>
      <c r="G4" s="7">
        <v>63.684800000000003</v>
      </c>
      <c r="H4" s="6">
        <v>15956</v>
      </c>
      <c r="I4" s="7">
        <v>1.1053500000000001</v>
      </c>
      <c r="J4" s="6"/>
      <c r="K4" s="11">
        <v>0.55800000000000005</v>
      </c>
      <c r="L4" s="11">
        <v>0.40699999999999997</v>
      </c>
      <c r="M4" s="6"/>
      <c r="N4" s="7">
        <v>8293</v>
      </c>
      <c r="O4" s="6">
        <v>461.5</v>
      </c>
      <c r="P4" s="6"/>
      <c r="Q4" s="6"/>
      <c r="R4" s="12">
        <v>9.3575730000000004</v>
      </c>
      <c r="S4" s="12">
        <v>323.01900000000001</v>
      </c>
      <c r="T4" s="13">
        <v>4029.7667999999999</v>
      </c>
    </row>
    <row r="5" spans="1:20" x14ac:dyDescent="0.25">
      <c r="A5" s="3">
        <v>370400</v>
      </c>
      <c r="B5" s="5" t="s">
        <v>23</v>
      </c>
      <c r="C5" s="2">
        <v>25.8113058855416</v>
      </c>
      <c r="D5" s="6"/>
      <c r="E5" s="7">
        <v>51890.215175215097</v>
      </c>
      <c r="F5" s="8">
        <v>0.51344136476176305</v>
      </c>
      <c r="G5" s="7">
        <v>36.499099999999999</v>
      </c>
      <c r="H5" s="6">
        <v>5571</v>
      </c>
      <c r="I5" s="7">
        <v>0.82406999999999997</v>
      </c>
      <c r="J5" s="6"/>
      <c r="K5" s="11">
        <v>0.54300000000000004</v>
      </c>
      <c r="L5" s="11">
        <v>0.38200000000000001</v>
      </c>
      <c r="M5" s="6"/>
      <c r="N5" s="7">
        <v>2045</v>
      </c>
      <c r="O5" s="6">
        <v>383.09</v>
      </c>
      <c r="P5" s="6"/>
      <c r="Q5" s="6"/>
      <c r="R5" s="12">
        <v>0.56420000000000003</v>
      </c>
      <c r="S5" s="12">
        <v>125.05428025000001</v>
      </c>
      <c r="T5" s="13">
        <v>1980.1306110862099</v>
      </c>
    </row>
    <row r="6" spans="1:20" x14ac:dyDescent="0.25">
      <c r="A6" s="3">
        <v>370500</v>
      </c>
      <c r="B6" s="5" t="s">
        <v>24</v>
      </c>
      <c r="C6" s="2">
        <v>41.369275317581703</v>
      </c>
      <c r="D6" s="6"/>
      <c r="E6" s="7">
        <v>163982</v>
      </c>
      <c r="F6" s="8">
        <v>0.64041676989276497</v>
      </c>
      <c r="G6" s="7">
        <v>46.423699999999997</v>
      </c>
      <c r="H6" s="6">
        <v>4900</v>
      </c>
      <c r="I6" s="7">
        <v>0.89541999999999999</v>
      </c>
      <c r="J6" s="6"/>
      <c r="K6" s="11">
        <v>0.66600000000000004</v>
      </c>
      <c r="L6" s="11">
        <v>0.3</v>
      </c>
      <c r="M6" s="6"/>
      <c r="N6" s="7">
        <v>3611</v>
      </c>
      <c r="O6" s="6">
        <v>209.91</v>
      </c>
      <c r="P6" s="6"/>
      <c r="Q6" s="6"/>
      <c r="R6" s="12">
        <v>2.7711260000000002</v>
      </c>
      <c r="S6" s="12">
        <v>231.23240000000001</v>
      </c>
      <c r="T6" s="13">
        <v>3430.49</v>
      </c>
    </row>
    <row r="7" spans="1:20" x14ac:dyDescent="0.25">
      <c r="A7" s="3">
        <v>370600</v>
      </c>
      <c r="B7" s="5" t="s">
        <v>25</v>
      </c>
      <c r="C7" s="2">
        <v>63.230286087032702</v>
      </c>
      <c r="D7" s="6"/>
      <c r="E7" s="7">
        <v>85795.459820382195</v>
      </c>
      <c r="F7" s="8">
        <v>0.58551431568717405</v>
      </c>
      <c r="G7" s="7">
        <v>102.7869</v>
      </c>
      <c r="H7" s="6">
        <v>19495</v>
      </c>
      <c r="I7" s="7">
        <v>1.81887</v>
      </c>
      <c r="J7" s="6"/>
      <c r="K7" s="11">
        <v>0.53</v>
      </c>
      <c r="L7" s="11">
        <v>0.39900000000000002</v>
      </c>
      <c r="M7" s="6"/>
      <c r="N7" s="7">
        <v>4465</v>
      </c>
      <c r="O7" s="6">
        <v>700.23</v>
      </c>
      <c r="P7" s="6"/>
      <c r="Q7" s="6"/>
      <c r="R7" s="12">
        <v>2.5099619999999998</v>
      </c>
      <c r="S7" s="12">
        <v>407.608</v>
      </c>
      <c r="T7" s="13">
        <v>6002.0787781142999</v>
      </c>
    </row>
    <row r="8" spans="1:20" x14ac:dyDescent="0.25">
      <c r="A8" s="3">
        <v>370700</v>
      </c>
      <c r="B8" s="5" t="s">
        <v>26</v>
      </c>
      <c r="C8" s="2">
        <v>76.425473508346997</v>
      </c>
      <c r="D8" s="6"/>
      <c r="E8" s="7">
        <v>51826</v>
      </c>
      <c r="F8" s="8">
        <v>0.53565567214208798</v>
      </c>
      <c r="G8" s="7">
        <v>156.66720000000001</v>
      </c>
      <c r="H8" s="6">
        <v>23548</v>
      </c>
      <c r="I8" s="7">
        <v>2.5786600000000002</v>
      </c>
      <c r="J8" s="6"/>
      <c r="K8" s="11">
        <v>0.496</v>
      </c>
      <c r="L8" s="11">
        <v>0.41299999999999998</v>
      </c>
      <c r="M8" s="6"/>
      <c r="N8" s="7">
        <v>3602</v>
      </c>
      <c r="O8" s="6">
        <v>924.72</v>
      </c>
      <c r="P8" s="6"/>
      <c r="Q8" s="6"/>
      <c r="R8" s="12">
        <v>2.3772000000000002</v>
      </c>
      <c r="S8" s="12">
        <v>431.80600018000001</v>
      </c>
      <c r="T8" s="13">
        <v>4786.74</v>
      </c>
    </row>
    <row r="9" spans="1:20" x14ac:dyDescent="0.25">
      <c r="A9" s="3">
        <v>370800</v>
      </c>
      <c r="B9" s="5" t="s">
        <v>27</v>
      </c>
      <c r="C9" s="2">
        <v>53.163086400555102</v>
      </c>
      <c r="D9" s="6"/>
      <c r="E9" s="7">
        <v>46213.145960287096</v>
      </c>
      <c r="F9" s="8">
        <v>0.50254819615548596</v>
      </c>
      <c r="G9" s="7">
        <v>70.271199999999993</v>
      </c>
      <c r="H9" s="6">
        <v>26152</v>
      </c>
      <c r="I9" s="7">
        <v>1.87967</v>
      </c>
      <c r="J9" s="6"/>
      <c r="K9" s="11">
        <v>0.49099999999999999</v>
      </c>
      <c r="L9" s="11">
        <v>0.39600000000000002</v>
      </c>
      <c r="M9" s="6"/>
      <c r="N9" s="7">
        <v>2704</v>
      </c>
      <c r="O9" s="6">
        <v>824</v>
      </c>
      <c r="P9" s="6"/>
      <c r="Q9" s="6"/>
      <c r="R9" s="12">
        <v>2.232148</v>
      </c>
      <c r="S9" s="12">
        <v>276.38409999999999</v>
      </c>
      <c r="T9" s="13">
        <v>3800.0607791684502</v>
      </c>
    </row>
    <row r="10" spans="1:20" x14ac:dyDescent="0.25">
      <c r="A10" s="3">
        <v>370900</v>
      </c>
      <c r="B10" s="5" t="s">
        <v>28</v>
      </c>
      <c r="C10" s="2">
        <v>33.079029229755498</v>
      </c>
      <c r="D10" s="6"/>
      <c r="E10" s="7">
        <v>53852.787939342503</v>
      </c>
      <c r="F10" s="8">
        <v>0.55020000000000002</v>
      </c>
      <c r="G10" s="7">
        <v>45.432899999999997</v>
      </c>
      <c r="H10" s="6">
        <v>6253</v>
      </c>
      <c r="I10" s="7">
        <v>1.44469</v>
      </c>
      <c r="J10" s="6"/>
      <c r="K10" s="11">
        <v>0.47599999999999998</v>
      </c>
      <c r="L10" s="11">
        <v>0.437</v>
      </c>
      <c r="M10" s="6"/>
      <c r="N10" s="7">
        <v>2212</v>
      </c>
      <c r="O10" s="6">
        <v>558.13</v>
      </c>
      <c r="P10" s="6"/>
      <c r="Q10" s="6"/>
      <c r="R10" s="12">
        <v>2.0571869999999999</v>
      </c>
      <c r="S10" s="12">
        <v>173.6113</v>
      </c>
      <c r="T10" s="13">
        <v>3002.1852220424698</v>
      </c>
    </row>
    <row r="11" spans="1:20" x14ac:dyDescent="0.25">
      <c r="A11" s="3">
        <v>371000</v>
      </c>
      <c r="B11" s="5" t="s">
        <v>29</v>
      </c>
      <c r="C11" s="2">
        <v>33.483010147752601</v>
      </c>
      <c r="D11" s="6"/>
      <c r="E11" s="7">
        <v>99392</v>
      </c>
      <c r="F11" s="8">
        <v>0.61314627860884197</v>
      </c>
      <c r="G11" s="7">
        <v>46.7532</v>
      </c>
      <c r="H11" s="6">
        <v>7876</v>
      </c>
      <c r="I11" s="7">
        <v>0.70601000000000003</v>
      </c>
      <c r="J11" s="6"/>
      <c r="K11" s="11">
        <v>0.48599999999999999</v>
      </c>
      <c r="L11" s="11">
        <v>0.44</v>
      </c>
      <c r="M11" s="6"/>
      <c r="N11" s="7">
        <v>2922</v>
      </c>
      <c r="O11" s="6">
        <v>280.92</v>
      </c>
      <c r="P11" s="6"/>
      <c r="Q11" s="6"/>
      <c r="R11" s="12">
        <v>1.009781</v>
      </c>
      <c r="S11" s="12">
        <v>102.38249999999999</v>
      </c>
      <c r="T11" s="13">
        <v>2790.34</v>
      </c>
    </row>
    <row r="12" spans="1:20" x14ac:dyDescent="0.25">
      <c r="A12" s="3">
        <v>371100</v>
      </c>
      <c r="B12" s="5" t="s">
        <v>30</v>
      </c>
      <c r="C12" s="2">
        <v>20.050657603307702</v>
      </c>
      <c r="D12" s="6"/>
      <c r="E12" s="7">
        <v>56348.45</v>
      </c>
      <c r="F12" s="8">
        <v>0.527091583976528</v>
      </c>
      <c r="G12" s="7">
        <v>35.694400000000002</v>
      </c>
      <c r="H12" s="6">
        <v>7941</v>
      </c>
      <c r="I12" s="7">
        <v>0.82096999999999998</v>
      </c>
      <c r="J12" s="6"/>
      <c r="K12" s="11">
        <v>0.503</v>
      </c>
      <c r="L12" s="11">
        <v>0.41399999999999998</v>
      </c>
      <c r="M12" s="6"/>
      <c r="N12" s="7">
        <v>1693</v>
      </c>
      <c r="O12" s="6">
        <v>287.05</v>
      </c>
      <c r="P12" s="6"/>
      <c r="Q12" s="6"/>
      <c r="R12" s="12">
        <v>1.06</v>
      </c>
      <c r="S12" s="12">
        <v>168.22059999999999</v>
      </c>
      <c r="T12" s="13">
        <v>1611.8430000000001</v>
      </c>
    </row>
    <row r="13" spans="1:20" x14ac:dyDescent="0.25">
      <c r="A13" s="3">
        <v>371300</v>
      </c>
      <c r="B13" s="5" t="s">
        <v>31</v>
      </c>
      <c r="C13" s="9">
        <v>61.539156718092201</v>
      </c>
      <c r="D13" s="6"/>
      <c r="E13" s="7">
        <v>35032</v>
      </c>
      <c r="F13" s="8">
        <v>0.51719999999999999</v>
      </c>
      <c r="G13" s="7">
        <v>129.02070000000001</v>
      </c>
      <c r="H13" s="6">
        <v>27539</v>
      </c>
      <c r="I13" s="7">
        <v>2.67876</v>
      </c>
      <c r="J13" s="6"/>
      <c r="K13" s="11">
        <v>0.46200000000000002</v>
      </c>
      <c r="L13" s="11">
        <v>0.44500000000000001</v>
      </c>
      <c r="M13" s="6"/>
      <c r="N13" s="7">
        <v>3769</v>
      </c>
      <c r="O13" s="6">
        <v>1022.1</v>
      </c>
      <c r="P13" s="6"/>
      <c r="Q13" s="6"/>
      <c r="R13" s="12">
        <v>4.9639889999999998</v>
      </c>
      <c r="S13" s="12">
        <v>367.49767652000003</v>
      </c>
      <c r="T13" s="13">
        <v>3569.8</v>
      </c>
    </row>
    <row r="14" spans="1:20" x14ac:dyDescent="0.25">
      <c r="A14" s="3">
        <v>371400</v>
      </c>
      <c r="B14" s="5" t="s">
        <v>32</v>
      </c>
      <c r="C14" s="9">
        <v>29.574933296319799</v>
      </c>
      <c r="D14" s="6"/>
      <c r="E14" s="7">
        <v>45641</v>
      </c>
      <c r="F14" s="8">
        <v>0.49525083685351601</v>
      </c>
      <c r="G14" s="7">
        <v>62.862000000000002</v>
      </c>
      <c r="H14" s="6">
        <v>11911</v>
      </c>
      <c r="I14" s="7">
        <v>2.1870699999999998</v>
      </c>
      <c r="J14" s="6"/>
      <c r="K14" s="11">
        <v>0.503</v>
      </c>
      <c r="L14" s="11">
        <v>0.39300000000000002</v>
      </c>
      <c r="M14" s="6"/>
      <c r="N14" s="7">
        <v>2841</v>
      </c>
      <c r="O14" s="6">
        <v>570.51</v>
      </c>
      <c r="P14" s="6"/>
      <c r="Q14" s="6"/>
      <c r="R14" s="12">
        <v>1.866908</v>
      </c>
      <c r="S14" s="12">
        <v>207.09059999999999</v>
      </c>
      <c r="T14" s="13">
        <v>2596.08</v>
      </c>
    </row>
    <row r="15" spans="1:20" x14ac:dyDescent="0.25">
      <c r="A15" s="3">
        <v>371500</v>
      </c>
      <c r="B15" s="5" t="s">
        <v>33</v>
      </c>
      <c r="C15" s="9">
        <v>35.2032395988684</v>
      </c>
      <c r="D15" s="6"/>
      <c r="E15" s="7">
        <v>42481.5583714534</v>
      </c>
      <c r="F15" s="8">
        <v>0.43948938004232602</v>
      </c>
      <c r="G15" s="7">
        <v>57.7502</v>
      </c>
      <c r="H15" s="6">
        <v>15891</v>
      </c>
      <c r="I15" s="7">
        <v>1.7861199999999999</v>
      </c>
      <c r="J15" s="6"/>
      <c r="K15" s="11">
        <v>0.51900000000000002</v>
      </c>
      <c r="L15" s="11">
        <v>0.36099999999999999</v>
      </c>
      <c r="M15" s="6"/>
      <c r="N15" s="7">
        <v>2145</v>
      </c>
      <c r="O15" s="6">
        <v>593.57000000000005</v>
      </c>
      <c r="P15" s="6"/>
      <c r="Q15" s="6"/>
      <c r="R15" s="12">
        <v>1.604012</v>
      </c>
      <c r="S15" s="12">
        <v>289.54770000000002</v>
      </c>
      <c r="T15" s="13">
        <v>2516.40360644472</v>
      </c>
    </row>
    <row r="16" spans="1:20" x14ac:dyDescent="0.25">
      <c r="A16" s="3">
        <v>371600</v>
      </c>
      <c r="B16" s="5" t="s">
        <v>34</v>
      </c>
      <c r="C16" s="9">
        <v>41.015576325846901</v>
      </c>
      <c r="D16" s="6"/>
      <c r="E16" s="7">
        <v>59556.540453148198</v>
      </c>
      <c r="F16" s="8">
        <v>0.52472960092560295</v>
      </c>
      <c r="G16" s="7">
        <v>54.830599999999997</v>
      </c>
      <c r="H16" s="6">
        <v>11375</v>
      </c>
      <c r="I16" s="7">
        <v>1.59633</v>
      </c>
      <c r="J16" s="6"/>
      <c r="K16" s="11">
        <v>0.503</v>
      </c>
      <c r="L16" s="11">
        <v>0.40400000000000003</v>
      </c>
      <c r="M16" s="6"/>
      <c r="N16" s="7">
        <v>1351</v>
      </c>
      <c r="O16" s="6">
        <v>383.96</v>
      </c>
      <c r="P16" s="6"/>
      <c r="Q16" s="6"/>
      <c r="R16" s="12">
        <v>1.36398</v>
      </c>
      <c r="S16" s="12">
        <v>227.38310000000001</v>
      </c>
      <c r="T16" s="13">
        <v>2276.7059880883799</v>
      </c>
    </row>
    <row r="17" spans="1:20" x14ac:dyDescent="0.25">
      <c r="A17" s="3">
        <v>371700</v>
      </c>
      <c r="B17" s="5" t="s">
        <v>35</v>
      </c>
      <c r="C17" s="9">
        <v>37.169346423223601</v>
      </c>
      <c r="D17" s="6"/>
      <c r="E17" s="7">
        <v>26445.5128586559</v>
      </c>
      <c r="F17" s="8">
        <v>0.43054999999999999</v>
      </c>
      <c r="G17" s="7">
        <v>52.878599999999999</v>
      </c>
      <c r="H17" s="6">
        <v>13321</v>
      </c>
      <c r="I17" s="7">
        <v>2.2922500000000001</v>
      </c>
      <c r="J17" s="6"/>
      <c r="K17" s="11">
        <v>0.53600000000000003</v>
      </c>
      <c r="L17" s="11">
        <v>0.34699999999999998</v>
      </c>
      <c r="M17" s="6"/>
      <c r="N17" s="7">
        <v>1973</v>
      </c>
      <c r="O17" s="6">
        <v>843.79</v>
      </c>
      <c r="P17" s="6"/>
      <c r="Q17" s="6"/>
      <c r="R17" s="12">
        <v>1.4595</v>
      </c>
      <c r="S17" s="12">
        <v>169.48560000000001</v>
      </c>
      <c r="T17" s="13">
        <v>2222.19</v>
      </c>
    </row>
    <row r="18" spans="1:20" x14ac:dyDescent="0.25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</row>
    <row r="19" spans="1:20" x14ac:dyDescent="0.25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</row>
    <row r="20" spans="1:20" x14ac:dyDescent="0.2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</row>
    <row r="21" spans="1:20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</row>
    <row r="22" spans="1:20" x14ac:dyDescent="0.25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</row>
  </sheetData>
  <phoneticPr fontId="6" type="noConversion"/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8CD74-1352-4F84-BA7A-EFF67CCA7597}">
  <dimension ref="A1:T17"/>
  <sheetViews>
    <sheetView topLeftCell="A7" zoomScale="85" zoomScaleNormal="85" workbookViewId="0">
      <selection activeCell="O27" sqref="O27"/>
    </sheetView>
  </sheetViews>
  <sheetFormatPr defaultRowHeight="14" x14ac:dyDescent="0.25"/>
  <sheetData>
    <row r="1" spans="1:20" x14ac:dyDescent="0.25">
      <c r="A1" s="2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3" t="s">
        <v>7</v>
      </c>
      <c r="I1" s="10" t="s">
        <v>8</v>
      </c>
      <c r="J1" s="3" t="s">
        <v>9</v>
      </c>
      <c r="K1" s="10" t="s">
        <v>10</v>
      </c>
      <c r="L1" s="10" t="s">
        <v>11</v>
      </c>
      <c r="M1" s="3" t="s">
        <v>12</v>
      </c>
      <c r="N1" s="10" t="s">
        <v>13</v>
      </c>
      <c r="O1" s="10" t="s">
        <v>14</v>
      </c>
      <c r="P1" s="3" t="s">
        <v>15</v>
      </c>
      <c r="Q1" s="3" t="s">
        <v>16</v>
      </c>
      <c r="R1" s="10" t="s">
        <v>17</v>
      </c>
      <c r="S1" s="10" t="s">
        <v>18</v>
      </c>
      <c r="T1" s="10" t="s">
        <v>19</v>
      </c>
    </row>
    <row r="2" spans="1:20" x14ac:dyDescent="0.25">
      <c r="A2" s="3">
        <v>370100</v>
      </c>
      <c r="B2" s="5" t="s">
        <v>20</v>
      </c>
      <c r="C2" s="2">
        <v>52.543685643435403</v>
      </c>
      <c r="D2" s="6"/>
      <c r="E2" s="7">
        <v>79543.694453465796</v>
      </c>
      <c r="F2" s="8">
        <v>0.60534358496868901</v>
      </c>
      <c r="G2" s="7">
        <v>103.5343</v>
      </c>
      <c r="H2" s="22">
        <v>16543</v>
      </c>
      <c r="I2" s="7">
        <v>1.14635</v>
      </c>
      <c r="J2" s="6"/>
      <c r="K2" s="11">
        <v>0.32400000000000001</v>
      </c>
      <c r="L2" s="11">
        <v>0.505</v>
      </c>
      <c r="M2" s="6"/>
      <c r="N2" s="7">
        <v>11943</v>
      </c>
      <c r="O2" s="6">
        <v>684.32</v>
      </c>
      <c r="P2" s="6"/>
      <c r="Q2" s="6"/>
      <c r="R2" s="12">
        <v>5.0999999999999996</v>
      </c>
      <c r="S2" s="12">
        <v>245.24430000000001</v>
      </c>
      <c r="T2" s="13">
        <v>5249.5032985935804</v>
      </c>
    </row>
    <row r="3" spans="1:20" x14ac:dyDescent="0.25">
      <c r="A3" s="3">
        <v>370200</v>
      </c>
      <c r="B3" s="5" t="s">
        <v>21</v>
      </c>
      <c r="C3" s="2">
        <v>62.342563453465303</v>
      </c>
      <c r="D3" s="6"/>
      <c r="E3" s="7">
        <v>92549.523465032398</v>
      </c>
      <c r="F3" s="8">
        <v>0.61305304865048604</v>
      </c>
      <c r="G3" s="7">
        <v>120.5325</v>
      </c>
      <c r="H3" s="6">
        <v>18423</v>
      </c>
      <c r="I3" s="7">
        <v>1.35643</v>
      </c>
      <c r="J3" s="6"/>
      <c r="K3" s="11">
        <v>0.40500000000000003</v>
      </c>
      <c r="L3" s="11">
        <v>4.5999999999999999E-2</v>
      </c>
      <c r="M3" s="6"/>
      <c r="N3" s="7">
        <v>13443</v>
      </c>
      <c r="O3" s="6">
        <v>853.65</v>
      </c>
      <c r="P3" s="6"/>
      <c r="Q3" s="6"/>
      <c r="R3" s="12">
        <v>7.4</v>
      </c>
      <c r="S3" s="12">
        <v>302.23140000000001</v>
      </c>
      <c r="T3" s="13">
        <v>8034.3503285934903</v>
      </c>
    </row>
    <row r="4" spans="1:20" x14ac:dyDescent="0.25">
      <c r="A4" s="3">
        <v>370300</v>
      </c>
      <c r="B4" s="5" t="s">
        <v>22</v>
      </c>
      <c r="C4" s="2">
        <v>38.650895869054501</v>
      </c>
      <c r="D4" s="6"/>
      <c r="E4" s="7">
        <v>82535.535304545207</v>
      </c>
      <c r="F4" s="8">
        <v>0.59583405830258496</v>
      </c>
      <c r="G4" s="7">
        <v>58.423400000000001</v>
      </c>
      <c r="H4" s="6">
        <v>12644</v>
      </c>
      <c r="I4" s="7">
        <v>1.0434300000000001</v>
      </c>
      <c r="J4" s="6"/>
      <c r="K4" s="11">
        <v>0.502</v>
      </c>
      <c r="L4" s="11">
        <v>0.34899999999999998</v>
      </c>
      <c r="M4" s="6"/>
      <c r="N4" s="7">
        <v>7354</v>
      </c>
      <c r="O4" s="6">
        <v>403.23</v>
      </c>
      <c r="P4" s="6"/>
      <c r="Q4" s="6"/>
      <c r="R4" s="12">
        <v>9.3000000000000007</v>
      </c>
      <c r="S4" s="12">
        <v>300.53129999999999</v>
      </c>
      <c r="T4" s="13">
        <v>3505.0384958935501</v>
      </c>
    </row>
    <row r="5" spans="1:20" x14ac:dyDescent="0.25">
      <c r="A5" s="3">
        <v>370400</v>
      </c>
      <c r="B5" s="5" t="s">
        <v>23</v>
      </c>
      <c r="C5" s="2">
        <v>10.534098549586901</v>
      </c>
      <c r="D5" s="6"/>
      <c r="E5" s="7">
        <v>48985.513534543199</v>
      </c>
      <c r="F5" s="8">
        <v>0.46532495345083902</v>
      </c>
      <c r="G5" s="7">
        <v>31.1523</v>
      </c>
      <c r="H5" s="6">
        <v>5103</v>
      </c>
      <c r="I5" s="7">
        <v>0.66437999999999997</v>
      </c>
      <c r="J5" s="6"/>
      <c r="K5" s="11">
        <v>0.49199999999999999</v>
      </c>
      <c r="L5" s="11">
        <v>0.33600000000000002</v>
      </c>
      <c r="M5" s="6"/>
      <c r="N5" s="7">
        <v>1894</v>
      </c>
      <c r="O5" s="6">
        <v>348.43</v>
      </c>
      <c r="P5" s="6"/>
      <c r="Q5" s="6"/>
      <c r="R5" s="12">
        <v>0.5</v>
      </c>
      <c r="S5" s="12">
        <v>103.4234</v>
      </c>
      <c r="T5" s="13">
        <v>1649.58305893543</v>
      </c>
    </row>
    <row r="6" spans="1:20" x14ac:dyDescent="0.25">
      <c r="A6" s="3">
        <v>370500</v>
      </c>
      <c r="B6" s="5" t="s">
        <v>24</v>
      </c>
      <c r="C6" s="2">
        <v>36.503454095049499</v>
      </c>
      <c r="D6" s="6"/>
      <c r="E6" s="7">
        <v>155430.51290353501</v>
      </c>
      <c r="F6" s="8">
        <v>0.58538240589324497</v>
      </c>
      <c r="G6" s="7">
        <v>42.432400000000001</v>
      </c>
      <c r="H6" s="6">
        <v>4245</v>
      </c>
      <c r="I6" s="7">
        <v>0.75461999999999996</v>
      </c>
      <c r="J6" s="6"/>
      <c r="K6" s="11">
        <v>0.60199999999999998</v>
      </c>
      <c r="L6" s="11">
        <v>0.254</v>
      </c>
      <c r="M6" s="6"/>
      <c r="N6" s="7">
        <v>3094</v>
      </c>
      <c r="O6" s="6">
        <v>165.43</v>
      </c>
      <c r="P6" s="6"/>
      <c r="Q6" s="6"/>
      <c r="R6" s="12">
        <v>2.7</v>
      </c>
      <c r="S6" s="12">
        <v>201.3432</v>
      </c>
      <c r="T6" s="13">
        <v>3049.18590235893</v>
      </c>
    </row>
    <row r="7" spans="1:20" x14ac:dyDescent="0.25">
      <c r="A7" s="3">
        <v>370600</v>
      </c>
      <c r="B7" s="5" t="s">
        <v>25</v>
      </c>
      <c r="C7" s="2">
        <v>59.684390859438501</v>
      </c>
      <c r="D7" s="6"/>
      <c r="E7" s="7">
        <v>81344.102904540894</v>
      </c>
      <c r="F7" s="8">
        <v>0.525438053845945</v>
      </c>
      <c r="G7" s="7">
        <v>96.432299999999998</v>
      </c>
      <c r="H7" s="6">
        <v>17435</v>
      </c>
      <c r="I7" s="7">
        <v>1.55362</v>
      </c>
      <c r="J7" s="6"/>
      <c r="K7" s="11">
        <v>0.46400000000000002</v>
      </c>
      <c r="L7" s="11">
        <v>0.34300000000000003</v>
      </c>
      <c r="M7" s="6"/>
      <c r="N7" s="7">
        <v>3986</v>
      </c>
      <c r="O7" s="6">
        <v>653.45000000000005</v>
      </c>
      <c r="P7" s="6"/>
      <c r="Q7" s="6"/>
      <c r="R7" s="12">
        <v>2.6</v>
      </c>
      <c r="S7" s="12">
        <v>350.54320000000001</v>
      </c>
      <c r="T7" s="13">
        <v>5604.5302589358498</v>
      </c>
    </row>
    <row r="8" spans="1:20" x14ac:dyDescent="0.25">
      <c r="A8" s="3">
        <v>370700</v>
      </c>
      <c r="B8" s="5" t="s">
        <v>26</v>
      </c>
      <c r="C8" s="2">
        <v>70.634453563534507</v>
      </c>
      <c r="D8" s="6"/>
      <c r="E8" s="7">
        <v>49853.152059103501</v>
      </c>
      <c r="F8" s="8">
        <v>0.46539205930455402</v>
      </c>
      <c r="G8" s="7">
        <v>136.41319999999999</v>
      </c>
      <c r="H8" s="6">
        <v>19438</v>
      </c>
      <c r="I8" s="7">
        <v>2.3483900000000002</v>
      </c>
      <c r="J8" s="6"/>
      <c r="K8" s="11">
        <v>0.44500000000000001</v>
      </c>
      <c r="L8" s="11">
        <v>0.39500000000000002</v>
      </c>
      <c r="M8" s="6"/>
      <c r="N8" s="7">
        <v>3109</v>
      </c>
      <c r="O8" s="6">
        <v>886.32</v>
      </c>
      <c r="P8" s="6"/>
      <c r="Q8" s="6"/>
      <c r="R8" s="12">
        <v>2.2999999999999998</v>
      </c>
      <c r="S8" s="12">
        <v>410.21339999999998</v>
      </c>
      <c r="T8" s="13">
        <v>4395.5930258093504</v>
      </c>
    </row>
    <row r="9" spans="1:20" x14ac:dyDescent="0.25">
      <c r="A9" s="3">
        <v>370800</v>
      </c>
      <c r="B9" s="5" t="s">
        <v>27</v>
      </c>
      <c r="C9" s="2">
        <v>48.320689468954498</v>
      </c>
      <c r="D9" s="6"/>
      <c r="E9" s="7">
        <v>42094.532950359302</v>
      </c>
      <c r="F9" s="8">
        <v>0.45532859043825402</v>
      </c>
      <c r="G9" s="7">
        <v>64.423400000000001</v>
      </c>
      <c r="H9" s="6">
        <v>21839</v>
      </c>
      <c r="I9" s="7">
        <v>1.6438299999999999</v>
      </c>
      <c r="J9" s="6"/>
      <c r="K9" s="11">
        <v>0.432</v>
      </c>
      <c r="L9" s="11">
        <v>0.32600000000000001</v>
      </c>
      <c r="M9" s="6"/>
      <c r="N9" s="7">
        <v>2049</v>
      </c>
      <c r="O9" s="6">
        <v>754.24</v>
      </c>
      <c r="P9" s="6"/>
      <c r="Q9" s="6"/>
      <c r="R9" s="12">
        <v>2.1</v>
      </c>
      <c r="S9" s="12">
        <v>230.52340000000001</v>
      </c>
      <c r="T9" s="13">
        <v>3205.3940538594802</v>
      </c>
    </row>
    <row r="10" spans="1:20" x14ac:dyDescent="0.25">
      <c r="A10" s="3">
        <v>370900</v>
      </c>
      <c r="B10" s="5" t="s">
        <v>28</v>
      </c>
      <c r="C10" s="2">
        <v>29.643640649045899</v>
      </c>
      <c r="D10" s="6"/>
      <c r="E10" s="7">
        <v>50294.580348503499</v>
      </c>
      <c r="F10" s="8">
        <v>0.50532953452345497</v>
      </c>
      <c r="G10" s="7">
        <v>40.412300000000002</v>
      </c>
      <c r="H10" s="6">
        <v>5849</v>
      </c>
      <c r="I10" s="7">
        <v>1.14364</v>
      </c>
      <c r="J10" s="6"/>
      <c r="K10" s="11">
        <v>0.436</v>
      </c>
      <c r="L10" s="11">
        <v>0.36599999999999999</v>
      </c>
      <c r="M10" s="6"/>
      <c r="N10" s="7">
        <v>1984</v>
      </c>
      <c r="O10" s="6">
        <v>502.43</v>
      </c>
      <c r="P10" s="6"/>
      <c r="Q10" s="6"/>
      <c r="R10" s="12">
        <v>2</v>
      </c>
      <c r="S10" s="12">
        <v>142.21530000000001</v>
      </c>
      <c r="T10" s="13">
        <v>2695.5832095839</v>
      </c>
    </row>
    <row r="11" spans="1:20" x14ac:dyDescent="0.25">
      <c r="A11" s="3">
        <v>371000</v>
      </c>
      <c r="B11" s="5" t="s">
        <v>29</v>
      </c>
      <c r="C11" s="2">
        <v>28.5932485035834</v>
      </c>
      <c r="D11" s="6"/>
      <c r="E11" s="7">
        <v>93045.532464264499</v>
      </c>
      <c r="F11" s="8">
        <v>0.56503259304593001</v>
      </c>
      <c r="G11" s="7">
        <v>41.5321</v>
      </c>
      <c r="H11" s="6">
        <v>7139</v>
      </c>
      <c r="I11" s="7">
        <v>0.65463000000000005</v>
      </c>
      <c r="J11" s="6"/>
      <c r="K11" s="11">
        <v>0.438</v>
      </c>
      <c r="L11" s="11">
        <v>0.40500000000000003</v>
      </c>
      <c r="M11" s="6"/>
      <c r="N11" s="7">
        <v>2109</v>
      </c>
      <c r="O11" s="6">
        <v>201.32</v>
      </c>
      <c r="P11" s="6"/>
      <c r="Q11" s="6"/>
      <c r="R11" s="12">
        <v>1.1000000000000001</v>
      </c>
      <c r="S11" s="12">
        <v>89.412300000000002</v>
      </c>
      <c r="T11" s="13">
        <v>2390.5203850385301</v>
      </c>
    </row>
    <row r="12" spans="1:20" x14ac:dyDescent="0.25">
      <c r="A12" s="3">
        <v>371100</v>
      </c>
      <c r="B12" s="5" t="s">
        <v>30</v>
      </c>
      <c r="C12" s="2">
        <v>18.349548958495799</v>
      </c>
      <c r="D12" s="6"/>
      <c r="E12" s="7">
        <v>52095.540604584501</v>
      </c>
      <c r="F12" s="8">
        <v>0.46503950395034499</v>
      </c>
      <c r="G12" s="7">
        <v>30.5321</v>
      </c>
      <c r="H12" s="6">
        <v>7194</v>
      </c>
      <c r="I12" s="7">
        <v>0.66434000000000004</v>
      </c>
      <c r="J12" s="6"/>
      <c r="K12" s="11">
        <v>0.439</v>
      </c>
      <c r="L12" s="11">
        <v>0.36299999999999999</v>
      </c>
      <c r="M12" s="6"/>
      <c r="N12" s="7">
        <v>1249</v>
      </c>
      <c r="O12" s="6">
        <v>218.32</v>
      </c>
      <c r="P12" s="6"/>
      <c r="Q12" s="6"/>
      <c r="R12" s="12">
        <v>1.2</v>
      </c>
      <c r="S12" s="12">
        <v>140.43209999999999</v>
      </c>
      <c r="T12" s="13">
        <v>1489.5832905894499</v>
      </c>
    </row>
    <row r="13" spans="1:20" x14ac:dyDescent="0.25">
      <c r="A13" s="3">
        <v>371300</v>
      </c>
      <c r="B13" s="5" t="s">
        <v>31</v>
      </c>
      <c r="C13" s="21">
        <v>56.535903024590297</v>
      </c>
      <c r="D13" s="6"/>
      <c r="E13" s="7">
        <v>34065.324806840603</v>
      </c>
      <c r="F13" s="8">
        <v>0.45539054039504501</v>
      </c>
      <c r="G13" s="7">
        <v>110.4233</v>
      </c>
      <c r="H13" s="6">
        <v>21948</v>
      </c>
      <c r="I13" s="7">
        <v>2.4425300000000001</v>
      </c>
      <c r="J13" s="6"/>
      <c r="K13" s="11">
        <v>0.40799999999999997</v>
      </c>
      <c r="L13" s="11">
        <v>0.375</v>
      </c>
      <c r="M13" s="6"/>
      <c r="N13" s="7">
        <v>3109</v>
      </c>
      <c r="O13" s="6">
        <v>853.56</v>
      </c>
      <c r="P13" s="6"/>
      <c r="Q13" s="6"/>
      <c r="R13" s="12">
        <v>5.2</v>
      </c>
      <c r="S13" s="12">
        <v>340.53210000000001</v>
      </c>
      <c r="T13" s="13">
        <v>3024.4290344093401</v>
      </c>
    </row>
    <row r="14" spans="1:20" x14ac:dyDescent="0.25">
      <c r="A14" s="3">
        <v>371400</v>
      </c>
      <c r="B14" s="5" t="s">
        <v>32</v>
      </c>
      <c r="C14" s="9">
        <v>25.213058390583399</v>
      </c>
      <c r="D14" s="6"/>
      <c r="E14" s="7">
        <v>42095.539259230398</v>
      </c>
      <c r="F14" s="8">
        <v>0.425139005349503</v>
      </c>
      <c r="G14" s="7">
        <v>56.532400000000003</v>
      </c>
      <c r="H14" s="6">
        <v>9893</v>
      </c>
      <c r="I14" s="7">
        <v>1.78593</v>
      </c>
      <c r="J14" s="6"/>
      <c r="K14" s="11">
        <v>0.41799999999999998</v>
      </c>
      <c r="L14" s="11">
        <v>0.35599999999999998</v>
      </c>
      <c r="M14" s="6"/>
      <c r="N14" s="7">
        <v>2304</v>
      </c>
      <c r="O14" s="6">
        <v>503.42</v>
      </c>
      <c r="P14" s="6"/>
      <c r="Q14" s="6"/>
      <c r="R14" s="12">
        <v>2</v>
      </c>
      <c r="S14" s="12">
        <v>184.5325</v>
      </c>
      <c r="T14" s="13">
        <v>2048.5320958392399</v>
      </c>
    </row>
    <row r="15" spans="1:20" x14ac:dyDescent="0.25">
      <c r="A15" s="3">
        <v>371500</v>
      </c>
      <c r="B15" s="5" t="s">
        <v>33</v>
      </c>
      <c r="C15" s="9">
        <v>30.5125243643445</v>
      </c>
      <c r="D15" s="6"/>
      <c r="E15" s="7">
        <v>39604.5312543455</v>
      </c>
      <c r="F15" s="8">
        <v>0.36539053295034901</v>
      </c>
      <c r="G15" s="7">
        <v>51.512300000000003</v>
      </c>
      <c r="H15" s="6">
        <v>12389</v>
      </c>
      <c r="I15" s="7">
        <v>1.55463</v>
      </c>
      <c r="J15" s="6"/>
      <c r="K15" s="11">
        <v>0.44600000000000001</v>
      </c>
      <c r="L15" s="11">
        <v>0.318</v>
      </c>
      <c r="M15" s="6"/>
      <c r="N15" s="7">
        <v>1984</v>
      </c>
      <c r="O15" s="6">
        <v>503.45</v>
      </c>
      <c r="P15" s="6"/>
      <c r="Q15" s="6"/>
      <c r="R15" s="12">
        <v>1.8</v>
      </c>
      <c r="S15" s="12">
        <v>270.4325</v>
      </c>
      <c r="T15" s="13">
        <v>2185.5380593485902</v>
      </c>
    </row>
    <row r="16" spans="1:20" x14ac:dyDescent="0.25">
      <c r="A16" s="3">
        <v>371600</v>
      </c>
      <c r="B16" s="5" t="s">
        <v>34</v>
      </c>
      <c r="C16" s="9">
        <v>35.535324645569801</v>
      </c>
      <c r="D16" s="6"/>
      <c r="E16" s="7">
        <v>54584.830258304799</v>
      </c>
      <c r="F16" s="8">
        <v>0.46539059034595398</v>
      </c>
      <c r="G16" s="7">
        <v>49.435400000000001</v>
      </c>
      <c r="H16" s="6">
        <v>9484</v>
      </c>
      <c r="I16" s="7">
        <v>1.3563400000000001</v>
      </c>
      <c r="J16" s="6"/>
      <c r="K16" s="11">
        <v>0.435</v>
      </c>
      <c r="L16" s="11">
        <v>0.35399999999999998</v>
      </c>
      <c r="M16" s="6"/>
      <c r="N16" s="7">
        <v>1094</v>
      </c>
      <c r="O16" s="6">
        <v>309.54000000000002</v>
      </c>
      <c r="P16" s="6"/>
      <c r="Q16" s="6"/>
      <c r="R16" s="12">
        <v>1.3</v>
      </c>
      <c r="S16" s="12">
        <v>199.35429999999999</v>
      </c>
      <c r="T16" s="13">
        <v>1989.5839458349801</v>
      </c>
    </row>
    <row r="17" spans="1:20" x14ac:dyDescent="0.25">
      <c r="A17" s="3">
        <v>371700</v>
      </c>
      <c r="B17" s="5" t="s">
        <v>35</v>
      </c>
      <c r="C17" s="9">
        <v>32.6549504568546</v>
      </c>
      <c r="D17" s="6"/>
      <c r="E17" s="7">
        <v>23039.593405903401</v>
      </c>
      <c r="F17" s="8">
        <v>0.38340589034859202</v>
      </c>
      <c r="G17" s="7">
        <v>45.534399999999998</v>
      </c>
      <c r="H17" s="6">
        <v>10489</v>
      </c>
      <c r="I17" s="7">
        <v>2.0438900000000002</v>
      </c>
      <c r="J17" s="6"/>
      <c r="K17" s="11">
        <v>0.498</v>
      </c>
      <c r="L17" s="11">
        <v>0.30499999999999999</v>
      </c>
      <c r="M17" s="6"/>
      <c r="N17" s="7">
        <v>1353</v>
      </c>
      <c r="O17" s="6">
        <v>789.98</v>
      </c>
      <c r="P17" s="6"/>
      <c r="Q17" s="6"/>
      <c r="R17" s="12">
        <v>1.6</v>
      </c>
      <c r="S17" s="12">
        <v>140.53540000000001</v>
      </c>
      <c r="T17" s="13">
        <v>2013.35890325845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18"/>
  <sheetViews>
    <sheetView topLeftCell="B1" workbookViewId="0">
      <selection activeCell="R19" sqref="R19"/>
    </sheetView>
  </sheetViews>
  <sheetFormatPr defaultColWidth="8.90625" defaultRowHeight="14" x14ac:dyDescent="0.25"/>
  <cols>
    <col min="4" max="4" width="12.90625"/>
    <col min="11" max="11" width="9.6328125"/>
    <col min="21" max="21" width="9"/>
    <col min="22" max="22" width="12.90625"/>
  </cols>
  <sheetData>
    <row r="1" spans="1:20" x14ac:dyDescent="0.25">
      <c r="A1" s="2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3" t="s">
        <v>7</v>
      </c>
      <c r="I1" s="10" t="s">
        <v>8</v>
      </c>
      <c r="J1" s="3" t="s">
        <v>9</v>
      </c>
      <c r="K1" s="10" t="s">
        <v>10</v>
      </c>
      <c r="L1" s="10" t="s">
        <v>11</v>
      </c>
      <c r="M1" s="3" t="s">
        <v>12</v>
      </c>
      <c r="N1" s="10" t="s">
        <v>13</v>
      </c>
      <c r="O1" s="10" t="s">
        <v>14</v>
      </c>
      <c r="P1" s="3" t="s">
        <v>15</v>
      </c>
      <c r="Q1" s="3" t="s">
        <v>16</v>
      </c>
      <c r="R1" s="10" t="s">
        <v>17</v>
      </c>
      <c r="S1" s="10" t="s">
        <v>18</v>
      </c>
      <c r="T1" s="10" t="s">
        <v>19</v>
      </c>
    </row>
    <row r="2" spans="1:20" ht="15" x14ac:dyDescent="0.25">
      <c r="A2" s="3">
        <v>370100</v>
      </c>
      <c r="B2" s="5" t="s">
        <v>20</v>
      </c>
      <c r="C2" s="2">
        <v>61.524816714854303</v>
      </c>
      <c r="D2" s="6"/>
      <c r="E2" s="7">
        <v>69121.532174513603</v>
      </c>
      <c r="F2" s="8">
        <v>0.62756129849199904</v>
      </c>
      <c r="G2" s="7">
        <v>90.729900000000001</v>
      </c>
      <c r="H2" s="6">
        <v>16100</v>
      </c>
      <c r="I2" s="7">
        <v>1.2296800000000001</v>
      </c>
      <c r="J2" s="6"/>
      <c r="K2" s="15">
        <v>0.40300000000000002</v>
      </c>
      <c r="L2" s="11">
        <v>0.54400000000000004</v>
      </c>
      <c r="M2" s="6"/>
      <c r="N2" s="7">
        <f>4518+8357</f>
        <v>12875</v>
      </c>
      <c r="O2" s="6">
        <v>694.96</v>
      </c>
      <c r="P2" s="6"/>
      <c r="Q2" s="6"/>
      <c r="R2" s="12">
        <v>3.5</v>
      </c>
      <c r="S2" s="12">
        <v>253.57089999999999</v>
      </c>
      <c r="T2" s="17">
        <v>4803.67</v>
      </c>
    </row>
    <row r="3" spans="1:20" x14ac:dyDescent="0.25">
      <c r="A3" s="3">
        <v>370200</v>
      </c>
      <c r="B3" s="5" t="s">
        <v>21</v>
      </c>
      <c r="C3" s="2">
        <v>72.699450095067405</v>
      </c>
      <c r="D3" s="6"/>
      <c r="E3" s="7">
        <v>82337.5993685516</v>
      </c>
      <c r="F3" s="8">
        <v>0.54796188757963604</v>
      </c>
      <c r="G3" s="7">
        <v>105.77119999999999</v>
      </c>
      <c r="H3" s="6">
        <v>23103</v>
      </c>
      <c r="I3" s="7">
        <v>1.6221000000000001</v>
      </c>
      <c r="J3" s="6"/>
      <c r="K3" s="11">
        <v>0.46600000000000003</v>
      </c>
      <c r="L3" s="11">
        <v>0.49</v>
      </c>
      <c r="M3" s="6"/>
      <c r="N3" s="7">
        <f>5397+9693</f>
        <v>15090</v>
      </c>
      <c r="O3" s="6">
        <v>886.85</v>
      </c>
      <c r="P3" s="6"/>
      <c r="Q3" s="6"/>
      <c r="R3" s="12">
        <v>6.8397399999999999</v>
      </c>
      <c r="S3" s="12">
        <v>318.35599999999999</v>
      </c>
      <c r="T3" s="13">
        <v>7302.11</v>
      </c>
    </row>
    <row r="4" spans="1:20" x14ac:dyDescent="0.25">
      <c r="A4" s="3">
        <v>370300</v>
      </c>
      <c r="B4" s="5" t="s">
        <v>22</v>
      </c>
      <c r="C4" s="2">
        <v>43.264176692844799</v>
      </c>
      <c r="D4" s="6"/>
      <c r="E4" s="7">
        <v>77680.213133011595</v>
      </c>
      <c r="F4" s="8">
        <v>0.43122311270281499</v>
      </c>
      <c r="G4" s="7">
        <v>50.630400000000002</v>
      </c>
      <c r="H4" s="6">
        <v>26216</v>
      </c>
      <c r="I4" s="7">
        <v>1.0600799999999999</v>
      </c>
      <c r="J4" s="6"/>
      <c r="K4" s="11">
        <v>0.59</v>
      </c>
      <c r="L4" s="11">
        <v>0.375</v>
      </c>
      <c r="M4" s="6"/>
      <c r="N4" s="7">
        <f>2344+6083</f>
        <v>8427</v>
      </c>
      <c r="O4" s="6">
        <v>457.93</v>
      </c>
      <c r="P4" s="6"/>
      <c r="Q4" s="6"/>
      <c r="R4" s="12">
        <v>9.1613000000000007</v>
      </c>
      <c r="S4" s="12">
        <v>327.51639999999998</v>
      </c>
      <c r="T4" s="13">
        <v>3557.21</v>
      </c>
    </row>
    <row r="5" spans="1:20" x14ac:dyDescent="0.25">
      <c r="A5" s="3">
        <v>370400</v>
      </c>
      <c r="B5" s="5" t="s">
        <v>23</v>
      </c>
      <c r="C5" s="2">
        <v>25.451035269451101</v>
      </c>
      <c r="D5" s="6"/>
      <c r="E5" s="7">
        <v>50501.779359430599</v>
      </c>
      <c r="F5" s="8">
        <v>0.40631672597864799</v>
      </c>
      <c r="G5" s="7">
        <v>32.463000000000001</v>
      </c>
      <c r="H5" s="6">
        <v>23675</v>
      </c>
      <c r="I5" s="7">
        <v>0.75336999999999998</v>
      </c>
      <c r="J5" s="6"/>
      <c r="K5" s="11">
        <v>0.58199999999999996</v>
      </c>
      <c r="L5" s="11">
        <v>0.34</v>
      </c>
      <c r="M5" s="6"/>
      <c r="N5" s="7">
        <f>1138+834</f>
        <v>1972</v>
      </c>
      <c r="O5" s="6">
        <v>337.2</v>
      </c>
      <c r="P5" s="6"/>
      <c r="Q5" s="6"/>
      <c r="R5" s="12">
        <v>0.39174999999999999</v>
      </c>
      <c r="S5" s="12">
        <v>120.4093</v>
      </c>
      <c r="T5" s="13">
        <v>1702.92</v>
      </c>
    </row>
    <row r="6" spans="1:20" x14ac:dyDescent="0.25">
      <c r="A6" s="3">
        <v>370500</v>
      </c>
      <c r="B6" s="5" t="s">
        <v>24</v>
      </c>
      <c r="C6" s="2">
        <v>42.535974058115997</v>
      </c>
      <c r="D6" s="6"/>
      <c r="E6" s="7">
        <v>144777.57406156501</v>
      </c>
      <c r="F6" s="8">
        <v>0.387822059249252</v>
      </c>
      <c r="G6" s="7">
        <v>37.3384</v>
      </c>
      <c r="H6" s="6">
        <v>7052</v>
      </c>
      <c r="I6" s="7">
        <v>0.84824999999999995</v>
      </c>
      <c r="J6" s="6"/>
      <c r="K6" s="11">
        <v>0.70799999999999996</v>
      </c>
      <c r="L6" s="11">
        <v>0.25700000000000001</v>
      </c>
      <c r="M6" s="6"/>
      <c r="N6" s="7">
        <f>653+3104</f>
        <v>3757</v>
      </c>
      <c r="O6" s="6">
        <v>207.26</v>
      </c>
      <c r="P6" s="6"/>
      <c r="Q6" s="6"/>
      <c r="R6" s="12">
        <v>2.5762299999999998</v>
      </c>
      <c r="S6" s="12">
        <v>194.86009999999999</v>
      </c>
      <c r="T6" s="13">
        <v>3000.66</v>
      </c>
    </row>
    <row r="7" spans="1:20" x14ac:dyDescent="0.25">
      <c r="A7" s="3">
        <v>370600</v>
      </c>
      <c r="B7" s="5" t="s">
        <v>25</v>
      </c>
      <c r="C7" s="2">
        <v>64.975548818452694</v>
      </c>
      <c r="D7" s="6"/>
      <c r="E7" s="7">
        <v>75633.046442022707</v>
      </c>
      <c r="F7" s="8">
        <v>0.466639934697619</v>
      </c>
      <c r="G7" s="7">
        <v>83.657600000000002</v>
      </c>
      <c r="H7" s="6">
        <v>20118</v>
      </c>
      <c r="I7" s="7">
        <v>1.5934200000000001</v>
      </c>
      <c r="J7" s="6"/>
      <c r="K7" s="11">
        <v>0.56499999999999995</v>
      </c>
      <c r="L7" s="11">
        <v>0.36299999999999999</v>
      </c>
      <c r="M7" s="6"/>
      <c r="N7" s="7">
        <f>2012+2169</f>
        <v>4181</v>
      </c>
      <c r="O7" s="6">
        <v>698.29</v>
      </c>
      <c r="P7" s="6"/>
      <c r="Q7" s="6"/>
      <c r="R7" s="12">
        <v>2.0196000000000001</v>
      </c>
      <c r="S7" s="12">
        <v>353.81369999999998</v>
      </c>
      <c r="T7" s="13">
        <v>5281.38</v>
      </c>
    </row>
    <row r="8" spans="1:20" x14ac:dyDescent="0.25">
      <c r="A8" s="3">
        <v>370700</v>
      </c>
      <c r="B8" s="5" t="s">
        <v>26</v>
      </c>
      <c r="C8" s="2">
        <v>78.243878036052706</v>
      </c>
      <c r="D8" s="6"/>
      <c r="E8" s="7">
        <v>43537.179501090497</v>
      </c>
      <c r="F8" s="8">
        <v>0.49939779299269799</v>
      </c>
      <c r="G8" s="7">
        <v>130.22149999999999</v>
      </c>
      <c r="H8" s="6">
        <v>24490</v>
      </c>
      <c r="I8" s="7">
        <v>2.4456099999999998</v>
      </c>
      <c r="J8" s="6"/>
      <c r="K8" s="11">
        <v>0.54</v>
      </c>
      <c r="L8" s="11">
        <v>0.36299999999999999</v>
      </c>
      <c r="M8" s="6"/>
      <c r="N8" s="7">
        <f>1186+2253</f>
        <v>3439</v>
      </c>
      <c r="O8" s="6">
        <v>921.61</v>
      </c>
      <c r="P8" s="6"/>
      <c r="Q8" s="6"/>
      <c r="R8" s="12">
        <v>1.5184</v>
      </c>
      <c r="S8" s="12">
        <v>361.29759999999999</v>
      </c>
      <c r="T8" s="13">
        <v>4012.43</v>
      </c>
    </row>
    <row r="9" spans="1:20" x14ac:dyDescent="0.25">
      <c r="A9" s="3">
        <v>370800</v>
      </c>
      <c r="B9" s="5" t="s">
        <v>27</v>
      </c>
      <c r="C9" s="2">
        <v>52.754369552990703</v>
      </c>
      <c r="D9" s="6"/>
      <c r="E9" s="7">
        <v>39094.519557249798</v>
      </c>
      <c r="F9" s="8">
        <v>0.37177774236648198</v>
      </c>
      <c r="G9" s="7">
        <v>54.443800000000003</v>
      </c>
      <c r="H9" s="6">
        <v>25617</v>
      </c>
      <c r="I9" s="7">
        <v>1.7439800000000001</v>
      </c>
      <c r="J9" s="6"/>
      <c r="K9" s="11">
        <v>0.52500000000000002</v>
      </c>
      <c r="L9" s="11">
        <v>0.35899999999999999</v>
      </c>
      <c r="M9" s="6"/>
      <c r="N9" s="7">
        <f>1198+1560</f>
        <v>2758</v>
      </c>
      <c r="O9" s="6">
        <v>815.81</v>
      </c>
      <c r="P9" s="6"/>
      <c r="Q9" s="6"/>
      <c r="R9" s="12">
        <v>1.28586</v>
      </c>
      <c r="S9" s="12">
        <v>260.29149999999998</v>
      </c>
      <c r="T9" s="13">
        <v>3189.37</v>
      </c>
    </row>
    <row r="10" spans="1:20" x14ac:dyDescent="0.25">
      <c r="A10" s="3">
        <v>370900</v>
      </c>
      <c r="B10" s="5" t="s">
        <v>28</v>
      </c>
      <c r="C10" s="2">
        <v>33.544438414866498</v>
      </c>
      <c r="D10" s="6"/>
      <c r="E10" s="7">
        <v>46067.210475863198</v>
      </c>
      <c r="F10" s="8">
        <v>0.37367288249018799</v>
      </c>
      <c r="G10" s="7">
        <v>34.608600000000003</v>
      </c>
      <c r="H10" s="6">
        <v>11554</v>
      </c>
      <c r="I10" s="7">
        <v>1.4208000000000001</v>
      </c>
      <c r="J10" s="6"/>
      <c r="K10" s="11">
        <v>0.50700000000000001</v>
      </c>
      <c r="L10" s="11">
        <v>0.40200000000000002</v>
      </c>
      <c r="M10" s="6"/>
      <c r="N10" s="7">
        <f>1025+1025</f>
        <v>2050</v>
      </c>
      <c r="O10" s="6">
        <v>552.89</v>
      </c>
      <c r="P10" s="6"/>
      <c r="Q10" s="6"/>
      <c r="R10" s="12">
        <v>3.0754999999999999</v>
      </c>
      <c r="S10" s="12">
        <v>151.8588</v>
      </c>
      <c r="T10" s="13">
        <v>2547.0100000000002</v>
      </c>
    </row>
    <row r="11" spans="1:20" x14ac:dyDescent="0.25">
      <c r="A11" s="3">
        <v>371000</v>
      </c>
      <c r="B11" s="5" t="s">
        <v>29</v>
      </c>
      <c r="C11" s="2">
        <v>34.706059042476099</v>
      </c>
      <c r="D11" s="6"/>
      <c r="E11" s="7">
        <v>83569.615728328907</v>
      </c>
      <c r="F11" s="8">
        <v>0.46559428060768498</v>
      </c>
      <c r="G11" s="7">
        <v>37.055500000000002</v>
      </c>
      <c r="H11" s="6">
        <v>5827</v>
      </c>
      <c r="I11" s="7">
        <v>0.68989999999999996</v>
      </c>
      <c r="J11" s="6"/>
      <c r="K11" s="11">
        <v>5.3339999999999996</v>
      </c>
      <c r="L11" s="11">
        <v>0.38900000000000001</v>
      </c>
      <c r="M11" s="6"/>
      <c r="N11" s="7">
        <f>1118+1541</f>
        <v>2659</v>
      </c>
      <c r="O11" s="6">
        <v>279.75</v>
      </c>
      <c r="P11" s="6"/>
      <c r="Q11" s="6"/>
      <c r="R11" s="12">
        <v>0.57620000000000005</v>
      </c>
      <c r="S11" s="12">
        <v>97.5154</v>
      </c>
      <c r="T11" s="13">
        <v>2337.86</v>
      </c>
    </row>
    <row r="12" spans="1:20" x14ac:dyDescent="0.25">
      <c r="A12" s="3">
        <v>371100</v>
      </c>
      <c r="B12" s="5" t="s">
        <v>30</v>
      </c>
      <c r="C12" s="2">
        <v>20.626770026349998</v>
      </c>
      <c r="D12" s="6"/>
      <c r="E12" s="7">
        <v>47721.483258652901</v>
      </c>
      <c r="F12" s="8">
        <v>0.36418163214903099</v>
      </c>
      <c r="G12" s="7">
        <v>25.493200000000002</v>
      </c>
      <c r="H12" s="6">
        <v>12789</v>
      </c>
      <c r="I12" s="7">
        <v>0.75011000000000005</v>
      </c>
      <c r="J12" s="6"/>
      <c r="K12" s="11">
        <v>0.53500000000000003</v>
      </c>
      <c r="L12" s="11">
        <v>0.378</v>
      </c>
      <c r="M12" s="6"/>
      <c r="N12" s="7">
        <f>543+1068</f>
        <v>1611</v>
      </c>
      <c r="O12" s="6">
        <v>283.43</v>
      </c>
      <c r="P12" s="6"/>
      <c r="Q12" s="6"/>
      <c r="R12" s="12">
        <v>0.39279999999999998</v>
      </c>
      <c r="S12" s="12">
        <v>153.97970000000001</v>
      </c>
      <c r="T12" s="13">
        <v>1352.57</v>
      </c>
    </row>
    <row r="13" spans="1:20" x14ac:dyDescent="0.25">
      <c r="A13" s="3">
        <v>371300</v>
      </c>
      <c r="B13" s="5" t="s">
        <v>31</v>
      </c>
      <c r="C13" s="9">
        <v>61.376216260152198</v>
      </c>
      <c r="D13" s="6"/>
      <c r="E13" s="7">
        <v>29757.911579945499</v>
      </c>
      <c r="F13" s="8">
        <v>0.35969538935640599</v>
      </c>
      <c r="G13" s="7">
        <v>93.575299999999999</v>
      </c>
      <c r="H13" s="6">
        <v>33466</v>
      </c>
      <c r="I13" s="7">
        <v>2.4112100000000001</v>
      </c>
      <c r="J13" s="6"/>
      <c r="K13" s="11">
        <v>0.48499999999999999</v>
      </c>
      <c r="L13" s="11">
        <v>0.41799999999999998</v>
      </c>
      <c r="M13" s="6"/>
      <c r="N13" s="7">
        <f>1652+2750</f>
        <v>4402</v>
      </c>
      <c r="O13" s="6">
        <v>1012.44</v>
      </c>
      <c r="P13" s="6"/>
      <c r="Q13" s="6"/>
      <c r="R13" s="12">
        <v>3.1214599999999999</v>
      </c>
      <c r="S13" s="12">
        <v>305.69569999999999</v>
      </c>
      <c r="T13" s="13">
        <v>3012.81</v>
      </c>
    </row>
    <row r="14" spans="1:20" x14ac:dyDescent="0.25">
      <c r="A14" s="3">
        <v>371400</v>
      </c>
      <c r="B14" s="5" t="s">
        <v>32</v>
      </c>
      <c r="C14" s="9">
        <v>29.631595141158201</v>
      </c>
      <c r="D14" s="6"/>
      <c r="E14" s="7">
        <v>39611.969454803802</v>
      </c>
      <c r="F14" s="8">
        <v>0.31458000355176702</v>
      </c>
      <c r="G14" s="7">
        <v>47.751899999999999</v>
      </c>
      <c r="H14" s="6">
        <v>17377</v>
      </c>
      <c r="I14" s="7">
        <v>2.14357</v>
      </c>
      <c r="J14" s="6"/>
      <c r="K14" s="11">
        <v>0.54200000000000004</v>
      </c>
      <c r="L14" s="11">
        <v>0.34899999999999998</v>
      </c>
      <c r="M14" s="6"/>
      <c r="N14" s="7">
        <f>739+2405</f>
        <v>3144</v>
      </c>
      <c r="O14" s="16">
        <v>563.1</v>
      </c>
      <c r="P14" s="6"/>
      <c r="Q14" s="6"/>
      <c r="R14" s="12">
        <v>1.2559400000000001</v>
      </c>
      <c r="S14" s="12">
        <v>190.50129999999999</v>
      </c>
      <c r="T14" s="13">
        <v>2230.5500000000002</v>
      </c>
    </row>
    <row r="15" spans="1:20" x14ac:dyDescent="0.25">
      <c r="A15" s="3">
        <v>371500</v>
      </c>
      <c r="B15" s="5" t="s">
        <v>33</v>
      </c>
      <c r="C15" s="9">
        <v>34.1823330496849</v>
      </c>
      <c r="D15" s="6"/>
      <c r="E15" s="7">
        <v>36426.9594285036</v>
      </c>
      <c r="F15" s="8">
        <v>0.33588990887957498</v>
      </c>
      <c r="G15" s="7">
        <v>47.255899999999997</v>
      </c>
      <c r="H15" s="6">
        <v>15063</v>
      </c>
      <c r="I15" s="7">
        <v>1.65815</v>
      </c>
      <c r="J15" s="6"/>
      <c r="K15" s="11">
        <v>0.55300000000000005</v>
      </c>
      <c r="L15" s="11">
        <v>0.32700000000000001</v>
      </c>
      <c r="M15" s="6"/>
      <c r="N15" s="7">
        <f>697+1416</f>
        <v>2113</v>
      </c>
      <c r="O15" s="6">
        <v>589.33000000000004</v>
      </c>
      <c r="P15" s="6"/>
      <c r="Q15" s="6"/>
      <c r="R15" s="12">
        <v>1.67405</v>
      </c>
      <c r="S15" s="12">
        <v>260.53969999999998</v>
      </c>
      <c r="T15" s="13">
        <v>2146.75</v>
      </c>
    </row>
    <row r="16" spans="1:20" x14ac:dyDescent="0.25">
      <c r="A16" s="3">
        <v>371600</v>
      </c>
      <c r="B16" s="5" t="s">
        <v>34</v>
      </c>
      <c r="C16" s="9">
        <v>41.230887544361202</v>
      </c>
      <c r="D16" s="6"/>
      <c r="E16" s="7">
        <v>52464.697653548697</v>
      </c>
      <c r="F16" s="8">
        <v>0.378757885290469</v>
      </c>
      <c r="G16" s="7">
        <v>42.4681</v>
      </c>
      <c r="H16" s="6">
        <v>13715</v>
      </c>
      <c r="I16" s="7">
        <v>1.56192</v>
      </c>
      <c r="J16" s="6"/>
      <c r="K16" s="11">
        <v>0.52600000000000002</v>
      </c>
      <c r="L16" s="11">
        <v>0.379</v>
      </c>
      <c r="M16" s="6"/>
      <c r="N16" s="7">
        <f>1237+714</f>
        <v>1951</v>
      </c>
      <c r="O16" s="6">
        <v>378.87</v>
      </c>
      <c r="P16" s="6"/>
      <c r="Q16" s="6"/>
      <c r="R16" s="12">
        <v>1.16248</v>
      </c>
      <c r="S16" s="12">
        <v>195.24189999999999</v>
      </c>
      <c r="T16" s="13">
        <v>1987.73</v>
      </c>
    </row>
    <row r="17" spans="1:20" x14ac:dyDescent="0.25">
      <c r="A17" s="3">
        <v>371700</v>
      </c>
      <c r="B17" s="5" t="s">
        <v>35</v>
      </c>
      <c r="C17" s="9">
        <v>37.164007213949603</v>
      </c>
      <c r="D17" s="6"/>
      <c r="E17" s="7">
        <v>21436.058574495401</v>
      </c>
      <c r="F17" s="8">
        <v>0.24813806502680499</v>
      </c>
      <c r="G17" s="7">
        <v>41.461300000000001</v>
      </c>
      <c r="H17" s="6">
        <v>27857</v>
      </c>
      <c r="I17" s="7">
        <v>2.1371799999999999</v>
      </c>
      <c r="J17" s="6"/>
      <c r="K17" s="11">
        <v>0.54500000000000004</v>
      </c>
      <c r="L17" s="11">
        <v>0.32</v>
      </c>
      <c r="M17" s="6"/>
      <c r="N17" s="7">
        <f>440+1315</f>
        <v>1755</v>
      </c>
      <c r="O17" s="6">
        <v>833.81</v>
      </c>
      <c r="P17" s="6"/>
      <c r="Q17" s="6"/>
      <c r="R17" s="12">
        <v>1.3687</v>
      </c>
      <c r="S17" s="12">
        <v>138.8211</v>
      </c>
      <c r="T17" s="13">
        <v>1787.36</v>
      </c>
    </row>
    <row r="18" spans="1:20" x14ac:dyDescent="0.25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</row>
  </sheetData>
  <phoneticPr fontId="6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24</vt:i4>
      </vt:variant>
    </vt:vector>
  </HeadingPairs>
  <TitlesOfParts>
    <vt:vector size="24" baseType="lpstr">
      <vt:lpstr>2020</vt:lpstr>
      <vt:lpstr>2019</vt:lpstr>
      <vt:lpstr>2018</vt:lpstr>
      <vt:lpstr>2017</vt:lpstr>
      <vt:lpstr>2016</vt:lpstr>
      <vt:lpstr>2015</vt:lpstr>
      <vt:lpstr>2014</vt:lpstr>
      <vt:lpstr>2013</vt:lpstr>
      <vt:lpstr>2012</vt:lpstr>
      <vt:lpstr>2010</vt:lpstr>
      <vt:lpstr>2011</vt:lpstr>
      <vt:lpstr>2009</vt:lpstr>
      <vt:lpstr>2008</vt:lpstr>
      <vt:lpstr>2007</vt:lpstr>
      <vt:lpstr>2006</vt:lpstr>
      <vt:lpstr>2005</vt:lpstr>
      <vt:lpstr>2004</vt:lpstr>
      <vt:lpstr>2003</vt:lpstr>
      <vt:lpstr>2002</vt:lpstr>
      <vt:lpstr>2001</vt:lpstr>
      <vt:lpstr>2000</vt:lpstr>
      <vt:lpstr>1999</vt:lpstr>
      <vt:lpstr>1998</vt:lpstr>
      <vt:lpstr>1997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刘航宇</cp:lastModifiedBy>
  <dcterms:created xsi:type="dcterms:W3CDTF">2022-01-16T12:55:00Z</dcterms:created>
  <dcterms:modified xsi:type="dcterms:W3CDTF">2022-01-20T10:23:57Z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2052-11.1.0.11294</vt:lpwstr>
  </property>
  <property fmtid="{D5CDD505-2E9C-101B-9397-08002B2CF9AE}" pid="3" name="ICV">
    <vt:lpwstr>FB4191DF5C6146BFABFC11B14D945BFE</vt:lpwstr>
  </property>
</Properties>
</file>