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AgentBasedModel\2015Final\record\"/>
    </mc:Choice>
  </mc:AlternateContent>
  <bookViews>
    <workbookView xWindow="0" yWindow="0" windowWidth="29070" windowHeight="15870"/>
  </bookViews>
  <sheets>
    <sheet name="text1" sheetId="1" r:id="rId1"/>
    <sheet name="数据处理" sheetId="2" r:id="rId2"/>
  </sheets>
  <calcPr calcId="162913"/>
</workbook>
</file>

<file path=xl/calcChain.xml><?xml version="1.0" encoding="utf-8"?>
<calcChain xmlns="http://schemas.openxmlformats.org/spreadsheetml/2006/main">
  <c r="H24" i="1" l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I23" i="1"/>
  <c r="H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L23" i="1"/>
  <c r="M23" i="1"/>
  <c r="N23" i="1"/>
  <c r="K23" i="1"/>
  <c r="C34" i="1" l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F37" i="1" s="1"/>
  <c r="C39" i="1"/>
  <c r="D39" i="1"/>
  <c r="E39" i="1"/>
  <c r="C40" i="1"/>
  <c r="D40" i="1"/>
  <c r="E40" i="1"/>
  <c r="F39" i="1" s="1"/>
  <c r="C41" i="1"/>
  <c r="D41" i="1"/>
  <c r="E41" i="1"/>
  <c r="C42" i="1"/>
  <c r="D42" i="1"/>
  <c r="E42" i="1"/>
  <c r="B35" i="1"/>
  <c r="B36" i="1"/>
  <c r="G35" i="1" s="1"/>
  <c r="B37" i="1"/>
  <c r="B38" i="1"/>
  <c r="B39" i="1"/>
  <c r="G38" i="1" s="1"/>
  <c r="B40" i="1"/>
  <c r="G39" i="1" s="1"/>
  <c r="B41" i="1"/>
  <c r="B42" i="1"/>
  <c r="G41" i="1" s="1"/>
  <c r="B34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L40" i="1"/>
  <c r="M40" i="1"/>
  <c r="K40" i="1"/>
  <c r="G40" i="1" l="1"/>
  <c r="F36" i="1"/>
  <c r="F41" i="1"/>
  <c r="F38" i="1"/>
  <c r="G34" i="1"/>
  <c r="F35" i="1"/>
  <c r="F40" i="1"/>
  <c r="G37" i="1"/>
  <c r="G36" i="1"/>
  <c r="F34" i="1"/>
</calcChain>
</file>

<file path=xl/sharedStrings.xml><?xml version="1.0" encoding="utf-8"?>
<sst xmlns="http://schemas.openxmlformats.org/spreadsheetml/2006/main" count="31" uniqueCount="31">
  <si>
    <t>Timestamp:</t>
  </si>
  <si>
    <t>A:</t>
  </si>
  <si>
    <t>ChangeLanduse:</t>
  </si>
  <si>
    <t>Imitationf:</t>
  </si>
  <si>
    <t>Imitationl:</t>
  </si>
  <si>
    <t>InitFarmerLocal:</t>
  </si>
  <si>
    <t>InitLandLocValue:</t>
  </si>
  <si>
    <t>InitLanduse:</t>
  </si>
  <si>
    <t>Innovation:</t>
  </si>
  <si>
    <t>InterestCountry:</t>
  </si>
  <si>
    <t>Q1:</t>
  </si>
  <si>
    <t>Q2:</t>
  </si>
  <si>
    <t>Q3:</t>
  </si>
  <si>
    <t>Q4:</t>
  </si>
  <si>
    <t>Rationalra:</t>
  </si>
  <si>
    <t>T1:</t>
  </si>
  <si>
    <t>T2:</t>
  </si>
  <si>
    <t>T3:</t>
  </si>
  <si>
    <t>T4:</t>
  </si>
  <si>
    <t>tick</t>
  </si>
  <si>
    <t>W</t>
  </si>
  <si>
    <t>year</t>
  </si>
  <si>
    <t>vegetable</t>
  </si>
  <si>
    <t>greenhouse</t>
  </si>
  <si>
    <t>lawn</t>
  </si>
  <si>
    <t>crop</t>
  </si>
  <si>
    <t>fertilizer cost</t>
  </si>
  <si>
    <t>water cost</t>
  </si>
  <si>
    <t>lawn_change</t>
  </si>
  <si>
    <t>crop_change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</si>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</sst>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  <xf numFmtId="2" fontId="0" fillId="0" borderId="0" xfId="0" applyNumberFormat="1"/>
    <xf numFmtId="0" fontId="0" fillId="34" borderId="0" xfId="0" applyFill="1"/>
    <xf numFmtId="10" fontId="0" fillId="0" borderId="0" xfId="0" applyNumberForma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45914675634603"/>
          <c:y val="4.656084656084656E-2"/>
          <c:w val="0.77814053139716977"/>
          <c:h val="0.75755163937841086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text1!$E$22</c:f>
              <c:strCache>
                <c:ptCount val="1"/>
                <c:pt idx="0">
                  <c:v>lawn</c:v>
                </c:pt>
              </c:strCache>
            </c:strRef>
          </c:tx>
          <c:spPr>
            <a:pattFill prst="divot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text1!$E$23:$E$31</c:f>
              <c:numCache>
                <c:formatCode>0.00%</c:formatCode>
                <c:ptCount val="9"/>
                <c:pt idx="0">
                  <c:v>2.2352595056822178E-2</c:v>
                </c:pt>
                <c:pt idx="1">
                  <c:v>2.5782002011009626E-2</c:v>
                </c:pt>
                <c:pt idx="2">
                  <c:v>3.4790719051685362E-2</c:v>
                </c:pt>
                <c:pt idx="3">
                  <c:v>4.0018165587155465E-2</c:v>
                </c:pt>
                <c:pt idx="4">
                  <c:v>4.7892164764737552E-2</c:v>
                </c:pt>
                <c:pt idx="5">
                  <c:v>5.6240927202545872E-2</c:v>
                </c:pt>
                <c:pt idx="6">
                  <c:v>5.6240927202545872E-2</c:v>
                </c:pt>
                <c:pt idx="7">
                  <c:v>6.6564502775976128E-2</c:v>
                </c:pt>
                <c:pt idx="8">
                  <c:v>9.4600788494230231E-2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C-45B5-9DE5-CEADEEC799A9}"/>
            </c:ext>
          </c:extLst>
        </c:ser>
        <c:ser>
          <c:idx val="1"/>
          <c:order val="2"/>
          <c:tx>
            <c:strRef>
              <c:f>text1!$C$22</c:f>
              <c:strCache>
                <c:ptCount val="1"/>
                <c:pt idx="0">
                  <c:v>vegetable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text1!$C$23:$C$31</c:f>
              <c:numCache>
                <c:formatCode>0.00%</c:formatCode>
                <c:ptCount val="9"/>
                <c:pt idx="0">
                  <c:v>1.4628432511013596E-2</c:v>
                </c:pt>
                <c:pt idx="1">
                  <c:v>1.446512741795705E-2</c:v>
                </c:pt>
                <c:pt idx="2">
                  <c:v>1.4835510103239937E-2</c:v>
                </c:pt>
                <c:pt idx="3">
                  <c:v>1.5714327201956629E-2</c:v>
                </c:pt>
                <c:pt idx="4">
                  <c:v>1.7012350158107079E-2</c:v>
                </c:pt>
                <c:pt idx="5">
                  <c:v>1.8746414548295138E-2</c:v>
                </c:pt>
                <c:pt idx="6">
                  <c:v>1.8746414548295138E-2</c:v>
                </c:pt>
                <c:pt idx="7">
                  <c:v>2.0756582394784957E-2</c:v>
                </c:pt>
                <c:pt idx="8">
                  <c:v>2.5770217107386958E-2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C-45B5-9DE5-CEADEEC799A9}"/>
            </c:ext>
          </c:extLst>
        </c:ser>
        <c:ser>
          <c:idx val="2"/>
          <c:order val="3"/>
          <c:tx>
            <c:strRef>
              <c:f>text1!$D$22</c:f>
              <c:strCache>
                <c:ptCount val="1"/>
                <c:pt idx="0">
                  <c:v>greenhouse</c:v>
                </c:pt>
              </c:strCache>
            </c:strRef>
          </c:tx>
          <c:spPr>
            <a:pattFill prst="ltDnDiag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text1!$D$23:$D$31</c:f>
              <c:numCache>
                <c:formatCode>0.00%</c:formatCode>
                <c:ptCount val="9"/>
                <c:pt idx="0">
                  <c:v>8.1989258060347972E-3</c:v>
                </c:pt>
                <c:pt idx="1">
                  <c:v>7.95312638761979E-3</c:v>
                </c:pt>
                <c:pt idx="2">
                  <c:v>7.2881211117709717E-3</c:v>
                </c:pt>
                <c:pt idx="3">
                  <c:v>6.8975357345635651E-3</c:v>
                </c:pt>
                <c:pt idx="4">
                  <c:v>6.7140279495824995E-3</c:v>
                </c:pt>
                <c:pt idx="5">
                  <c:v>6.5389379529033169E-3</c:v>
                </c:pt>
                <c:pt idx="6">
                  <c:v>6.5389379529033169E-3</c:v>
                </c:pt>
                <c:pt idx="7">
                  <c:v>6.1382512297336487E-3</c:v>
                </c:pt>
                <c:pt idx="8">
                  <c:v>5.7392480642243582E-3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C-45B5-9DE5-CEADEEC7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11326720"/>
        <c:axId val="13113279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text1!$B$22</c15:sqref>
                        </c15:formulaRef>
                      </c:ext>
                    </c:extLst>
                    <c:strCache>
                      <c:ptCount val="1"/>
                      <c:pt idx="0">
                        <c:v>crop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text1!$G$23:$G$31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  <c:pt idx="8">
                        <c:v>2020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text1!$B$23:$B$31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0.95481625862139363</c:v>
                      </c:pt>
                      <c:pt idx="1">
                        <c:v>0.9517959561786774</c:v>
                      </c:pt>
                      <c:pt idx="2">
                        <c:v>0.94308186172856778</c:v>
                      </c:pt>
                      <c:pt idx="3">
                        <c:v>0.93736618347158851</c:v>
                      </c:pt>
                      <c:pt idx="4">
                        <c:v>0.92837766912283703</c:v>
                      </c:pt>
                      <c:pt idx="5">
                        <c:v>0.91846993229151974</c:v>
                      </c:pt>
                      <c:pt idx="6">
                        <c:v>0.91846993229151974</c:v>
                      </c:pt>
                      <c:pt idx="7">
                        <c:v>0.90653687559476948</c:v>
                      </c:pt>
                      <c:pt idx="8">
                        <c:v>0.87388595832942251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FC-45B5-9DE5-CEADEEC799A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text1!$B$22</c:f>
              <c:strCache>
                <c:ptCount val="1"/>
                <c:pt idx="0">
                  <c:v>crop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text1!$B$23:$B$31</c:f>
              <c:numCache>
                <c:formatCode>0.00%</c:formatCode>
                <c:ptCount val="9"/>
                <c:pt idx="0">
                  <c:v>0.95481625862139363</c:v>
                </c:pt>
                <c:pt idx="1">
                  <c:v>0.9517959561786774</c:v>
                </c:pt>
                <c:pt idx="2">
                  <c:v>0.94308186172856778</c:v>
                </c:pt>
                <c:pt idx="3">
                  <c:v>0.93736618347158851</c:v>
                </c:pt>
                <c:pt idx="4">
                  <c:v>0.92837766912283703</c:v>
                </c:pt>
                <c:pt idx="5">
                  <c:v>0.91846993229151974</c:v>
                </c:pt>
                <c:pt idx="6">
                  <c:v>0.91846993229151974</c:v>
                </c:pt>
                <c:pt idx="7">
                  <c:v>0.90653687559476948</c:v>
                </c:pt>
                <c:pt idx="8">
                  <c:v>0.87388595832942251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FC-45B5-9DE5-CEADEEC79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2003680"/>
        <c:axId val="1132006176"/>
      </c:lineChart>
      <c:catAx>
        <c:axId val="131132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predict year(α=0.3)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9.4666652050848843E-2"/>
              <c:y val="0.889607799025121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27968"/>
        <c:crosses val="autoZero"/>
        <c:auto val="1"/>
        <c:lblAlgn val="ctr"/>
        <c:lblOffset val="100"/>
        <c:noMultiLvlLbl val="0"/>
      </c:catAx>
      <c:valAx>
        <c:axId val="1311327968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area of un-crop(ha)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326720"/>
        <c:crosses val="autoZero"/>
        <c:crossBetween val="between"/>
      </c:valAx>
      <c:valAx>
        <c:axId val="113200617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plant area of crop(ha) </a:t>
                </a:r>
              </a:p>
            </c:rich>
          </c:tx>
          <c:layout>
            <c:manualLayout>
              <c:xMode val="edge"/>
              <c:yMode val="edge"/>
              <c:x val="0.95368256342707292"/>
              <c:y val="0.22465958421863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03680"/>
        <c:crosses val="max"/>
        <c:crossBetween val="between"/>
      </c:valAx>
      <c:catAx>
        <c:axId val="1132003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132006176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959242937865536"/>
          <c:y val="0.88624288630587833"/>
          <c:w val="0.49197722834997248"/>
          <c:h val="7.14290713660792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20227514759504"/>
          <c:y val="5.3724074384576694E-2"/>
          <c:w val="0.69144520106648422"/>
          <c:h val="0.73978781105739133"/>
        </c:manualLayout>
      </c:layout>
      <c:lineChart>
        <c:grouping val="standard"/>
        <c:varyColors val="0"/>
        <c:ser>
          <c:idx val="2"/>
          <c:order val="1"/>
          <c:tx>
            <c:strRef>
              <c:f>text1!$I$22</c:f>
              <c:strCache>
                <c:ptCount val="1"/>
                <c:pt idx="0">
                  <c:v>water cost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text1!$I$23:$I$31</c:f>
              <c:numCache>
                <c:formatCode>0.00</c:formatCode>
                <c:ptCount val="9"/>
                <c:pt idx="0">
                  <c:v>241.60995143862107</c:v>
                </c:pt>
                <c:pt idx="1">
                  <c:v>241.6113422575919</c:v>
                </c:pt>
                <c:pt idx="2">
                  <c:v>241.61490988631357</c:v>
                </c:pt>
                <c:pt idx="3">
                  <c:v>241.61691268017748</c:v>
                </c:pt>
                <c:pt idx="4">
                  <c:v>241.62007408832199</c:v>
                </c:pt>
                <c:pt idx="5">
                  <c:v>241.62339753215704</c:v>
                </c:pt>
                <c:pt idx="6">
                  <c:v>241.62339753215704</c:v>
                </c:pt>
                <c:pt idx="7">
                  <c:v>241.62745572769461</c:v>
                </c:pt>
                <c:pt idx="8">
                  <c:v>241.638762785463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2-46BA-9F3F-D03E2FED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473801600"/>
        <c:axId val="1592276496"/>
      </c:lineChart>
      <c:lineChart>
        <c:grouping val="standard"/>
        <c:varyColors val="0"/>
        <c:ser>
          <c:idx val="1"/>
          <c:order val="0"/>
          <c:tx>
            <c:strRef>
              <c:f>text1!$H$22</c:f>
              <c:strCache>
                <c:ptCount val="1"/>
                <c:pt idx="0">
                  <c:v>fertilizer cost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text1!$G$23:$G$31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text1!$H$23:$H$31</c:f>
              <c:numCache>
                <c:formatCode>0.00</c:formatCode>
                <c:ptCount val="9"/>
                <c:pt idx="0">
                  <c:v>0.51034355940285892</c:v>
                </c:pt>
                <c:pt idx="1">
                  <c:v>0.51052066125094209</c:v>
                </c:pt>
                <c:pt idx="2">
                  <c:v>0.51141018577637876</c:v>
                </c:pt>
                <c:pt idx="3">
                  <c:v>0.51229361161419085</c:v>
                </c:pt>
                <c:pt idx="4">
                  <c:v>0.51414116041737079</c:v>
                </c:pt>
                <c:pt idx="5">
                  <c:v>0.51632692753673193</c:v>
                </c:pt>
                <c:pt idx="6">
                  <c:v>0.51632692753673193</c:v>
                </c:pt>
                <c:pt idx="7">
                  <c:v>0.5187125624126393</c:v>
                </c:pt>
                <c:pt idx="8">
                  <c:v>0.52584529957014559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2-46BA-9F3F-D03E2FEDA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marker val="1"/>
        <c:smooth val="0"/>
        <c:axId val="1419780736"/>
        <c:axId val="1419782816"/>
      </c:lineChart>
      <c:catAx>
        <c:axId val="14738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 year(α=0.3)</a:t>
                </a:r>
              </a:p>
            </c:rich>
          </c:tx>
          <c:layout>
            <c:manualLayout>
              <c:xMode val="edge"/>
              <c:yMode val="edge"/>
              <c:x val="0.19858658593954298"/>
              <c:y val="0.88554733948538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276496"/>
        <c:crosses val="autoZero"/>
        <c:auto val="1"/>
        <c:lblAlgn val="ctr"/>
        <c:lblOffset val="100"/>
        <c:noMultiLvlLbl val="0"/>
      </c:catAx>
      <c:valAx>
        <c:axId val="1592276496"/>
        <c:scaling>
          <c:orientation val="minMax"/>
        </c:scaling>
        <c:delete val="0"/>
        <c:axPos val="l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water cost</a:t>
                </a:r>
                <a:r>
                  <a:rPr lang="zh-CN"/>
                  <a:t>（</a:t>
                </a:r>
                <a:r>
                  <a:rPr lang="en-US"/>
                  <a:t>10</a:t>
                </a:r>
                <a:r>
                  <a:rPr lang="en-US" baseline="30000"/>
                  <a:t>4</a:t>
                </a:r>
                <a:r>
                  <a:rPr lang="en-US"/>
                  <a:t> </a:t>
                </a:r>
                <a:r>
                  <a:rPr lang="zh-CN"/>
                  <a:t>￥）</a:t>
                </a:r>
              </a:p>
            </c:rich>
          </c:tx>
          <c:layout>
            <c:manualLayout>
              <c:xMode val="edge"/>
              <c:yMode val="edge"/>
              <c:x val="1.0596661873610545E-2"/>
              <c:y val="9.93153160913793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801600"/>
        <c:crosses val="autoZero"/>
        <c:crossBetween val="between"/>
      </c:valAx>
      <c:valAx>
        <c:axId val="1419782816"/>
        <c:scaling>
          <c:orientation val="minMax"/>
        </c:scaling>
        <c:delete val="0"/>
        <c:axPos val="r"/>
        <c:title>
          <c:tx>
            <c:rich>
              <a:bodyPr rot="0" spcFirstLastPara="1" vertOverflow="ellipsis" vert="eaVert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fertilizer cost</a:t>
                </a:r>
                <a:r>
                  <a:rPr lang="zh-CN"/>
                  <a:t>（</a:t>
                </a:r>
                <a:r>
                  <a:rPr lang="en-US"/>
                  <a:t>10</a:t>
                </a:r>
                <a:r>
                  <a:rPr lang="en-US" baseline="30000"/>
                  <a:t>4</a:t>
                </a:r>
                <a:r>
                  <a:rPr lang="en-US"/>
                  <a:t> </a:t>
                </a:r>
                <a:r>
                  <a:rPr lang="zh-CN"/>
                  <a:t>￥）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4692414795890811"/>
              <c:y val="0.110285872068249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eaVert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80736"/>
        <c:crosses val="max"/>
        <c:crossBetween val="between"/>
      </c:valAx>
      <c:catAx>
        <c:axId val="1419780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978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07511450403088"/>
          <c:y val="0.89212498134847806"/>
          <c:w val="0.35891974657329206"/>
          <c:h val="8.2418190963895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text1!$E$34:$E$41</c:f>
              <c:numCache>
                <c:formatCode>General</c:formatCode>
                <c:ptCount val="8"/>
                <c:pt idx="0">
                  <c:v>2.2352595056822178E-2</c:v>
                </c:pt>
                <c:pt idx="1">
                  <c:v>2.5782002011009626E-2</c:v>
                </c:pt>
                <c:pt idx="2">
                  <c:v>3.4790719051685362E-2</c:v>
                </c:pt>
                <c:pt idx="3">
                  <c:v>4.0018165587155465E-2</c:v>
                </c:pt>
                <c:pt idx="4">
                  <c:v>4.7892164764737552E-2</c:v>
                </c:pt>
                <c:pt idx="5">
                  <c:v>5.6240927202545872E-2</c:v>
                </c:pt>
                <c:pt idx="6">
                  <c:v>5.6240927202545872E-2</c:v>
                </c:pt>
                <c:pt idx="7">
                  <c:v>6.6564502775976128E-2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9-45BC-9FEE-E65FF4CC0A3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206364829396326"/>
                  <c:y val="9.5022965879265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text1!$D$34:$D$41</c:f>
              <c:numCache>
                <c:formatCode>General</c:formatCode>
                <c:ptCount val="8"/>
                <c:pt idx="0">
                  <c:v>8.1989258060347972E-3</c:v>
                </c:pt>
                <c:pt idx="1">
                  <c:v>7.95312638761979E-3</c:v>
                </c:pt>
                <c:pt idx="2">
                  <c:v>7.2881211117709717E-3</c:v>
                </c:pt>
                <c:pt idx="3">
                  <c:v>6.8975357345635651E-3</c:v>
                </c:pt>
                <c:pt idx="4">
                  <c:v>6.7140279495824995E-3</c:v>
                </c:pt>
                <c:pt idx="5">
                  <c:v>6.5389379529033169E-3</c:v>
                </c:pt>
                <c:pt idx="6">
                  <c:v>6.5389379529033169E-3</c:v>
                </c:pt>
                <c:pt idx="7">
                  <c:v>6.1382512297336487E-3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9-45BC-9FEE-E65FF4CC0A3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2.2491907261592302E-2"/>
                  <c:y val="-0.13653762029746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text1!$C$34:$C$41</c:f>
              <c:numCache>
                <c:formatCode>General</c:formatCode>
                <c:ptCount val="8"/>
                <c:pt idx="0">
                  <c:v>1.4628432511013596E-2</c:v>
                </c:pt>
                <c:pt idx="1">
                  <c:v>1.446512741795705E-2</c:v>
                </c:pt>
                <c:pt idx="2">
                  <c:v>1.4835510103239937E-2</c:v>
                </c:pt>
                <c:pt idx="3">
                  <c:v>1.5714327201956629E-2</c:v>
                </c:pt>
                <c:pt idx="4">
                  <c:v>1.7012350158107079E-2</c:v>
                </c:pt>
                <c:pt idx="5">
                  <c:v>1.8746414548295138E-2</c:v>
                </c:pt>
                <c:pt idx="6">
                  <c:v>1.8746414548295138E-2</c:v>
                </c:pt>
                <c:pt idx="7">
                  <c:v>2.0756582394784957E-2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9-45BC-9FEE-E65FF4CC0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31008"/>
        <c:axId val="594028512"/>
      </c:scatterChart>
      <c:valAx>
        <c:axId val="59403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28512"/>
        <c:crosses val="autoZero"/>
        <c:crossBetween val="midCat"/>
      </c:valAx>
      <c:valAx>
        <c:axId val="5940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03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xVal>
            <c:numRef>
              <c:f>text1!$E$34:$E$41</c:f>
              <c:numCache>
                <c:formatCode>General</c:formatCode>
                <c:ptCount val="8"/>
                <c:pt idx="0">
                  <c:v>2.2352595056822178E-2</c:v>
                </c:pt>
                <c:pt idx="1">
                  <c:v>2.5782002011009626E-2</c:v>
                </c:pt>
                <c:pt idx="2">
                  <c:v>3.4790719051685362E-2</c:v>
                </c:pt>
                <c:pt idx="3">
                  <c:v>4.0018165587155465E-2</c:v>
                </c:pt>
                <c:pt idx="4">
                  <c:v>4.7892164764737552E-2</c:v>
                </c:pt>
                <c:pt idx="5">
                  <c:v>5.6240927202545872E-2</c:v>
                </c:pt>
                <c:pt idx="6">
                  <c:v>5.6240927202545872E-2</c:v>
                </c:pt>
                <c:pt idx="7">
                  <c:v>6.6564502775976128E-2</c:v>
                </c:pt>
              </c:numCache>
            </c:numRef>
          </c:xVal>
          <c:yVal>
            <c:numRef>
              <c:f>text1!$F$34:$F$41</c:f>
              <c:numCache>
                <c:formatCode>General</c:formatCode>
                <c:ptCount val="8"/>
                <c:pt idx="0">
                  <c:v>3.4294069541874472E-3</c:v>
                </c:pt>
                <c:pt idx="1">
                  <c:v>9.0087170406757365E-3</c:v>
                </c:pt>
                <c:pt idx="2">
                  <c:v>5.2274465354701025E-3</c:v>
                </c:pt>
                <c:pt idx="3">
                  <c:v>7.8739991775820875E-3</c:v>
                </c:pt>
                <c:pt idx="4">
                  <c:v>8.34876243780832E-3</c:v>
                </c:pt>
                <c:pt idx="5">
                  <c:v>0</c:v>
                </c:pt>
                <c:pt idx="6">
                  <c:v>1.0323575573430256E-2</c:v>
                </c:pt>
                <c:pt idx="7">
                  <c:v>2.8036285718254103E-2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B69-4FC6-9138-657F54820A9A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xVal>
            <c:numRef>
              <c:f>text1!$E$34:$E$41</c:f>
              <c:numCache>
                <c:formatCode>General</c:formatCode>
                <c:ptCount val="8"/>
                <c:pt idx="0">
                  <c:v>2.2352595056822178E-2</c:v>
                </c:pt>
                <c:pt idx="1">
                  <c:v>2.5782002011009626E-2</c:v>
                </c:pt>
                <c:pt idx="2">
                  <c:v>3.4790719051685362E-2</c:v>
                </c:pt>
                <c:pt idx="3">
                  <c:v>4.0018165587155465E-2</c:v>
                </c:pt>
                <c:pt idx="4">
                  <c:v>4.7892164764737552E-2</c:v>
                </c:pt>
                <c:pt idx="5">
                  <c:v>5.6240927202545872E-2</c:v>
                </c:pt>
                <c:pt idx="6">
                  <c:v>5.6240927202545872E-2</c:v>
                </c:pt>
                <c:pt idx="7">
                  <c:v>6.6564502775976128E-2</c:v>
                </c:pt>
              </c:numCache>
            </c:numRef>
          </c:xVal>
          <c:yVal>
            <c:numRef>
              <c:f>text1!$F$34:$F$41</c:f>
              <c:numCache>
                <c:formatCode>General</c:formatCode>
                <c:ptCount val="8"/>
                <c:pt idx="0">
                  <c:v>3.4294069541874472E-3</c:v>
                </c:pt>
                <c:pt idx="1">
                  <c:v>9.0087170406757365E-3</c:v>
                </c:pt>
                <c:pt idx="2">
                  <c:v>5.2274465354701025E-3</c:v>
                </c:pt>
                <c:pt idx="3">
                  <c:v>7.8739991775820875E-3</c:v>
                </c:pt>
                <c:pt idx="4">
                  <c:v>8.34876243780832E-3</c:v>
                </c:pt>
                <c:pt idx="5">
                  <c:v>0</c:v>
                </c:pt>
                <c:pt idx="6">
                  <c:v>1.0323575573430256E-2</c:v>
                </c:pt>
                <c:pt idx="7">
                  <c:v>2.8036285718254103E-2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B69-4FC6-9138-657F54820A9A}"/>
            </c:ext>
          </c:extLst>
        </c:ser>
        <c:ser>
          <c:idx val="1"/>
          <c:order val="2"/>
          <c:spPr>
            <a:ln w="19050">
              <a:noFill/>
            </a:ln>
          </c:spPr>
          <c:xVal>
            <c:numRef>
              <c:f>text1!$E$34:$E$41</c:f>
              <c:numCache>
                <c:formatCode>General</c:formatCode>
                <c:ptCount val="8"/>
                <c:pt idx="0">
                  <c:v>2.2352595056822178E-2</c:v>
                </c:pt>
                <c:pt idx="1">
                  <c:v>2.5782002011009626E-2</c:v>
                </c:pt>
                <c:pt idx="2">
                  <c:v>3.4790719051685362E-2</c:v>
                </c:pt>
                <c:pt idx="3">
                  <c:v>4.0018165587155465E-2</c:v>
                </c:pt>
                <c:pt idx="4">
                  <c:v>4.7892164764737552E-2</c:v>
                </c:pt>
                <c:pt idx="5">
                  <c:v>5.6240927202545872E-2</c:v>
                </c:pt>
                <c:pt idx="6">
                  <c:v>5.6240927202545872E-2</c:v>
                </c:pt>
                <c:pt idx="7">
                  <c:v>6.6564502775976128E-2</c:v>
                </c:pt>
              </c:numCache>
            </c:numRef>
          </c:xVal>
          <c:yVal>
            <c:numRef>
              <c:f>text1!$F$34:$F$41</c:f>
              <c:numCache>
                <c:formatCode>General</c:formatCode>
                <c:ptCount val="8"/>
                <c:pt idx="0">
                  <c:v>3.4294069541874472E-3</c:v>
                </c:pt>
                <c:pt idx="1">
                  <c:v>9.0087170406757365E-3</c:v>
                </c:pt>
                <c:pt idx="2">
                  <c:v>5.2274465354701025E-3</c:v>
                </c:pt>
                <c:pt idx="3">
                  <c:v>7.8739991775820875E-3</c:v>
                </c:pt>
                <c:pt idx="4">
                  <c:v>8.34876243780832E-3</c:v>
                </c:pt>
                <c:pt idx="5">
                  <c:v>0</c:v>
                </c:pt>
                <c:pt idx="6">
                  <c:v>1.0323575573430256E-2</c:v>
                </c:pt>
                <c:pt idx="7">
                  <c:v>2.8036285718254103E-2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69-4FC6-9138-657F54820A9A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text1!$E$34:$E$41</c:f>
              <c:numCache>
                <c:formatCode>General</c:formatCode>
                <c:ptCount val="8"/>
                <c:pt idx="0">
                  <c:v>2.2352595056822178E-2</c:v>
                </c:pt>
                <c:pt idx="1">
                  <c:v>2.5782002011009626E-2</c:v>
                </c:pt>
                <c:pt idx="2">
                  <c:v>3.4790719051685362E-2</c:v>
                </c:pt>
                <c:pt idx="3">
                  <c:v>4.0018165587155465E-2</c:v>
                </c:pt>
                <c:pt idx="4">
                  <c:v>4.7892164764737552E-2</c:v>
                </c:pt>
                <c:pt idx="5">
                  <c:v>5.6240927202545872E-2</c:v>
                </c:pt>
                <c:pt idx="6">
                  <c:v>5.6240927202545872E-2</c:v>
                </c:pt>
                <c:pt idx="7">
                  <c:v>6.6564502775976128E-2</c:v>
                </c:pt>
              </c:numCache>
            </c:numRef>
          </c:xVal>
          <c:yVal>
            <c:numRef>
              <c:f>text1!$F$34:$F$41</c:f>
              <c:numCache>
                <c:formatCode>General</c:formatCode>
                <c:ptCount val="8"/>
                <c:pt idx="0">
                  <c:v>3.4294069541874472E-3</c:v>
                </c:pt>
                <c:pt idx="1">
                  <c:v>9.0087170406757365E-3</c:v>
                </c:pt>
                <c:pt idx="2">
                  <c:v>5.2274465354701025E-3</c:v>
                </c:pt>
                <c:pt idx="3">
                  <c:v>7.8739991775820875E-3</c:v>
                </c:pt>
                <c:pt idx="4">
                  <c:v>8.34876243780832E-3</c:v>
                </c:pt>
                <c:pt idx="5">
                  <c:v>0</c:v>
                </c:pt>
                <c:pt idx="6">
                  <c:v>1.0323575573430256E-2</c:v>
                </c:pt>
                <c:pt idx="7">
                  <c:v>2.8036285718254103E-2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B69-4FC6-9138-657F54820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95872"/>
        <c:axId val="520397952"/>
      </c:scatterChart>
      <c:valAx>
        <c:axId val="5203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97952"/>
        <c:crosses val="autoZero"/>
        <c:crossBetween val="midCat"/>
      </c:valAx>
      <c:valAx>
        <c:axId val="52039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958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495298</xdr:colOff>
      <xdr:row>4</xdr:row>
      <xdr:rowOff>161924</xdr:rowOff>
    </xdr:from>
    <xdr:to>
      <xdr:col>17</xdr:col>
      <xdr:colOff>152399</xdr:colOff>
      <xdr:row>20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561974</xdr:colOff>
      <xdr:row>8</xdr:row>
      <xdr:rowOff>152401</xdr:rowOff>
    </xdr:from>
    <xdr:to>
      <xdr:col>19</xdr:col>
      <xdr:colOff>171450</xdr:colOff>
      <xdr:row>22</xdr:row>
      <xdr:rowOff>85725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57150</xdr:colOff>
      <xdr:row>24</xdr:row>
      <xdr:rowOff>114300</xdr:rowOff>
    </xdr:from>
    <xdr:to>
      <xdr:col>24</xdr:col>
      <xdr:colOff>361950</xdr:colOff>
      <xdr:row>39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271462</xdr:colOff>
      <xdr:row>31</xdr:row>
      <xdr:rowOff>38100</xdr:rowOff>
    </xdr:from>
    <xdr:to>
      <xdr:col>18</xdr:col>
      <xdr:colOff>576262</xdr:colOff>
      <xdr:row>44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C4" workbookViewId="0">
      <selection activeCell="H23" sqref="H23"/>
    </sheetView>
  </sheetViews>
  <sheetFormatPr defaultRowHeight="15"/>
  <cols>
    <col min="8" max="9" width="10" bestFit="1" customWidth="1"/>
  </cols>
  <sheetData>
    <row r="1" spans="1:4">
      <c r="A1" t="s">
        <v>0</v>
      </c>
      <c r="C1" s="1">
        <v>42301</v>
      </c>
      <c r="D1" s="2">
        <v>0.85545138888888894</v>
      </c>
    </row>
    <row r="2" spans="1:4">
      <c r="A2" t="s">
        <v>1</v>
      </c>
      <c r="C2">
        <v>0.3</v>
      </c>
    </row>
    <row r="3" spans="1:4">
      <c r="A3" t="s">
        <v>2</v>
      </c>
      <c r="C3" t="b">
        <v>1</v>
      </c>
    </row>
    <row r="4" spans="1:4">
      <c r="A4" t="s">
        <v>3</v>
      </c>
      <c r="C4">
        <v>0.3</v>
      </c>
    </row>
    <row r="5" spans="1:4">
      <c r="A5" t="s">
        <v>4</v>
      </c>
      <c r="C5">
        <v>0.2</v>
      </c>
    </row>
    <row r="6" spans="1:4">
      <c r="A6" t="s">
        <v>5</v>
      </c>
      <c r="C6" t="b">
        <v>0</v>
      </c>
    </row>
    <row r="7" spans="1:4">
      <c r="A7" t="s">
        <v>6</v>
      </c>
      <c r="C7" t="b">
        <v>0</v>
      </c>
    </row>
    <row r="8" spans="1:4">
      <c r="A8" t="s">
        <v>7</v>
      </c>
      <c r="C8" t="b">
        <v>1</v>
      </c>
    </row>
    <row r="9" spans="1:4">
      <c r="A9" t="s">
        <v>8</v>
      </c>
      <c r="C9">
        <v>0.01</v>
      </c>
    </row>
    <row r="10" spans="1:4">
      <c r="A10" t="s">
        <v>9</v>
      </c>
      <c r="C10">
        <v>100218</v>
      </c>
    </row>
    <row r="11" spans="1:4">
      <c r="A11" t="s">
        <v>10</v>
      </c>
      <c r="C11">
        <v>0</v>
      </c>
    </row>
    <row r="12" spans="1:4">
      <c r="A12" t="s">
        <v>11</v>
      </c>
      <c r="C12">
        <v>0.5</v>
      </c>
    </row>
    <row r="13" spans="1:4">
      <c r="A13" t="s">
        <v>12</v>
      </c>
      <c r="C13">
        <v>0.9</v>
      </c>
    </row>
    <row r="14" spans="1:4">
      <c r="A14" t="s">
        <v>13</v>
      </c>
      <c r="C14">
        <v>0.7</v>
      </c>
    </row>
    <row r="15" spans="1:4">
      <c r="A15" t="s">
        <v>14</v>
      </c>
      <c r="C15">
        <v>0</v>
      </c>
    </row>
    <row r="16" spans="1:4">
      <c r="A16" t="s">
        <v>15</v>
      </c>
      <c r="C16">
        <v>1</v>
      </c>
    </row>
    <row r="17" spans="1:15">
      <c r="A17" t="s">
        <v>16</v>
      </c>
      <c r="C17">
        <v>0.5</v>
      </c>
    </row>
    <row r="18" spans="1:15">
      <c r="A18" t="s">
        <v>17</v>
      </c>
      <c r="C18">
        <v>0.3</v>
      </c>
    </row>
    <row r="19" spans="1:15">
      <c r="A19" t="s">
        <v>18</v>
      </c>
      <c r="C19">
        <v>0.7</v>
      </c>
    </row>
    <row r="21" spans="1:15">
      <c r="B21" t="s">
        <v>30</v>
      </c>
      <c r="C21">
        <v>2.3759209999999999</v>
      </c>
    </row>
    <row r="22" spans="1:15">
      <c r="A22" t="s">
        <v>19</v>
      </c>
      <c r="B22" t="s">
        <v>25</v>
      </c>
      <c r="C22" t="s">
        <v>22</v>
      </c>
      <c r="D22" t="s">
        <v>23</v>
      </c>
      <c r="E22" t="s">
        <v>24</v>
      </c>
      <c r="F22" t="s">
        <v>20</v>
      </c>
      <c r="G22" t="s">
        <v>21</v>
      </c>
      <c r="H22" t="s">
        <v>26</v>
      </c>
      <c r="I22" t="s">
        <v>27</v>
      </c>
    </row>
    <row r="23" spans="1:15">
      <c r="A23">
        <v>1</v>
      </c>
      <c r="B23" s="6">
        <v>0.95481625862139363</v>
      </c>
      <c r="C23" s="6">
        <v>1.4628432511013596E-2</v>
      </c>
      <c r="D23" s="6">
        <v>8.1989258060347972E-3</v>
      </c>
      <c r="E23" s="6">
        <v>2.2352595056822178E-2</v>
      </c>
      <c r="G23">
        <v>2012</v>
      </c>
      <c r="H23" s="4">
        <f>(325*B23+C23*700+D23*1200+E23*440)*15/10000</f>
        <v>0.51034355940285892</v>
      </c>
      <c r="I23" s="4">
        <f>(66*B23+230*700+D23*300+E23*350)*15/10000</f>
        <v>241.60995143862107</v>
      </c>
      <c r="K23">
        <f>B23/$C$21</f>
        <v>0.40187205661358</v>
      </c>
      <c r="L23">
        <f t="shared" ref="L23:N23" si="0">C23/$C$21</f>
        <v>6.1569524033053269E-3</v>
      </c>
      <c r="M23">
        <f t="shared" si="0"/>
        <v>3.4508410869026358E-3</v>
      </c>
      <c r="N23">
        <f t="shared" si="0"/>
        <v>9.4079706593031415E-3</v>
      </c>
    </row>
    <row r="24" spans="1:15">
      <c r="A24">
        <v>2</v>
      </c>
      <c r="B24" s="6">
        <v>0.9517959561786774</v>
      </c>
      <c r="C24" s="6">
        <v>1.446512741795705E-2</v>
      </c>
      <c r="D24" s="6">
        <v>7.95312638761979E-3</v>
      </c>
      <c r="E24" s="6">
        <v>2.5782002011009626E-2</v>
      </c>
      <c r="G24">
        <v>2013</v>
      </c>
      <c r="H24" s="4">
        <f t="shared" ref="H24:H31" si="1">(325*B24+C24*700+D24*1200+E24*440)*15/10000</f>
        <v>0.51052066125094209</v>
      </c>
      <c r="I24" s="4">
        <f t="shared" ref="I24:I31" si="2">(66*B24+230*700+D24*300+E24*350)*15/10000</f>
        <v>241.6113422575919</v>
      </c>
      <c r="K24">
        <f t="shared" ref="K24:K31" si="3">B24/$C$21</f>
        <v>0.40060084328505763</v>
      </c>
      <c r="L24">
        <f t="shared" ref="L24:L31" si="4">C24/$C$21</f>
        <v>6.0882190182068559E-3</v>
      </c>
      <c r="M24">
        <f t="shared" ref="M24:M31" si="5">D24/$C$21</f>
        <v>3.3473867134554518E-3</v>
      </c>
      <c r="N24">
        <f t="shared" ref="N24:N31" si="6">E24/$C$21</f>
        <v>1.085137174637104E-2</v>
      </c>
    </row>
    <row r="25" spans="1:15">
      <c r="A25">
        <v>3</v>
      </c>
      <c r="B25" s="6">
        <v>0.94308186172856778</v>
      </c>
      <c r="C25" s="6">
        <v>1.4835510103239937E-2</v>
      </c>
      <c r="D25" s="6">
        <v>7.2881211117709717E-3</v>
      </c>
      <c r="E25" s="6">
        <v>3.4790719051685362E-2</v>
      </c>
      <c r="G25">
        <v>2014</v>
      </c>
      <c r="H25" s="4">
        <f t="shared" si="1"/>
        <v>0.51141018577637876</v>
      </c>
      <c r="I25" s="4">
        <f t="shared" si="2"/>
        <v>241.61490988631357</v>
      </c>
      <c r="K25">
        <f t="shared" si="3"/>
        <v>0.3969331731688755</v>
      </c>
      <c r="L25">
        <f t="shared" si="4"/>
        <v>6.2441091699765852E-3</v>
      </c>
      <c r="M25">
        <f t="shared" si="5"/>
        <v>3.0674930318688931E-3</v>
      </c>
      <c r="N25">
        <f t="shared" si="6"/>
        <v>1.46430453923701E-2</v>
      </c>
    </row>
    <row r="26" spans="1:15">
      <c r="A26">
        <v>4</v>
      </c>
      <c r="B26" s="6">
        <v>0.93736618347158851</v>
      </c>
      <c r="C26" s="6">
        <v>1.5714327201956629E-2</v>
      </c>
      <c r="D26" s="6">
        <v>6.8975357345635651E-3</v>
      </c>
      <c r="E26" s="6">
        <v>4.0018165587155465E-2</v>
      </c>
      <c r="G26">
        <v>2015</v>
      </c>
      <c r="H26" s="4">
        <f t="shared" si="1"/>
        <v>0.51229361161419085</v>
      </c>
      <c r="I26" s="4">
        <f t="shared" si="2"/>
        <v>241.61691268017748</v>
      </c>
      <c r="K26">
        <f t="shared" si="3"/>
        <v>0.39452750469042891</v>
      </c>
      <c r="L26">
        <f t="shared" si="4"/>
        <v>6.6139939846302249E-3</v>
      </c>
      <c r="M26">
        <f t="shared" si="5"/>
        <v>2.9030997809117243E-3</v>
      </c>
      <c r="N26">
        <f t="shared" si="6"/>
        <v>1.6843222307120254E-2</v>
      </c>
    </row>
    <row r="27" spans="1:15">
      <c r="A27">
        <v>5</v>
      </c>
      <c r="B27" s="6">
        <v>0.92837766912283703</v>
      </c>
      <c r="C27" s="6">
        <v>1.7012350158107079E-2</v>
      </c>
      <c r="D27" s="6">
        <v>6.7140279495824995E-3</v>
      </c>
      <c r="E27" s="6">
        <v>4.7892164764737552E-2</v>
      </c>
      <c r="G27">
        <v>2016</v>
      </c>
      <c r="H27" s="4">
        <f t="shared" si="1"/>
        <v>0.51414116041737079</v>
      </c>
      <c r="I27" s="4">
        <f t="shared" si="2"/>
        <v>241.62007408832199</v>
      </c>
      <c r="K27">
        <f t="shared" si="3"/>
        <v>0.39074433414361714</v>
      </c>
      <c r="L27">
        <f t="shared" si="4"/>
        <v>7.1603181074232176E-3</v>
      </c>
      <c r="M27">
        <f t="shared" si="5"/>
        <v>2.8258632966258134E-3</v>
      </c>
      <c r="N27">
        <f t="shared" si="6"/>
        <v>2.0157305215424904E-2</v>
      </c>
    </row>
    <row r="28" spans="1:15">
      <c r="A28">
        <v>6</v>
      </c>
      <c r="B28" s="6">
        <v>0.91846993229151974</v>
      </c>
      <c r="C28" s="6">
        <v>1.8746414548295138E-2</v>
      </c>
      <c r="D28" s="6">
        <v>6.5389379529033169E-3</v>
      </c>
      <c r="E28" s="6">
        <v>5.6240927202545872E-2</v>
      </c>
      <c r="G28">
        <v>2017</v>
      </c>
      <c r="H28" s="4">
        <f t="shared" si="1"/>
        <v>0.51632692753673193</v>
      </c>
      <c r="I28" s="4">
        <f t="shared" si="2"/>
        <v>241.62339753215704</v>
      </c>
      <c r="K28">
        <f t="shared" si="3"/>
        <v>0.38657427258377691</v>
      </c>
      <c r="L28">
        <f t="shared" si="4"/>
        <v>7.890167454345131E-3</v>
      </c>
      <c r="M28">
        <f t="shared" si="5"/>
        <v>2.7521697703346689E-3</v>
      </c>
      <c r="N28">
        <f t="shared" si="6"/>
        <v>2.367121095463438E-2</v>
      </c>
    </row>
    <row r="29" spans="1:15">
      <c r="A29">
        <v>7</v>
      </c>
      <c r="B29" s="6">
        <v>0.91846993229151974</v>
      </c>
      <c r="C29" s="6">
        <v>1.8746414548295138E-2</v>
      </c>
      <c r="D29" s="6">
        <v>6.5389379529033169E-3</v>
      </c>
      <c r="E29" s="6">
        <v>5.6240927202545872E-2</v>
      </c>
      <c r="G29">
        <v>2018</v>
      </c>
      <c r="H29" s="4">
        <f t="shared" si="1"/>
        <v>0.51632692753673193</v>
      </c>
      <c r="I29" s="4">
        <f t="shared" si="2"/>
        <v>241.62339753215704</v>
      </c>
      <c r="K29">
        <f t="shared" si="3"/>
        <v>0.38657427258377691</v>
      </c>
      <c r="L29">
        <f t="shared" si="4"/>
        <v>7.890167454345131E-3</v>
      </c>
      <c r="M29">
        <f t="shared" si="5"/>
        <v>2.7521697703346689E-3</v>
      </c>
      <c r="N29">
        <f t="shared" si="6"/>
        <v>2.367121095463438E-2</v>
      </c>
    </row>
    <row r="30" spans="1:15">
      <c r="A30">
        <v>8</v>
      </c>
      <c r="B30" s="6">
        <v>0.90653687559476948</v>
      </c>
      <c r="C30" s="6">
        <v>2.0756582394784957E-2</v>
      </c>
      <c r="D30" s="6">
        <v>6.1382512297336487E-3</v>
      </c>
      <c r="E30" s="6">
        <v>6.6564502775976128E-2</v>
      </c>
      <c r="G30">
        <v>2019</v>
      </c>
      <c r="H30" s="4">
        <f t="shared" si="1"/>
        <v>0.5187125624126393</v>
      </c>
      <c r="I30" s="4">
        <f t="shared" si="2"/>
        <v>241.62745572769461</v>
      </c>
      <c r="K30">
        <f t="shared" si="3"/>
        <v>0.38155177533039586</v>
      </c>
      <c r="L30">
        <f t="shared" si="4"/>
        <v>8.7362258234953763E-3</v>
      </c>
      <c r="M30">
        <f t="shared" si="5"/>
        <v>2.58352496978378E-3</v>
      </c>
      <c r="N30">
        <f t="shared" si="6"/>
        <v>2.8016294639416097E-2</v>
      </c>
    </row>
    <row r="31" spans="1:15" s="3" customFormat="1">
      <c r="A31" s="3">
        <v>9</v>
      </c>
      <c r="B31" s="6">
        <v>0.87388595832942251</v>
      </c>
      <c r="C31" s="6">
        <v>2.5770217107386958E-2</v>
      </c>
      <c r="D31" s="6">
        <v>5.7392480642243582E-3</v>
      </c>
      <c r="E31" s="6">
        <v>9.4600788494230231E-2</v>
      </c>
      <c r="G31" s="3">
        <v>2020</v>
      </c>
      <c r="H31" s="4">
        <f t="shared" si="1"/>
        <v>0.52584529957014559</v>
      </c>
      <c r="I31" s="4">
        <f t="shared" si="2"/>
        <v>241.638762785463</v>
      </c>
      <c r="K31">
        <f t="shared" si="3"/>
        <v>0.36780934986029523</v>
      </c>
      <c r="L31">
        <f t="shared" si="4"/>
        <v>1.0846411605178354E-2</v>
      </c>
      <c r="M31">
        <f t="shared" si="5"/>
        <v>2.4155887608318452E-3</v>
      </c>
      <c r="N31">
        <f t="shared" si="6"/>
        <v>3.9816470536785623E-2</v>
      </c>
      <c r="O31"/>
    </row>
    <row r="33" spans="1:13">
      <c r="F33" t="s">
        <v>28</v>
      </c>
      <c r="G33" t="s">
        <v>29</v>
      </c>
    </row>
    <row r="34" spans="1:13">
      <c r="A34">
        <v>2012</v>
      </c>
      <c r="B34">
        <f>B23</f>
        <v>0.95481625862139363</v>
      </c>
      <c r="C34">
        <f t="shared" ref="C34:E34" si="7">C23</f>
        <v>1.4628432511013596E-2</v>
      </c>
      <c r="D34">
        <f t="shared" si="7"/>
        <v>8.1989258060347972E-3</v>
      </c>
      <c r="E34">
        <f t="shared" si="7"/>
        <v>2.2352595056822178E-2</v>
      </c>
      <c r="F34">
        <f>E35-E34</f>
        <v>3.4294069541874472E-3</v>
      </c>
      <c r="G34">
        <f>B35-B34</f>
        <v>-3.0203024427162273E-3</v>
      </c>
    </row>
    <row r="35" spans="1:13">
      <c r="A35">
        <v>2013</v>
      </c>
      <c r="B35">
        <f t="shared" ref="B35:E42" si="8">B24</f>
        <v>0.9517959561786774</v>
      </c>
      <c r="C35">
        <f t="shared" si="8"/>
        <v>1.446512741795705E-2</v>
      </c>
      <c r="D35">
        <f t="shared" si="8"/>
        <v>7.95312638761979E-3</v>
      </c>
      <c r="E35">
        <f t="shared" si="8"/>
        <v>2.5782002011009626E-2</v>
      </c>
      <c r="F35">
        <f t="shared" ref="F35:F41" si="9">E36-E35</f>
        <v>9.0087170406757365E-3</v>
      </c>
      <c r="G35">
        <f t="shared" ref="G35:G41" si="10">B36-B35</f>
        <v>-8.7140944501096218E-3</v>
      </c>
    </row>
    <row r="36" spans="1:13">
      <c r="A36">
        <v>2014</v>
      </c>
      <c r="B36">
        <f t="shared" si="8"/>
        <v>0.94308186172856778</v>
      </c>
      <c r="C36">
        <f t="shared" si="8"/>
        <v>1.4835510103239937E-2</v>
      </c>
      <c r="D36">
        <f t="shared" si="8"/>
        <v>7.2881211117709717E-3</v>
      </c>
      <c r="E36">
        <f t="shared" si="8"/>
        <v>3.4790719051685362E-2</v>
      </c>
      <c r="F36">
        <f t="shared" si="9"/>
        <v>5.2274465354701025E-3</v>
      </c>
      <c r="G36">
        <f t="shared" si="10"/>
        <v>-5.715678256979273E-3</v>
      </c>
    </row>
    <row r="37" spans="1:13">
      <c r="A37">
        <v>2015</v>
      </c>
      <c r="B37">
        <f t="shared" si="8"/>
        <v>0.93736618347158851</v>
      </c>
      <c r="C37">
        <f t="shared" si="8"/>
        <v>1.5714327201956629E-2</v>
      </c>
      <c r="D37">
        <f t="shared" si="8"/>
        <v>6.8975357345635651E-3</v>
      </c>
      <c r="E37">
        <f t="shared" si="8"/>
        <v>4.0018165587155465E-2</v>
      </c>
      <c r="F37">
        <f t="shared" si="9"/>
        <v>7.8739991775820875E-3</v>
      </c>
      <c r="G37">
        <f t="shared" si="10"/>
        <v>-8.9885143487514751E-3</v>
      </c>
    </row>
    <row r="38" spans="1:13">
      <c r="A38">
        <v>2016</v>
      </c>
      <c r="B38">
        <f t="shared" si="8"/>
        <v>0.92837766912283703</v>
      </c>
      <c r="C38">
        <f t="shared" si="8"/>
        <v>1.7012350158107079E-2</v>
      </c>
      <c r="D38">
        <f t="shared" si="8"/>
        <v>6.7140279495824995E-3</v>
      </c>
      <c r="E38">
        <f t="shared" si="8"/>
        <v>4.7892164764737552E-2</v>
      </c>
      <c r="F38">
        <f t="shared" si="9"/>
        <v>8.34876243780832E-3</v>
      </c>
      <c r="G38">
        <f t="shared" si="10"/>
        <v>-9.9077368313172931E-3</v>
      </c>
    </row>
    <row r="39" spans="1:13">
      <c r="A39">
        <v>2018</v>
      </c>
      <c r="B39">
        <f t="shared" si="8"/>
        <v>0.91846993229151974</v>
      </c>
      <c r="C39">
        <f t="shared" si="8"/>
        <v>1.8746414548295138E-2</v>
      </c>
      <c r="D39">
        <f t="shared" si="8"/>
        <v>6.5389379529033169E-3</v>
      </c>
      <c r="E39">
        <f t="shared" si="8"/>
        <v>5.6240927202545872E-2</v>
      </c>
      <c r="F39">
        <f t="shared" si="9"/>
        <v>0</v>
      </c>
      <c r="G39">
        <f t="shared" si="10"/>
        <v>0</v>
      </c>
    </row>
    <row r="40" spans="1:13">
      <c r="A40">
        <v>2019</v>
      </c>
      <c r="B40">
        <f t="shared" si="8"/>
        <v>0.91846993229151974</v>
      </c>
      <c r="C40">
        <f t="shared" si="8"/>
        <v>1.8746414548295138E-2</v>
      </c>
      <c r="D40">
        <f t="shared" si="8"/>
        <v>6.5389379529033169E-3</v>
      </c>
      <c r="E40">
        <f t="shared" si="8"/>
        <v>5.6240927202545872E-2</v>
      </c>
      <c r="F40">
        <f t="shared" si="9"/>
        <v>1.0323575573430256E-2</v>
      </c>
      <c r="G40">
        <f t="shared" si="10"/>
        <v>-1.1933056696750266E-2</v>
      </c>
      <c r="H40" s="5">
        <v>5844.5999999999804</v>
      </c>
      <c r="I40" s="5">
        <v>2922</v>
      </c>
      <c r="J40" s="5">
        <v>7966.2</v>
      </c>
      <c r="K40">
        <f>H40/15</f>
        <v>389.63999999999868</v>
      </c>
      <c r="L40">
        <f t="shared" ref="L40:M40" si="11">I40/15</f>
        <v>194.8</v>
      </c>
      <c r="M40">
        <f t="shared" si="11"/>
        <v>531.08000000000004</v>
      </c>
    </row>
    <row r="41" spans="1:13">
      <c r="A41" s="3">
        <v>2020</v>
      </c>
      <c r="B41">
        <f t="shared" si="8"/>
        <v>0.90653687559476948</v>
      </c>
      <c r="C41">
        <f t="shared" si="8"/>
        <v>2.0756582394784957E-2</v>
      </c>
      <c r="D41">
        <f t="shared" si="8"/>
        <v>6.1382512297336487E-3</v>
      </c>
      <c r="E41">
        <f t="shared" si="8"/>
        <v>6.6564502775976128E-2</v>
      </c>
      <c r="F41">
        <f t="shared" si="9"/>
        <v>2.8036285718254103E-2</v>
      </c>
      <c r="G41">
        <f t="shared" si="10"/>
        <v>-3.2650917265346968E-2</v>
      </c>
      <c r="H41" s="5">
        <v>5693.99999999999</v>
      </c>
      <c r="I41" s="5">
        <v>2801.4</v>
      </c>
      <c r="J41" s="5">
        <v>9039</v>
      </c>
      <c r="K41">
        <f t="shared" ref="K41:K48" si="12">H41/15</f>
        <v>379.59999999999934</v>
      </c>
      <c r="L41">
        <f t="shared" ref="L41:L48" si="13">I41/15</f>
        <v>186.76000000000002</v>
      </c>
      <c r="M41">
        <f t="shared" ref="M41:M48" si="14">J41/15</f>
        <v>602.6</v>
      </c>
    </row>
    <row r="42" spans="1:13">
      <c r="B42">
        <f t="shared" si="8"/>
        <v>0.87388595832942251</v>
      </c>
      <c r="C42">
        <f t="shared" si="8"/>
        <v>2.5770217107386958E-2</v>
      </c>
      <c r="D42">
        <f t="shared" si="8"/>
        <v>5.7392480642243582E-3</v>
      </c>
      <c r="E42">
        <f t="shared" si="8"/>
        <v>9.4600788494230231E-2</v>
      </c>
      <c r="H42" s="5">
        <v>5866.1999999999898</v>
      </c>
      <c r="I42" s="5">
        <v>2531.4</v>
      </c>
      <c r="J42" s="5">
        <v>11800.8</v>
      </c>
      <c r="K42">
        <f t="shared" si="12"/>
        <v>391.0799999999993</v>
      </c>
      <c r="L42">
        <f t="shared" si="13"/>
        <v>168.76000000000002</v>
      </c>
      <c r="M42">
        <f t="shared" si="14"/>
        <v>786.71999999999991</v>
      </c>
    </row>
    <row r="43" spans="1:13">
      <c r="H43" s="5">
        <v>6236.99999999999</v>
      </c>
      <c r="I43" s="5">
        <v>2413.1999999999998</v>
      </c>
      <c r="J43" s="5">
        <v>13882.2</v>
      </c>
      <c r="K43">
        <f t="shared" si="12"/>
        <v>415.79999999999933</v>
      </c>
      <c r="L43">
        <f t="shared" si="13"/>
        <v>160.88</v>
      </c>
      <c r="M43">
        <f t="shared" si="14"/>
        <v>925.48</v>
      </c>
    </row>
    <row r="44" spans="1:13">
      <c r="H44" s="5">
        <v>6731.3999999999896</v>
      </c>
      <c r="I44" s="5">
        <v>2367.6</v>
      </c>
      <c r="J44" s="5">
        <v>16355.4</v>
      </c>
      <c r="K44">
        <f t="shared" si="12"/>
        <v>448.75999999999931</v>
      </c>
      <c r="L44">
        <f t="shared" si="13"/>
        <v>157.84</v>
      </c>
      <c r="M44">
        <f t="shared" si="14"/>
        <v>1090.3599999999999</v>
      </c>
    </row>
    <row r="45" spans="1:13">
      <c r="H45" s="5">
        <v>7261.1999999999898</v>
      </c>
      <c r="I45" s="5">
        <v>2216.4</v>
      </c>
      <c r="J45" s="5">
        <v>19543.8</v>
      </c>
      <c r="K45">
        <f t="shared" si="12"/>
        <v>484.0799999999993</v>
      </c>
      <c r="L45">
        <f t="shared" si="13"/>
        <v>147.76000000000002</v>
      </c>
      <c r="M45">
        <f t="shared" si="14"/>
        <v>1302.9199999999998</v>
      </c>
    </row>
    <row r="46" spans="1:13">
      <c r="H46" s="5">
        <v>8081.4</v>
      </c>
      <c r="I46" s="5">
        <v>2109</v>
      </c>
      <c r="J46" s="5">
        <v>23276.400000000001</v>
      </c>
      <c r="K46">
        <f t="shared" si="12"/>
        <v>538.76</v>
      </c>
      <c r="L46">
        <f t="shared" si="13"/>
        <v>140.6</v>
      </c>
      <c r="M46">
        <f t="shared" si="14"/>
        <v>1551.76</v>
      </c>
    </row>
    <row r="47" spans="1:13">
      <c r="H47" s="5">
        <v>9846</v>
      </c>
      <c r="I47" s="5">
        <v>1932</v>
      </c>
      <c r="J47" s="5">
        <v>32795.999999999898</v>
      </c>
      <c r="K47">
        <f t="shared" si="12"/>
        <v>656.4</v>
      </c>
      <c r="L47">
        <f t="shared" si="13"/>
        <v>128.80000000000001</v>
      </c>
      <c r="M47">
        <f t="shared" si="14"/>
        <v>2186.3999999999933</v>
      </c>
    </row>
    <row r="48" spans="1:13">
      <c r="H48" s="5">
        <v>10996.199999999901</v>
      </c>
      <c r="I48" s="5">
        <v>1906.2</v>
      </c>
      <c r="J48" s="5">
        <v>39353.4</v>
      </c>
      <c r="K48">
        <f t="shared" si="12"/>
        <v>733.07999999999333</v>
      </c>
      <c r="L48">
        <f t="shared" si="13"/>
        <v>127.08</v>
      </c>
      <c r="M48">
        <f t="shared" si="14"/>
        <v>2623.56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text1</vt:lpstr>
      <vt:lpstr>数据处理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JingT Yao</dc:creator>
  <cp:lastModifiedBy>amin-t</cp:lastModifiedBy>
  <dcterms:created xsi:type="dcterms:W3CDTF">2015-10-25T06:48:16Z</dcterms:created>
  <dcterms:modified xsi:type="dcterms:W3CDTF">2015-11-07T09:20:08Z</dcterms:modified>
</cp:coreProperties>
</file>