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6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  <c r="F18" i="1"/>
  <c r="E19" i="1"/>
  <c r="E18" i="1"/>
  <c r="D19" i="1"/>
  <c r="D18" i="1"/>
  <c r="C19" i="1"/>
  <c r="C18" i="1"/>
  <c r="B19" i="1"/>
  <c r="B18" i="1"/>
  <c r="E13" i="1"/>
  <c r="E14" i="1"/>
  <c r="F15" i="1"/>
  <c r="F13" i="1"/>
  <c r="D14" i="1"/>
  <c r="C14" i="1"/>
  <c r="B14" i="1"/>
  <c r="D13" i="1"/>
  <c r="C13" i="1"/>
  <c r="B13" i="1"/>
  <c r="I10" i="1"/>
  <c r="I3" i="1"/>
  <c r="I4" i="1"/>
  <c r="I5" i="1"/>
  <c r="I6" i="1"/>
  <c r="I7" i="1"/>
  <c r="I8" i="1"/>
  <c r="I9" i="1"/>
  <c r="I2" i="1"/>
  <c r="H9" i="1"/>
  <c r="H8" i="1"/>
  <c r="H7" i="1"/>
  <c r="H6" i="1"/>
  <c r="H5" i="1"/>
  <c r="H4" i="1"/>
  <c r="H3" i="1"/>
  <c r="H2" i="1"/>
  <c r="F3" i="1"/>
  <c r="F4" i="1"/>
  <c r="F5" i="1"/>
  <c r="F6" i="1"/>
  <c r="F7" i="1"/>
  <c r="F8" i="1"/>
  <c r="F9" i="1"/>
  <c r="F2" i="1"/>
  <c r="G3" i="1"/>
  <c r="G9" i="1"/>
  <c r="G8" i="1"/>
  <c r="G7" i="1"/>
  <c r="G6" i="1"/>
  <c r="G5" i="1"/>
  <c r="G4" i="1"/>
  <c r="G2" i="1"/>
  <c r="K3" i="1"/>
  <c r="K1" i="1"/>
  <c r="K2" i="1"/>
</calcChain>
</file>

<file path=xl/sharedStrings.xml><?xml version="1.0" encoding="utf-8"?>
<sst xmlns="http://schemas.openxmlformats.org/spreadsheetml/2006/main" count="35" uniqueCount="23">
  <si>
    <t>TTT</t>
  </si>
  <si>
    <t>TTH</t>
  </si>
  <si>
    <t>THT</t>
  </si>
  <si>
    <t>HTT</t>
  </si>
  <si>
    <t>THH</t>
  </si>
  <si>
    <t>HTH</t>
  </si>
  <si>
    <t>HHT</t>
  </si>
  <si>
    <t>q</t>
  </si>
  <si>
    <t>HHH</t>
  </si>
  <si>
    <t>p</t>
  </si>
  <si>
    <t>S3</t>
  </si>
  <si>
    <t>S2</t>
  </si>
  <si>
    <t>S1</t>
  </si>
  <si>
    <t>S0</t>
  </si>
  <si>
    <t>r</t>
  </si>
  <si>
    <t>zeta</t>
  </si>
  <si>
    <t>V3</t>
  </si>
  <si>
    <t>P</t>
  </si>
  <si>
    <t>VzP</t>
  </si>
  <si>
    <t>zeta3</t>
  </si>
  <si>
    <t>zeta2</t>
  </si>
  <si>
    <t>V2(HT)</t>
  </si>
  <si>
    <t>V2(TH)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</si>
</sst>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H17" sqref="H17"/>
    </sheetView>
  </sheetViews>
  <sheetFormatPr baseColWidth="10" defaultRowHeight="15" x14ac:dyDescent="0"/>
  <sheetData>
    <row r="1" spans="1:11">
      <c r="B1" t="s">
        <v>13</v>
      </c>
      <c r="C1" t="s">
        <v>12</v>
      </c>
      <c r="D1" t="s">
        <v>11</v>
      </c>
      <c r="E1" t="s">
        <v>10</v>
      </c>
      <c r="F1" t="s">
        <v>16</v>
      </c>
      <c r="G1" t="s">
        <v>15</v>
      </c>
      <c r="H1" t="s">
        <v>17</v>
      </c>
      <c r="I1" t="s">
        <v>18</v>
      </c>
      <c r="J1" s="1" t="s">
        <v>9</v>
      </c>
      <c r="K1" s="1">
        <f>2/3</f>
        <v>0.66666666666666663</v>
      </c>
    </row>
    <row r="2" spans="1:11">
      <c r="A2" t="s">
        <v>8</v>
      </c>
      <c r="B2">
        <v>4</v>
      </c>
      <c r="C2">
        <v>8</v>
      </c>
      <c r="D2">
        <v>16</v>
      </c>
      <c r="E2">
        <v>32</v>
      </c>
      <c r="F2">
        <f>MAX(AVERAGE(B2:E2)-4,0)</f>
        <v>11</v>
      </c>
      <c r="G2">
        <f>1/(1+$K$3)^3*27/64</f>
        <v>0.216</v>
      </c>
      <c r="H2">
        <f>K1^3</f>
        <v>0.29629629629629628</v>
      </c>
      <c r="I2">
        <f>F2*G2*H2</f>
        <v>0.70399999999999996</v>
      </c>
      <c r="J2" s="1" t="s">
        <v>7</v>
      </c>
      <c r="K2" s="1">
        <f>1/3</f>
        <v>0.33333333333333331</v>
      </c>
    </row>
    <row r="3" spans="1:11">
      <c r="A3" t="s">
        <v>6</v>
      </c>
      <c r="B3">
        <v>4</v>
      </c>
      <c r="C3">
        <v>8</v>
      </c>
      <c r="D3">
        <v>16</v>
      </c>
      <c r="E3">
        <v>8</v>
      </c>
      <c r="F3">
        <f t="shared" ref="F3:F9" si="0">MAX(AVERAGE(B3:E3)-4,0)</f>
        <v>5</v>
      </c>
      <c r="G3">
        <f>1/(1+$K$3)^3*27/32</f>
        <v>0.432</v>
      </c>
      <c r="H3">
        <f>K1^2*K2</f>
        <v>0.14814814814814814</v>
      </c>
      <c r="I3">
        <f t="shared" ref="I3:I9" si="1">F3*G3*H3</f>
        <v>0.32</v>
      </c>
      <c r="J3" t="s">
        <v>14</v>
      </c>
      <c r="K3">
        <f>1/4</f>
        <v>0.25</v>
      </c>
    </row>
    <row r="4" spans="1:11">
      <c r="A4" s="2" t="s">
        <v>5</v>
      </c>
      <c r="B4" s="2">
        <v>4</v>
      </c>
      <c r="C4" s="2">
        <v>8</v>
      </c>
      <c r="D4" s="2">
        <v>4</v>
      </c>
      <c r="E4" s="2">
        <v>8</v>
      </c>
      <c r="F4" s="2">
        <f t="shared" si="0"/>
        <v>2</v>
      </c>
      <c r="G4" s="2">
        <f>1/(1+$K$3)^3*27/32</f>
        <v>0.432</v>
      </c>
      <c r="H4">
        <f>K1^2*K2</f>
        <v>0.14814814814814814</v>
      </c>
      <c r="I4">
        <f t="shared" si="1"/>
        <v>0.128</v>
      </c>
    </row>
    <row r="5" spans="1:11">
      <c r="A5" s="3" t="s">
        <v>4</v>
      </c>
      <c r="B5" s="3">
        <v>4</v>
      </c>
      <c r="C5" s="3">
        <v>2</v>
      </c>
      <c r="D5" s="3">
        <v>4</v>
      </c>
      <c r="E5" s="3">
        <v>8</v>
      </c>
      <c r="F5" s="3">
        <f t="shared" si="0"/>
        <v>0.5</v>
      </c>
      <c r="G5" s="3">
        <f>1/(1+$K$3)^3*27/32</f>
        <v>0.432</v>
      </c>
      <c r="H5">
        <f>K1^2*K2</f>
        <v>0.14814814814814814</v>
      </c>
      <c r="I5">
        <f t="shared" si="1"/>
        <v>3.2000000000000001E-2</v>
      </c>
    </row>
    <row r="6" spans="1:11">
      <c r="A6" s="2" t="s">
        <v>3</v>
      </c>
      <c r="B6" s="2">
        <v>4</v>
      </c>
      <c r="C6" s="2">
        <v>8</v>
      </c>
      <c r="D6" s="2">
        <v>4</v>
      </c>
      <c r="E6" s="2">
        <v>2</v>
      </c>
      <c r="F6" s="2">
        <f t="shared" si="0"/>
        <v>0.5</v>
      </c>
      <c r="G6" s="2">
        <f>1/(1+$K$3)^3*27/16</f>
        <v>0.86399999999999999</v>
      </c>
      <c r="H6">
        <f>K1*K2^2</f>
        <v>7.407407407407407E-2</v>
      </c>
      <c r="I6">
        <f t="shared" si="1"/>
        <v>3.2000000000000001E-2</v>
      </c>
    </row>
    <row r="7" spans="1:11">
      <c r="A7" s="3" t="s">
        <v>2</v>
      </c>
      <c r="B7" s="3">
        <v>4</v>
      </c>
      <c r="C7" s="3">
        <v>2</v>
      </c>
      <c r="D7" s="3">
        <v>4</v>
      </c>
      <c r="E7" s="3">
        <v>2</v>
      </c>
      <c r="F7" s="3">
        <f t="shared" si="0"/>
        <v>0</v>
      </c>
      <c r="G7" s="3">
        <f>1/(1+$K$3)^3*27/16</f>
        <v>0.86399999999999999</v>
      </c>
      <c r="H7">
        <f>K1*K2^2</f>
        <v>7.407407407407407E-2</v>
      </c>
      <c r="I7">
        <f t="shared" si="1"/>
        <v>0</v>
      </c>
    </row>
    <row r="8" spans="1:11">
      <c r="A8" t="s">
        <v>1</v>
      </c>
      <c r="B8">
        <v>4</v>
      </c>
      <c r="C8">
        <v>2</v>
      </c>
      <c r="D8">
        <v>1</v>
      </c>
      <c r="E8">
        <v>2</v>
      </c>
      <c r="F8">
        <f t="shared" si="0"/>
        <v>0</v>
      </c>
      <c r="G8">
        <f>1/(1+$K$3)^3*27/16</f>
        <v>0.86399999999999999</v>
      </c>
      <c r="H8">
        <f>K1*K2^2</f>
        <v>7.407407407407407E-2</v>
      </c>
      <c r="I8">
        <f t="shared" si="1"/>
        <v>0</v>
      </c>
    </row>
    <row r="9" spans="1:11">
      <c r="A9" t="s">
        <v>0</v>
      </c>
      <c r="B9">
        <v>4</v>
      </c>
      <c r="C9">
        <v>2</v>
      </c>
      <c r="D9">
        <v>1</v>
      </c>
      <c r="E9">
        <v>0.5</v>
      </c>
      <c r="F9">
        <f t="shared" si="0"/>
        <v>0</v>
      </c>
      <c r="G9">
        <f>1/(1+$K$3)^3*27/8</f>
        <v>1.728</v>
      </c>
      <c r="H9">
        <f>K2^3</f>
        <v>3.7037037037037035E-2</v>
      </c>
      <c r="I9">
        <f t="shared" si="1"/>
        <v>0</v>
      </c>
    </row>
    <row r="10" spans="1:11">
      <c r="I10" s="4">
        <f>SUM(I2:I9)</f>
        <v>1.2160000000000002</v>
      </c>
    </row>
    <row r="11" spans="1:11">
      <c r="A11" t="s">
        <v>21</v>
      </c>
    </row>
    <row r="12" spans="1:11">
      <c r="B12" t="s">
        <v>16</v>
      </c>
      <c r="C12" t="s">
        <v>19</v>
      </c>
      <c r="D12" t="s">
        <v>17</v>
      </c>
      <c r="E12" t="s">
        <v>18</v>
      </c>
      <c r="F12" t="s">
        <v>20</v>
      </c>
    </row>
    <row r="13" spans="1:11">
      <c r="A13" t="s">
        <v>5</v>
      </c>
      <c r="B13">
        <f>F4</f>
        <v>2</v>
      </c>
      <c r="C13">
        <f>G4</f>
        <v>0.432</v>
      </c>
      <c r="D13">
        <f>K1</f>
        <v>0.66666666666666663</v>
      </c>
      <c r="E13">
        <f>B13*C13*D13</f>
        <v>0.57599999999999996</v>
      </c>
      <c r="F13">
        <f>18/25</f>
        <v>0.72</v>
      </c>
    </row>
    <row r="14" spans="1:11">
      <c r="A14" t="s">
        <v>3</v>
      </c>
      <c r="B14">
        <f>F6</f>
        <v>0.5</v>
      </c>
      <c r="C14">
        <f>G6</f>
        <v>0.86399999999999999</v>
      </c>
      <c r="D14">
        <f>K2</f>
        <v>0.33333333333333331</v>
      </c>
      <c r="E14">
        <f>B14*C14*D14</f>
        <v>0.14399999999999999</v>
      </c>
    </row>
    <row r="15" spans="1:11">
      <c r="F15" s="2">
        <f>1/F13*(E13+E14)</f>
        <v>0.99999999999999989</v>
      </c>
    </row>
    <row r="16" spans="1:11">
      <c r="A16" t="s">
        <v>22</v>
      </c>
    </row>
    <row r="17" spans="1:6">
      <c r="B17" t="s">
        <v>16</v>
      </c>
      <c r="C17" t="s">
        <v>19</v>
      </c>
      <c r="D17" t="s">
        <v>17</v>
      </c>
      <c r="E17" t="s">
        <v>18</v>
      </c>
      <c r="F17" t="s">
        <v>20</v>
      </c>
    </row>
    <row r="18" spans="1:6">
      <c r="A18" t="s">
        <v>4</v>
      </c>
      <c r="B18">
        <f>F5</f>
        <v>0.5</v>
      </c>
      <c r="C18">
        <f>G5</f>
        <v>0.432</v>
      </c>
      <c r="D18">
        <f>K1</f>
        <v>0.66666666666666663</v>
      </c>
      <c r="E18">
        <f>B18*C18*D18</f>
        <v>0.14399999999999999</v>
      </c>
      <c r="F18">
        <f>18/25</f>
        <v>0.72</v>
      </c>
    </row>
    <row r="19" spans="1:6">
      <c r="A19" t="s">
        <v>2</v>
      </c>
      <c r="B19">
        <f>F7</f>
        <v>0</v>
      </c>
      <c r="C19">
        <f>G7</f>
        <v>0.86399999999999999</v>
      </c>
      <c r="D19">
        <f>K2</f>
        <v>0.33333333333333331</v>
      </c>
      <c r="E19">
        <f>B19*C19*D19</f>
        <v>0</v>
      </c>
    </row>
    <row r="20" spans="1:6">
      <c r="F20" s="3">
        <f>1/F18*(E18+E19)</f>
        <v>0.19999999999999998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 of 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Peiliang Guo</dc:creator>
  <cp:lastModifiedBy>Peiliang Guo</cp:lastModifiedBy>
  <dcterms:created xsi:type="dcterms:W3CDTF">2017-01-20T04:36:17Z</dcterms:created>
  <dcterms:modified xsi:type="dcterms:W3CDTF">2017-01-20T05:39:11Z</dcterms:modified>
</cp:coreProperties>
</file>