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15"/>
  </bookViews>
  <sheets>
    <sheet name="其他参数" sheetId="1" r:id="rId1"/>
    <sheet name="替代弹性" sheetId="2" r:id="rId2"/>
    <sheet name="情景设定" sheetId="3" r:id="rId3"/>
  </sheets>
  <definedNames>
    <definedName name="solver_adj" localSheetId="2" hidden="1">情景设定!$A$32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情景设定!$B$32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B32" i="3" l="1"/>
  <c r="A31" i="3"/>
  <c r="B20" i="3"/>
  <c r="J17" i="3" l="1"/>
  <c r="J18" i="3" s="1"/>
  <c r="J19" i="3" s="1"/>
  <c r="J20" i="3" s="1"/>
  <c r="J21" i="3" s="1"/>
  <c r="B24" i="3"/>
  <c r="B23" i="3"/>
  <c r="B26" i="3"/>
  <c r="K17" i="3" s="1"/>
  <c r="K18" i="3" s="1"/>
  <c r="K19" i="3" s="1"/>
  <c r="K20" i="3" s="1"/>
  <c r="K21" i="3" s="1"/>
  <c r="B27" i="3"/>
  <c r="J22" i="3" l="1"/>
  <c r="J23" i="3" s="1"/>
  <c r="J24" i="3" s="1"/>
  <c r="J25" i="3" s="1"/>
  <c r="J26" i="3" s="1"/>
  <c r="J27" i="3" s="1"/>
  <c r="J28" i="3" s="1"/>
  <c r="J29" i="3" s="1"/>
  <c r="J30" i="3" s="1"/>
  <c r="J31" i="3" s="1"/>
  <c r="K22" i="3"/>
  <c r="K23" i="3" s="1"/>
  <c r="K24" i="3" s="1"/>
  <c r="K25" i="3" s="1"/>
  <c r="K26" i="3" s="1"/>
  <c r="K27" i="3" s="1"/>
  <c r="K28" i="3" s="1"/>
  <c r="K29" i="3" s="1"/>
  <c r="K30" i="3" s="1"/>
  <c r="K31" i="3" s="1"/>
  <c r="I17" i="3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</calcChain>
</file>

<file path=xl/sharedStrings.xml><?xml version="1.0" encoding="utf-8"?>
<sst xmlns="http://schemas.openxmlformats.org/spreadsheetml/2006/main" count="202" uniqueCount="184">
  <si>
    <t>theta(x)</t>
  </si>
  <si>
    <t>imputed fixed factor share of capital</t>
  </si>
  <si>
    <t>coal</t>
  </si>
  <si>
    <t>oilgas</t>
  </si>
  <si>
    <t>mining</t>
  </si>
  <si>
    <t>agri</t>
  </si>
  <si>
    <t>gas</t>
  </si>
  <si>
    <t>GTAP-E</t>
    <phoneticPr fontId="1" type="noConversion"/>
  </si>
  <si>
    <t>名称</t>
    <phoneticPr fontId="1" type="noConversion"/>
  </si>
  <si>
    <t>说明</t>
    <phoneticPr fontId="1" type="noConversion"/>
  </si>
  <si>
    <t>取值</t>
    <phoneticPr fontId="1" type="noConversion"/>
  </si>
  <si>
    <t>来源</t>
    <phoneticPr fontId="1" type="noConversion"/>
  </si>
  <si>
    <t>co2 coefficient  （亿吨/十亿元）</t>
    <phoneticPr fontId="2" type="noConversion"/>
  </si>
  <si>
    <t>ccoef_P(fe)</t>
  </si>
  <si>
    <t>roil</t>
    <phoneticPr fontId="2" type="noConversion"/>
  </si>
  <si>
    <t>coal</t>
    <phoneticPr fontId="2" type="noConversion"/>
  </si>
  <si>
    <t>gas</t>
    <phoneticPr fontId="2" type="noConversion"/>
  </si>
  <si>
    <t>根据EPPA方法，数据，能源平衡表，投入产出表更新2010年排放数据，确定</t>
    <phoneticPr fontId="1" type="noConversion"/>
  </si>
  <si>
    <t>enesta</t>
  </si>
  <si>
    <t>EPPA</t>
    <phoneticPr fontId="1" type="noConversion"/>
  </si>
  <si>
    <t>电力数据</t>
    <phoneticPr fontId="1" type="noConversion"/>
  </si>
  <si>
    <t>见“电力数据”</t>
    <phoneticPr fontId="1" type="noConversion"/>
  </si>
  <si>
    <t>劳动力数据</t>
    <phoneticPr fontId="1" type="noConversion"/>
  </si>
  <si>
    <t>见“输入Data”</t>
    <phoneticPr fontId="1" type="noConversion"/>
  </si>
  <si>
    <t>ur.lo(lm)</t>
    <phoneticPr fontId="1" type="noConversion"/>
  </si>
  <si>
    <t>TFP</t>
    <phoneticPr fontId="1" type="noConversion"/>
  </si>
  <si>
    <t>全要素生产率</t>
    <phoneticPr fontId="1" type="noConversion"/>
  </si>
  <si>
    <t>AEEI</t>
    <phoneticPr fontId="1" type="noConversion"/>
  </si>
  <si>
    <t>自发能源效率提高</t>
    <phoneticPr fontId="1" type="noConversion"/>
  </si>
  <si>
    <t xml:space="preserve">Sue Wing </t>
    <phoneticPr fontId="1" type="noConversion"/>
  </si>
  <si>
    <t>kle</t>
    <phoneticPr fontId="1" type="noConversion"/>
  </si>
  <si>
    <t>吕振东</t>
    <phoneticPr fontId="1" type="noConversion"/>
  </si>
  <si>
    <t>ke</t>
    <phoneticPr fontId="1" type="noConversion"/>
  </si>
  <si>
    <t>资本 VS 能源</t>
    <phoneticPr fontId="1" type="noConversion"/>
  </si>
  <si>
    <t>sigma("ene_p")</t>
  </si>
  <si>
    <t>非电力能源间</t>
    <phoneticPr fontId="1" type="noConversion"/>
  </si>
  <si>
    <t>sigma("ele_p")</t>
  </si>
  <si>
    <t>esub(i,"kl")</t>
  </si>
  <si>
    <t>王克</t>
    <phoneticPr fontId="1" type="noConversion"/>
  </si>
  <si>
    <t>elecutil</t>
    <phoneticPr fontId="1" type="noConversion"/>
  </si>
  <si>
    <t>固定要素 VS 其他投入</t>
    <phoneticPr fontId="1" type="noConversion"/>
  </si>
  <si>
    <t>esub(i,"ff")</t>
  </si>
  <si>
    <t>esub_c</t>
  </si>
  <si>
    <t>能源消费品VS非能源消费品</t>
    <phoneticPr fontId="2" type="noConversion"/>
  </si>
  <si>
    <t>非能源消费品间</t>
    <phoneticPr fontId="2" type="noConversion"/>
  </si>
  <si>
    <t>能源消费品间</t>
    <phoneticPr fontId="2" type="noConversion"/>
  </si>
  <si>
    <t>投资品间</t>
    <phoneticPr fontId="2" type="noConversion"/>
  </si>
  <si>
    <t>王克</t>
    <phoneticPr fontId="2" type="noConversion"/>
  </si>
  <si>
    <t>esub_inv</t>
  </si>
  <si>
    <t>福利函数的替代弹性</t>
    <phoneticPr fontId="1" type="noConversion"/>
  </si>
  <si>
    <t>王克，EPPA</t>
    <phoneticPr fontId="1" type="noConversion"/>
  </si>
  <si>
    <t>β</t>
    <phoneticPr fontId="1" type="noConversion"/>
  </si>
  <si>
    <t>工资曲线弹性</t>
    <phoneticPr fontId="1" type="noConversion"/>
  </si>
  <si>
    <t>平均教育回报率</t>
    <phoneticPr fontId="1" type="noConversion"/>
  </si>
  <si>
    <t>基准情景</t>
    <phoneticPr fontId="1" type="noConversion"/>
  </si>
  <si>
    <t>人口增长率</t>
    <phoneticPr fontId="1" type="noConversion"/>
  </si>
  <si>
    <t>折旧率</t>
    <phoneticPr fontId="1" type="noConversion"/>
  </si>
  <si>
    <t>减排情景</t>
    <phoneticPr fontId="1" type="noConversion"/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</si>
  <si>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</si>
  <si>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</si>
  <si>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</si>
  <si>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</si>
  <si>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</si>
  <si>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</si>
  <si>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</si>
  <si>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</si>
  <si>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</si>
  <si>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</si>
  <si>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</si>
  <si>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</si>
  <si>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</si>
  <si>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</si>
  <si>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</si>
  <si>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</si>
  <si>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</si>
  <si>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</si>
  <si>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</si>
  <si>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</si>
  <si>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</si>
  <si>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提前减排</t>
    <phoneticPr fontId="1" type="noConversion"/>
  </si>
  <si>
    <t>延后减排</t>
    <phoneticPr fontId="1" type="noConversion"/>
  </si>
  <si>
    <t>16-20</t>
    <phoneticPr fontId="1" type="noConversion"/>
  </si>
  <si>
    <t>21-25</t>
    <phoneticPr fontId="1" type="noConversion"/>
  </si>
  <si>
    <t>26-30</t>
    <phoneticPr fontId="1" type="noConversion"/>
  </si>
  <si>
    <t>平均减排情景</t>
    <phoneticPr fontId="1" type="noConversion"/>
  </si>
  <si>
    <t>年均排放增长率</t>
    <phoneticPr fontId="1" type="noConversion"/>
  </si>
  <si>
    <t>16-30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</si>
  <si>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</si>
  <si>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</si>
  <si>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</si>
  <si>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减排情景A</t>
    <phoneticPr fontId="1" type="noConversion"/>
  </si>
  <si>
    <t>减排情景B</t>
    <phoneticPr fontId="1" type="noConversion"/>
  </si>
  <si>
    <t>劳动结构变化</t>
    <phoneticPr fontId="1" type="noConversion"/>
  </si>
  <si>
    <t>劳动结构不变</t>
    <phoneticPr fontId="1" type="noConversion"/>
  </si>
  <si>
    <t>不减排</t>
    <phoneticPr fontId="1" type="noConversion"/>
  </si>
  <si>
    <t>平均减排</t>
    <phoneticPr fontId="1" type="noConversion"/>
  </si>
  <si>
    <t>先减排</t>
    <phoneticPr fontId="1" type="noConversion"/>
  </si>
  <si>
    <t>后减排</t>
    <phoneticPr fontId="1" type="noConversion"/>
  </si>
  <si>
    <t>R1</t>
    <phoneticPr fontId="1" type="noConversion"/>
  </si>
  <si>
    <t>R2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</si>
  <si>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</si>
  <si>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</si>
  <si>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</si>
  <si>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</si>
  <si>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</si>
  <si>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</si>
  <si>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eta(x)</t>
  </si>
  <si>
    <t>固定要素供给弹性</t>
    <phoneticPr fontId="1" type="noConversion"/>
  </si>
  <si>
    <t>eta("coal")</t>
  </si>
  <si>
    <t>eta("oilgas")</t>
  </si>
  <si>
    <t>eta("agri")</t>
  </si>
  <si>
    <t>eta("mining")</t>
  </si>
  <si>
    <t>eta("gas")</t>
  </si>
  <si>
    <t>eta("elecutil")</t>
  </si>
  <si>
    <t>eta("bio_elec")</t>
  </si>
  <si>
    <t>eta("water_elec")</t>
  </si>
  <si>
    <t>eta("wind_elec")</t>
  </si>
  <si>
    <t>eta("solar_elec")</t>
  </si>
  <si>
    <t>eta("nuclear_elec")</t>
  </si>
  <si>
    <t>王克</t>
    <phoneticPr fontId="1" type="noConversion"/>
  </si>
  <si>
    <t>=oilgas</t>
    <phoneticPr fontId="1" type="noConversion"/>
  </si>
  <si>
    <t>=agri</t>
    <phoneticPr fontId="1" type="noConversion"/>
  </si>
  <si>
    <t>自设，水电供给弹性较小</t>
    <phoneticPr fontId="1" type="noConversion"/>
  </si>
  <si>
    <t>工资调整参数</t>
    <phoneticPr fontId="1" type="noConversion"/>
  </si>
  <si>
    <t>A</t>
    <phoneticPr fontId="1" type="noConversion"/>
  </si>
  <si>
    <t>不考虑</t>
    <phoneticPr fontId="1" type="noConversion"/>
  </si>
  <si>
    <t>王克,资本和劳动力的供给都受TFP的影响</t>
    <phoneticPr fontId="1" type="noConversion"/>
  </si>
  <si>
    <t>失业率的最小值=0.85*上一期的失业率</t>
    <phoneticPr fontId="1" type="noConversion"/>
  </si>
  <si>
    <t>babiker：上一期的失业人口中75%可以被消化，一期=5年——》下一年的失业率最多比上一年低15%</t>
    <phoneticPr fontId="1" type="noConversion"/>
  </si>
  <si>
    <t>化石能源发电技术间的替代弹性</t>
    <phoneticPr fontId="1" type="noConversion"/>
  </si>
  <si>
    <t>电力 VS 非电力</t>
    <phoneticPr fontId="1" type="noConversion"/>
  </si>
  <si>
    <t>oilgas</t>
    <phoneticPr fontId="2" type="noConversion"/>
  </si>
  <si>
    <t>coal</t>
    <phoneticPr fontId="2" type="noConversion"/>
  </si>
  <si>
    <t>others</t>
    <phoneticPr fontId="2" type="noConversion"/>
  </si>
  <si>
    <t>刘泽云，2009</t>
    <phoneticPr fontId="1" type="noConversion"/>
  </si>
  <si>
    <t>基准情景-EPPA4.1</t>
    <phoneticPr fontId="1" type="noConversion"/>
  </si>
  <si>
    <t>减排情景C</t>
    <phoneticPr fontId="1" type="noConversion"/>
  </si>
  <si>
    <t>劳动结构不变-无失业</t>
    <phoneticPr fontId="1" type="noConversion"/>
  </si>
  <si>
    <t>劳动结构变化-无失业</t>
    <phoneticPr fontId="1" type="noConversion"/>
  </si>
  <si>
    <t>R3</t>
  </si>
  <si>
    <t>A3</t>
  </si>
  <si>
    <t>B3</t>
  </si>
  <si>
    <t>C3</t>
  </si>
  <si>
    <t>R4</t>
  </si>
  <si>
    <t>A4</t>
  </si>
  <si>
    <t>B4</t>
  </si>
  <si>
    <t>C4</t>
  </si>
  <si>
    <t>基准情景R1</t>
    <phoneticPr fontId="1" type="noConversion"/>
  </si>
  <si>
    <t>基准情景R2</t>
  </si>
  <si>
    <t>基准情景R3</t>
  </si>
  <si>
    <t>基准情景R4</t>
  </si>
  <si>
    <t>劳动力结构的变化从2016年开始</t>
    <phoneticPr fontId="1" type="noConversion"/>
  </si>
  <si>
    <t>资本 VS 劳动力聚合</t>
    <phoneticPr fontId="1" type="noConversion"/>
  </si>
  <si>
    <t>劳动聚合 VS 资本-能源复合</t>
    <phoneticPr fontId="1" type="noConversion"/>
  </si>
  <si>
    <t>eslm"l"</t>
    <phoneticPr fontId="1" type="noConversion"/>
  </si>
  <si>
    <t>高水平劳动力 VS 低水平劳动力</t>
    <phoneticPr fontId="1" type="noConversion"/>
  </si>
  <si>
    <t>高水平劳动力之间</t>
    <phoneticPr fontId="1" type="noConversion"/>
  </si>
  <si>
    <t>低水平劳动力之间</t>
    <phoneticPr fontId="1" type="noConversion"/>
  </si>
  <si>
    <t>eslm"lh"</t>
    <phoneticPr fontId="1" type="noConversion"/>
  </si>
  <si>
    <t>eslm"ll"</t>
    <phoneticPr fontId="1" type="noConversion"/>
  </si>
  <si>
    <t>Taran Fæhn,2004</t>
    <phoneticPr fontId="1" type="noConversion"/>
  </si>
  <si>
    <t>王克,eppa</t>
    <phoneticPr fontId="1" type="noConversion"/>
  </si>
  <si>
    <t>电力成本溢价</t>
    <phoneticPr fontId="1" type="noConversion"/>
  </si>
  <si>
    <t>emkup</t>
    <phoneticPr fontId="1" type="noConversion"/>
  </si>
  <si>
    <t>wind_elec</t>
    <phoneticPr fontId="1" type="noConversion"/>
  </si>
  <si>
    <t>solar_elec</t>
    <phoneticPr fontId="1" type="noConversion"/>
  </si>
  <si>
    <t>biomass_elec</t>
    <phoneticPr fontId="1" type="noConversion"/>
  </si>
  <si>
    <t>其他</t>
    <phoneticPr fontId="1" type="noConversion"/>
  </si>
  <si>
    <t>普通资本和电力资本的替代弹性</t>
    <phoneticPr fontId="1" type="noConversion"/>
  </si>
  <si>
    <t>Sue Wing，2006</t>
    <phoneticPr fontId="1" type="noConversion"/>
  </si>
  <si>
    <t>inf</t>
    <phoneticPr fontId="1" type="noConversion"/>
  </si>
  <si>
    <t>Base Load发电间的替代弹性</t>
    <phoneticPr fontId="1" type="noConversion"/>
  </si>
  <si>
    <t>sigma("BL")</t>
    <phoneticPr fontId="1" type="noConversion"/>
  </si>
  <si>
    <t>sigma("RE")</t>
    <phoneticPr fontId="1" type="noConversion"/>
  </si>
  <si>
    <t>Base Load发电与风光发电间的替代弹性</t>
    <phoneticPr fontId="1" type="noConversion"/>
  </si>
  <si>
    <t>electricity</t>
    <phoneticPr fontId="1" type="noConversion"/>
  </si>
  <si>
    <t>nuclear</t>
    <phoneticPr fontId="1" type="noConversion"/>
  </si>
  <si>
    <t>hydro</t>
    <phoneticPr fontId="1" type="noConversion"/>
  </si>
  <si>
    <t>neta(r)*nshare(r)/(1-nshare(r))</t>
    <phoneticPr fontId="1" type="noConversion"/>
  </si>
  <si>
    <t>wind</t>
    <phoneticPr fontId="1" type="noConversion"/>
  </si>
  <si>
    <t>solar</t>
    <phoneticPr fontId="1" type="noConversion"/>
  </si>
  <si>
    <t>biomass</t>
    <phoneticPr fontId="1" type="noConversion"/>
  </si>
  <si>
    <t>电力行业</t>
    <phoneticPr fontId="1" type="noConversion"/>
  </si>
  <si>
    <t>eppa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</si>
</sst>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76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quotePrefix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applyFill="1"/>
    <xf numFmtId="49" fontId="0" fillId="0" borderId="0" xfId="0" applyNumberFormat="1"/>
    <xf numFmtId="0" fontId="0" fillId="3" borderId="0" xfId="0" applyFill="1"/>
    <xf numFmtId="0" fontId="0" fillId="3" borderId="0" xfId="0" applyFill="1" applyAlignment="1">
      <alignment vertical="center"/>
    </xf>
    <xf numFmtId="2" fontId="0" fillId="3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情景设定!$E$10</c:f>
              <c:strCache>
                <c:ptCount val="1"/>
                <c:pt idx="0">
                  <c:v>基准情景R1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情景设定!$D$11:$D$31</c15:sqref>
                  </c15:fullRef>
                </c:ext>
              </c:extLst>
              <c:f>情景设定!$D$16:$D$31</c:f>
              <c:strCach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情景设定!$E$11:$E$31</c15:sqref>
                  </c15:fullRef>
                </c:ext>
              </c:extLst>
              <c:f>情景设定!$E$16:$E$31</c:f>
              <c:numCache>
                <c:formatCode>General</c:formatCode>
                <c:ptCount val="16"/>
                <c:pt idx="0">
                  <c:v>8.8263066965460801</c:v>
                </c:pt>
                <c:pt idx="1">
                  <c:v>9.4097866705071969</c:v>
                </c:pt>
                <c:pt idx="2">
                  <c:v>10.024020209450196</c:v>
                </c:pt>
                <c:pt idx="3">
                  <c:v>10.670372057717831</c:v>
                </c:pt>
                <c:pt idx="4">
                  <c:v>11.349216218352097</c:v>
                </c:pt>
                <c:pt idx="5">
                  <c:v>12.062886491780942</c:v>
                </c:pt>
                <c:pt idx="6">
                  <c:v>12.812214408673155</c:v>
                </c:pt>
                <c:pt idx="7">
                  <c:v>13.599410770090445</c:v>
                </c:pt>
                <c:pt idx="8">
                  <c:v>14.425700264907103</c:v>
                </c:pt>
                <c:pt idx="9">
                  <c:v>15.293059312235084</c:v>
                </c:pt>
                <c:pt idx="10">
                  <c:v>16.203214782473989</c:v>
                </c:pt>
                <c:pt idx="11">
                  <c:v>17.15794519413345</c:v>
                </c:pt>
                <c:pt idx="12">
                  <c:v>18.159000535018389</c:v>
                </c:pt>
                <c:pt idx="13">
                  <c:v>19.208176671416865</c:v>
                </c:pt>
                <c:pt idx="14">
                  <c:v>20.307315055259846</c:v>
                </c:pt>
                <c:pt idx="15">
                  <c:v>21.458318112278974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情景设定!$I$10</c:f>
              <c:strCache>
                <c:ptCount val="1"/>
                <c:pt idx="0">
                  <c:v>减排情景A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情景设定!$D$11:$D$31</c15:sqref>
                  </c15:fullRef>
                </c:ext>
              </c:extLst>
              <c:f>情景设定!$D$16:$D$31</c:f>
              <c:strCach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情景设定!$I$11:$I$31</c15:sqref>
                  </c15:fullRef>
                </c:ext>
              </c:extLst>
              <c:f>情景设定!$I$16:$I$31</c:f>
              <c:numCache>
                <c:formatCode>General</c:formatCode>
                <c:ptCount val="16"/>
                <c:pt idx="0">
                  <c:v>8.8263066965460801</c:v>
                </c:pt>
                <c:pt idx="1">
                  <c:v>8.9568078820433357</c:v>
                </c:pt>
                <c:pt idx="2">
                  <c:v>9.0892385902732258</c:v>
                </c:pt>
                <c:pt idx="3">
                  <c:v>9.2236273501564767</c:v>
                </c:pt>
                <c:pt idx="4">
                  <c:v>9.3600031124276164</c:v>
                </c:pt>
                <c:pt idx="5">
                  <c:v>9.4983952558716922</c:v>
                </c:pt>
                <c:pt idx="6">
                  <c:v>9.6388335936532048</c:v>
                </c:pt>
                <c:pt idx="7">
                  <c:v>9.7813483797386187</c:v>
                </c:pt>
                <c:pt idx="8">
                  <c:v>9.9259703154138279</c:v>
                </c:pt>
                <c:pt idx="9">
                  <c:v>10.072730555897991</c:v>
                </c:pt>
                <c:pt idx="10">
                  <c:v>10.221660717055151</c:v>
                </c:pt>
                <c:pt idx="11">
                  <c:v>10.372792882205092</c:v>
                </c:pt>
                <c:pt idx="12">
                  <c:v>10.526159609034897</c:v>
                </c:pt>
                <c:pt idx="13">
                  <c:v>10.681793936612697</c:v>
                </c:pt>
                <c:pt idx="14">
                  <c:v>10.839729392505122</c:v>
                </c:pt>
                <c:pt idx="15">
                  <c:v>10.99999999999998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情景设定!$J$10</c:f>
              <c:strCache>
                <c:ptCount val="1"/>
                <c:pt idx="0">
                  <c:v>减排情景B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情景设定!$D$11:$D$31</c15:sqref>
                  </c15:fullRef>
                </c:ext>
              </c:extLst>
              <c:f>情景设定!$D$16:$D$31</c:f>
              <c:strCach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情景设定!$J$11:$J$31</c15:sqref>
                  </c15:fullRef>
                </c:ext>
              </c:extLst>
              <c:f>情景设定!$J$16:$J$31</c:f>
              <c:numCache>
                <c:formatCode>General</c:formatCode>
                <c:ptCount val="16"/>
                <c:pt idx="0">
                  <c:v>8.8263066965460801</c:v>
                </c:pt>
                <c:pt idx="1">
                  <c:v>8.8916363556311691</c:v>
                </c:pt>
                <c:pt idx="2">
                  <c:v>8.9574495651414701</c:v>
                </c:pt>
                <c:pt idx="3">
                  <c:v>9.0237499041713338</c:v>
                </c:pt>
                <c:pt idx="4">
                  <c:v>9.0905409783064872</c:v>
                </c:pt>
                <c:pt idx="5">
                  <c:v>9.1578264198201147</c:v>
                </c:pt>
                <c:pt idx="6">
                  <c:v>9.2933933559206654</c:v>
                </c:pt>
                <c:pt idx="7">
                  <c:v>9.4309671431364457</c:v>
                </c:pt>
                <c:pt idx="8">
                  <c:v>9.5705774896803462</c:v>
                </c:pt>
                <c:pt idx="9">
                  <c:v>9.712254543547715</c:v>
                </c:pt>
                <c:pt idx="10">
                  <c:v>9.8560288990266294</c:v>
                </c:pt>
                <c:pt idx="11">
                  <c:v>10.07488295544351</c:v>
                </c:pt>
                <c:pt idx="12">
                  <c:v>10.29859668693854</c:v>
                </c:pt>
                <c:pt idx="13">
                  <c:v>10.527278003057706</c:v>
                </c:pt>
                <c:pt idx="14">
                  <c:v>10.761037209488697</c:v>
                </c:pt>
                <c:pt idx="15">
                  <c:v>10.999987061267456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情景设定!$K$10</c:f>
              <c:strCache>
                <c:ptCount val="1"/>
                <c:pt idx="0">
                  <c:v>减排情景C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情景设定!$D$11:$D$31</c15:sqref>
                  </c15:fullRef>
                </c:ext>
              </c:extLst>
              <c:f>情景设定!$D$16:$D$31</c:f>
              <c:strCach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情景设定!$K$11:$K$31</c15:sqref>
                  </c15:fullRef>
                </c:ext>
              </c:extLst>
              <c:f>情景设定!$K$16:$K$31</c:f>
              <c:numCache>
                <c:formatCode>General</c:formatCode>
                <c:ptCount val="16"/>
                <c:pt idx="0">
                  <c:v>8.8263066965460801</c:v>
                </c:pt>
                <c:pt idx="1">
                  <c:v>9.0222956738013469</c:v>
                </c:pt>
                <c:pt idx="2">
                  <c:v>9.2226366048835295</c:v>
                </c:pt>
                <c:pt idx="3">
                  <c:v>9.4274261253400802</c:v>
                </c:pt>
                <c:pt idx="4">
                  <c:v>9.6367630165199465</c:v>
                </c:pt>
                <c:pt idx="5">
                  <c:v>9.8507482532212975</c:v>
                </c:pt>
                <c:pt idx="6">
                  <c:v>9.9965727860052791</c:v>
                </c:pt>
                <c:pt idx="7">
                  <c:v>10.144556017175924</c:v>
                </c:pt>
                <c:pt idx="8">
                  <c:v>10.294729902801501</c:v>
                </c:pt>
                <c:pt idx="9">
                  <c:v>10.447126872008626</c:v>
                </c:pt>
                <c:pt idx="10">
                  <c:v>10.601779833985139</c:v>
                </c:pt>
                <c:pt idx="11">
                  <c:v>10.680251009535887</c:v>
                </c:pt>
                <c:pt idx="12">
                  <c:v>10.759303005051654</c:v>
                </c:pt>
                <c:pt idx="13">
                  <c:v>10.838940119586576</c:v>
                </c:pt>
                <c:pt idx="14">
                  <c:v>10.91916668401509</c:v>
                </c:pt>
                <c:pt idx="15">
                  <c:v>10.99998706126746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08664"/>
        <c:axId val="619209056"/>
      </c:lineChart>
      <c:catAx>
        <c:axId val="6192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09056"/>
        <c:crosses val="autoZero"/>
        <c:auto val="1"/>
        <c:lblAlgn val="ctr"/>
        <c:lblOffset val="100"/>
        <c:noMultiLvlLbl val="0"/>
      </c:catAx>
      <c:valAx>
        <c:axId val="619209056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二氧化碳排放量（十亿吨）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情景设定!$E$10</c:f>
              <c:strCache>
                <c:ptCount val="1"/>
                <c:pt idx="0">
                  <c:v>基准情景R1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情景设定!$D$11:$D$31</c:f>
              <c:strCach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strCache>
            </c:strRef>
          </c:cat>
          <c:val>
            <c:numRef>
              <c:f>情景设定!$E$11:$E$31</c:f>
              <c:numCache>
                <c:formatCode>General</c:formatCode>
                <c:ptCount val="21"/>
                <c:pt idx="0">
                  <c:v>6.1932907965406132</c:v>
                </c:pt>
                <c:pt idx="1">
                  <c:v>6.7739308250534576</c:v>
                </c:pt>
                <c:pt idx="2">
                  <c:v>7.2473048249798468</c:v>
                </c:pt>
                <c:pt idx="3">
                  <c:v>7.7463383064867948</c:v>
                </c:pt>
                <c:pt idx="4">
                  <c:v>8.2722538754306036</c:v>
                </c:pt>
                <c:pt idx="5">
                  <c:v>8.8263066965460801</c:v>
                </c:pt>
                <c:pt idx="6">
                  <c:v>9.4097866705071969</c:v>
                </c:pt>
                <c:pt idx="7">
                  <c:v>10.024020209450196</c:v>
                </c:pt>
                <c:pt idx="8">
                  <c:v>10.670372057717831</c:v>
                </c:pt>
                <c:pt idx="9">
                  <c:v>11.349216218352097</c:v>
                </c:pt>
                <c:pt idx="10">
                  <c:v>12.062886491780942</c:v>
                </c:pt>
                <c:pt idx="11">
                  <c:v>12.812214408673155</c:v>
                </c:pt>
                <c:pt idx="12">
                  <c:v>13.599410770090445</c:v>
                </c:pt>
                <c:pt idx="13">
                  <c:v>14.425700264907103</c:v>
                </c:pt>
                <c:pt idx="14">
                  <c:v>15.293059312235084</c:v>
                </c:pt>
                <c:pt idx="15">
                  <c:v>16.203214782473989</c:v>
                </c:pt>
                <c:pt idx="16">
                  <c:v>17.15794519413345</c:v>
                </c:pt>
                <c:pt idx="17">
                  <c:v>18.159000535018389</c:v>
                </c:pt>
                <c:pt idx="18">
                  <c:v>19.208176671416865</c:v>
                </c:pt>
                <c:pt idx="19">
                  <c:v>20.307315055259846</c:v>
                </c:pt>
                <c:pt idx="20">
                  <c:v>21.458318112278974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情景设定!$F$10</c:f>
              <c:strCache>
                <c:ptCount val="1"/>
                <c:pt idx="0">
                  <c:v>基准情景R2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情景设定!$F$11:$F$31</c:f>
              <c:numCache>
                <c:formatCode>General</c:formatCode>
                <c:ptCount val="21"/>
                <c:pt idx="0">
                  <c:v>6.1932907965406132</c:v>
                </c:pt>
                <c:pt idx="1">
                  <c:v>6.7739308250534576</c:v>
                </c:pt>
                <c:pt idx="2">
                  <c:v>7.2473048249798468</c:v>
                </c:pt>
                <c:pt idx="3">
                  <c:v>7.7463383064867948</c:v>
                </c:pt>
                <c:pt idx="4">
                  <c:v>8.2722538754306036</c:v>
                </c:pt>
                <c:pt idx="5">
                  <c:v>8.8263066965460801</c:v>
                </c:pt>
                <c:pt idx="6">
                  <c:v>9.5642768610795912</c:v>
                </c:pt>
                <c:pt idx="7">
                  <c:v>10.18801019916754</c:v>
                </c:pt>
                <c:pt idx="8">
                  <c:v>10.82647005483687</c:v>
                </c:pt>
                <c:pt idx="9">
                  <c:v>11.571165650936347</c:v>
                </c:pt>
                <c:pt idx="10">
                  <c:v>12.319520469986974</c:v>
                </c:pt>
                <c:pt idx="11">
                  <c:v>13.073163620584014</c:v>
                </c:pt>
                <c:pt idx="12">
                  <c:v>13.911678066229554</c:v>
                </c:pt>
                <c:pt idx="13">
                  <c:v>14.779730314541219</c:v>
                </c:pt>
                <c:pt idx="14">
                  <c:v>15.662580321786397</c:v>
                </c:pt>
                <c:pt idx="15">
                  <c:v>16.600979871138239</c:v>
                </c:pt>
                <c:pt idx="16">
                  <c:v>17.601179420237429</c:v>
                </c:pt>
                <c:pt idx="17">
                  <c:v>18.628676788036426</c:v>
                </c:pt>
                <c:pt idx="18">
                  <c:v>19.670567954879839</c:v>
                </c:pt>
                <c:pt idx="19">
                  <c:v>20.816376079933487</c:v>
                </c:pt>
                <c:pt idx="20">
                  <c:v>22.005551584168586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情景设定!$G$10</c:f>
              <c:strCache>
                <c:ptCount val="1"/>
                <c:pt idx="0">
                  <c:v>基准情景R3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情景设定!$G$11:$G$31</c:f>
              <c:numCache>
                <c:formatCode>General</c:formatCode>
                <c:ptCount val="21"/>
                <c:pt idx="0">
                  <c:v>6.1760252148446719</c:v>
                </c:pt>
                <c:pt idx="1">
                  <c:v>6.2763410179267423</c:v>
                </c:pt>
                <c:pt idx="2">
                  <c:v>6.5358589874198643</c:v>
                </c:pt>
                <c:pt idx="3">
                  <c:v>6.8035351060450351</c:v>
                </c:pt>
                <c:pt idx="4">
                  <c:v>7.0822083391279813</c:v>
                </c:pt>
                <c:pt idx="5">
                  <c:v>7.3745134423829848</c:v>
                </c:pt>
                <c:pt idx="6">
                  <c:v>7.6828911825276132</c:v>
                </c:pt>
                <c:pt idx="7">
                  <c:v>8.0096187356276776</c:v>
                </c:pt>
                <c:pt idx="8">
                  <c:v>8.3568481684994076</c:v>
                </c:pt>
                <c:pt idx="9">
                  <c:v>8.7266457929672114</c:v>
                </c:pt>
                <c:pt idx="10">
                  <c:v>9.121029554131848</c:v>
                </c:pt>
                <c:pt idx="11">
                  <c:v>9.5420023870949837</c:v>
                </c:pt>
                <c:pt idx="12">
                  <c:v>9.9915821535652718</c:v>
                </c:pt>
                <c:pt idx="13">
                  <c:v>10.471827604455404</c:v>
                </c:pt>
                <c:pt idx="14">
                  <c:v>10.98486135403193</c:v>
                </c:pt>
                <c:pt idx="15">
                  <c:v>11.532890176519897</c:v>
                </c:pt>
                <c:pt idx="16">
                  <c:v>12.118223590627986</c:v>
                </c:pt>
                <c:pt idx="17">
                  <c:v>12.743290351474876</c:v>
                </c:pt>
                <c:pt idx="18">
                  <c:v>13.410654216218349</c:v>
                </c:pt>
                <c:pt idx="19">
                  <c:v>14.12302886045978</c:v>
                </c:pt>
                <c:pt idx="20">
                  <c:v>14.883292275447346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情景设定!$H$10</c:f>
              <c:strCache>
                <c:ptCount val="1"/>
                <c:pt idx="0">
                  <c:v>基准情景R4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情景设定!$H$11:$H$31</c:f>
              <c:numCache>
                <c:formatCode>General</c:formatCode>
                <c:ptCount val="21"/>
                <c:pt idx="0">
                  <c:v>6.1760252148446719</c:v>
                </c:pt>
                <c:pt idx="1">
                  <c:v>5.3679027259196328</c:v>
                </c:pt>
                <c:pt idx="2">
                  <c:v>5.0124898860142988</c:v>
                </c:pt>
                <c:pt idx="3">
                  <c:v>8.0438900123803041</c:v>
                </c:pt>
                <c:pt idx="4">
                  <c:v>7.5542426079340661</c:v>
                </c:pt>
                <c:pt idx="5">
                  <c:v>7.4711222359599061</c:v>
                </c:pt>
                <c:pt idx="6">
                  <c:v>10.173517371086666</c:v>
                </c:pt>
                <c:pt idx="7">
                  <c:v>10.089235944439425</c:v>
                </c:pt>
                <c:pt idx="8">
                  <c:v>10.3493832094788</c:v>
                </c:pt>
                <c:pt idx="9">
                  <c:v>12.481035625748708</c:v>
                </c:pt>
                <c:pt idx="10">
                  <c:v>12.861405637456903</c:v>
                </c:pt>
                <c:pt idx="11">
                  <c:v>13.480222580228201</c:v>
                </c:pt>
                <c:pt idx="12">
                  <c:v>15.02602960562534</c:v>
                </c:pt>
                <c:pt idx="13">
                  <c:v>15.779222461385636</c:v>
                </c:pt>
                <c:pt idx="14">
                  <c:v>16.689369433246615</c:v>
                </c:pt>
                <c:pt idx="15">
                  <c:v>17.849628453046456</c:v>
                </c:pt>
                <c:pt idx="16">
                  <c:v>18.853948270697266</c:v>
                </c:pt>
                <c:pt idx="17">
                  <c:v>19.969533080247963</c:v>
                </c:pt>
                <c:pt idx="18">
                  <c:v>20.972758803359561</c:v>
                </c:pt>
                <c:pt idx="19">
                  <c:v>22.143789974650026</c:v>
                </c:pt>
                <c:pt idx="20">
                  <c:v>23.413294405297364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情景设定!$I$10</c:f>
              <c:strCache>
                <c:ptCount val="1"/>
                <c:pt idx="0">
                  <c:v>减排情景A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情景设定!$D$11:$D$31</c:f>
              <c:strCach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strCache>
            </c:strRef>
          </c:cat>
          <c:val>
            <c:numRef>
              <c:f>情景设定!$I$11:$I$31</c:f>
              <c:numCache>
                <c:formatCode>General</c:formatCode>
                <c:ptCount val="21"/>
                <c:pt idx="0">
                  <c:v>6.1932907965406132</c:v>
                </c:pt>
                <c:pt idx="1">
                  <c:v>6.7739308250534576</c:v>
                </c:pt>
                <c:pt idx="2">
                  <c:v>7.2473048249798468</c:v>
                </c:pt>
                <c:pt idx="3">
                  <c:v>7.7463383064867948</c:v>
                </c:pt>
                <c:pt idx="4">
                  <c:v>8.2722538754306036</c:v>
                </c:pt>
                <c:pt idx="5">
                  <c:v>8.8263066965460801</c:v>
                </c:pt>
                <c:pt idx="6">
                  <c:v>8.9568078820433357</c:v>
                </c:pt>
                <c:pt idx="7">
                  <c:v>9.0892385902732258</c:v>
                </c:pt>
                <c:pt idx="8">
                  <c:v>9.2236273501564767</c:v>
                </c:pt>
                <c:pt idx="9">
                  <c:v>9.3600031124276164</c:v>
                </c:pt>
                <c:pt idx="10">
                  <c:v>9.4983952558716922</c:v>
                </c:pt>
                <c:pt idx="11">
                  <c:v>9.6388335936532048</c:v>
                </c:pt>
                <c:pt idx="12">
                  <c:v>9.7813483797386187</c:v>
                </c:pt>
                <c:pt idx="13">
                  <c:v>9.9259703154138279</c:v>
                </c:pt>
                <c:pt idx="14">
                  <c:v>10.072730555897991</c:v>
                </c:pt>
                <c:pt idx="15">
                  <c:v>10.221660717055151</c:v>
                </c:pt>
                <c:pt idx="16">
                  <c:v>10.372792882205092</c:v>
                </c:pt>
                <c:pt idx="17">
                  <c:v>10.526159609034897</c:v>
                </c:pt>
                <c:pt idx="18">
                  <c:v>10.681793936612697</c:v>
                </c:pt>
                <c:pt idx="19">
                  <c:v>10.839729392505122</c:v>
                </c:pt>
                <c:pt idx="20">
                  <c:v>10.99999999999998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情景设定!$J$10</c:f>
              <c:strCache>
                <c:ptCount val="1"/>
                <c:pt idx="0">
                  <c:v>减排情景B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情景设定!$D$11:$D$31</c:f>
              <c:strCach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strCache>
            </c:strRef>
          </c:cat>
          <c:val>
            <c:numRef>
              <c:f>情景设定!$J$11:$J$31</c:f>
              <c:numCache>
                <c:formatCode>General</c:formatCode>
                <c:ptCount val="21"/>
                <c:pt idx="0">
                  <c:v>6.1932907965406132</c:v>
                </c:pt>
                <c:pt idx="1">
                  <c:v>6.7739308250534576</c:v>
                </c:pt>
                <c:pt idx="2">
                  <c:v>7.2473048249798468</c:v>
                </c:pt>
                <c:pt idx="3">
                  <c:v>7.7463383064867948</c:v>
                </c:pt>
                <c:pt idx="4">
                  <c:v>8.2722538754306036</c:v>
                </c:pt>
                <c:pt idx="5">
                  <c:v>8.8263066965460801</c:v>
                </c:pt>
                <c:pt idx="6">
                  <c:v>8.8916363556311691</c:v>
                </c:pt>
                <c:pt idx="7">
                  <c:v>8.9574495651414701</c:v>
                </c:pt>
                <c:pt idx="8">
                  <c:v>9.0237499041713338</c:v>
                </c:pt>
                <c:pt idx="9">
                  <c:v>9.0905409783064872</c:v>
                </c:pt>
                <c:pt idx="10">
                  <c:v>9.1578264198201147</c:v>
                </c:pt>
                <c:pt idx="11">
                  <c:v>9.2933933559206654</c:v>
                </c:pt>
                <c:pt idx="12">
                  <c:v>9.4309671431364457</c:v>
                </c:pt>
                <c:pt idx="13">
                  <c:v>9.5705774896803462</c:v>
                </c:pt>
                <c:pt idx="14">
                  <c:v>9.712254543547715</c:v>
                </c:pt>
                <c:pt idx="15">
                  <c:v>9.8560288990266294</c:v>
                </c:pt>
                <c:pt idx="16">
                  <c:v>10.07488295544351</c:v>
                </c:pt>
                <c:pt idx="17">
                  <c:v>10.29859668693854</c:v>
                </c:pt>
                <c:pt idx="18">
                  <c:v>10.527278003057706</c:v>
                </c:pt>
                <c:pt idx="19">
                  <c:v>10.761037209488697</c:v>
                </c:pt>
                <c:pt idx="20">
                  <c:v>10.999987061267456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情景设定!$K$10</c:f>
              <c:strCache>
                <c:ptCount val="1"/>
                <c:pt idx="0">
                  <c:v>减排情景C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情景设定!$D$11:$D$31</c:f>
              <c:strCach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strCache>
            </c:strRef>
          </c:cat>
          <c:val>
            <c:numRef>
              <c:f>情景设定!$K$11:$K$31</c:f>
              <c:numCache>
                <c:formatCode>General</c:formatCode>
                <c:ptCount val="21"/>
                <c:pt idx="0">
                  <c:v>6.1932907965406132</c:v>
                </c:pt>
                <c:pt idx="1">
                  <c:v>6.7739308250534576</c:v>
                </c:pt>
                <c:pt idx="2">
                  <c:v>7.2473048249798468</c:v>
                </c:pt>
                <c:pt idx="3">
                  <c:v>7.7463383064867948</c:v>
                </c:pt>
                <c:pt idx="4">
                  <c:v>8.2722538754306036</c:v>
                </c:pt>
                <c:pt idx="5">
                  <c:v>8.8263066965460801</c:v>
                </c:pt>
                <c:pt idx="6">
                  <c:v>9.0222956738013469</c:v>
                </c:pt>
                <c:pt idx="7">
                  <c:v>9.2226366048835295</c:v>
                </c:pt>
                <c:pt idx="8">
                  <c:v>9.4274261253400802</c:v>
                </c:pt>
                <c:pt idx="9">
                  <c:v>9.6367630165199465</c:v>
                </c:pt>
                <c:pt idx="10">
                  <c:v>9.8507482532212975</c:v>
                </c:pt>
                <c:pt idx="11">
                  <c:v>9.9965727860052791</c:v>
                </c:pt>
                <c:pt idx="12">
                  <c:v>10.144556017175924</c:v>
                </c:pt>
                <c:pt idx="13">
                  <c:v>10.294729902801501</c:v>
                </c:pt>
                <c:pt idx="14">
                  <c:v>10.447126872008626</c:v>
                </c:pt>
                <c:pt idx="15">
                  <c:v>10.601779833985139</c:v>
                </c:pt>
                <c:pt idx="16">
                  <c:v>10.680251009535887</c:v>
                </c:pt>
                <c:pt idx="17">
                  <c:v>10.759303005051654</c:v>
                </c:pt>
                <c:pt idx="18">
                  <c:v>10.838940119586576</c:v>
                </c:pt>
                <c:pt idx="19">
                  <c:v>10.91916668401509</c:v>
                </c:pt>
                <c:pt idx="20">
                  <c:v>10.99998706126746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情景设定!$L$10</c:f>
              <c:strCache>
                <c:ptCount val="1"/>
                <c:pt idx="0">
                  <c:v>基准情景-EPPA4.1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情景设定!$D$11:$D$31</c:f>
              <c:strCach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strCache>
            </c:strRef>
          </c:cat>
          <c:val>
            <c:numRef>
              <c:f>情景设定!$L$11:$L$31</c:f>
              <c:numCache>
                <c:formatCode>General</c:formatCode>
                <c:ptCount val="21"/>
                <c:pt idx="0">
                  <c:v>6.9969261041366817</c:v>
                </c:pt>
                <c:pt idx="5">
                  <c:v>9.0733468828881936</c:v>
                </c:pt>
                <c:pt idx="10">
                  <c:v>11.118165426706737</c:v>
                </c:pt>
                <c:pt idx="15">
                  <c:v>13.343735446126095</c:v>
                </c:pt>
                <c:pt idx="20">
                  <c:v>15.8058532672318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42392"/>
        <c:axId val="630342784"/>
      </c:lineChart>
      <c:catAx>
        <c:axId val="63034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42784"/>
        <c:crosses val="autoZero"/>
        <c:auto val="1"/>
        <c:lblAlgn val="ctr"/>
        <c:lblOffset val="100"/>
        <c:noMultiLvlLbl val="0"/>
      </c:catAx>
      <c:valAx>
        <c:axId val="630342784"/>
        <c:scaling>
          <c:orientation val="minMax"/>
          <c:max val="24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二氧化碳排放量（十亿吨）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4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4</xdr:row>
      <xdr:rowOff>109537</xdr:rowOff>
    </xdr:from>
    <xdr:to>
      <xdr:col>22</xdr:col>
      <xdr:colOff>523875</xdr:colOff>
      <xdr:row>20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5</xdr:row>
      <xdr:rowOff>109537</xdr:rowOff>
    </xdr:from>
    <xdr:to>
      <xdr:col>22</xdr:col>
      <xdr:colOff>352425</xdr:colOff>
      <xdr:row>29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4" workbookViewId="0">
      <selection activeCell="D15" sqref="D15"/>
    </sheetView>
  </sheetViews>
  <sheetFormatPr defaultRowHeight="13.5" x14ac:dyDescent="0.15"/>
  <cols>
    <col min="1" max="1" width="12.75" bestFit="1" customWidth="1"/>
    <col min="2" max="2" width="41.625" bestFit="1" customWidth="1"/>
    <col min="4" max="4" width="69.75" bestFit="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x14ac:dyDescent="0.15">
      <c r="A2" s="30" t="s">
        <v>0</v>
      </c>
      <c r="B2" t="s">
        <v>1</v>
      </c>
      <c r="D2" t="s">
        <v>7</v>
      </c>
    </row>
    <row r="3" spans="1:4" x14ac:dyDescent="0.15">
      <c r="A3" s="30"/>
      <c r="B3" t="s">
        <v>2</v>
      </c>
      <c r="C3">
        <v>0.68</v>
      </c>
    </row>
    <row r="4" spans="1:4" x14ac:dyDescent="0.15">
      <c r="A4" s="30"/>
      <c r="B4" t="s">
        <v>3</v>
      </c>
      <c r="C4">
        <v>0.51</v>
      </c>
    </row>
    <row r="5" spans="1:4" x14ac:dyDescent="0.15">
      <c r="A5" s="30"/>
      <c r="B5" t="s">
        <v>4</v>
      </c>
      <c r="C5">
        <v>7.0000000000000007E-2</v>
      </c>
    </row>
    <row r="6" spans="1:4" x14ac:dyDescent="0.15">
      <c r="A6" s="30"/>
      <c r="B6" t="s">
        <v>5</v>
      </c>
      <c r="C6">
        <v>0.28000000000000003</v>
      </c>
    </row>
    <row r="7" spans="1:4" x14ac:dyDescent="0.15">
      <c r="A7" s="30"/>
      <c r="B7" t="s">
        <v>6</v>
      </c>
      <c r="C7">
        <v>0.59</v>
      </c>
    </row>
    <row r="8" spans="1:4" x14ac:dyDescent="0.15">
      <c r="A8" s="30" t="s">
        <v>13</v>
      </c>
      <c r="B8" s="1" t="s">
        <v>12</v>
      </c>
    </row>
    <row r="9" spans="1:4" x14ac:dyDescent="0.15">
      <c r="A9" s="30"/>
      <c r="B9" s="1" t="s">
        <v>15</v>
      </c>
      <c r="C9" s="3">
        <v>3.1225180640343849E-2</v>
      </c>
      <c r="D9" s="29" t="s">
        <v>17</v>
      </c>
    </row>
    <row r="10" spans="1:4" x14ac:dyDescent="0.15">
      <c r="A10" s="30"/>
      <c r="B10" s="1" t="s">
        <v>14</v>
      </c>
      <c r="C10" s="3">
        <v>4.0588623415165658E-3</v>
      </c>
      <c r="D10" s="29"/>
    </row>
    <row r="11" spans="1:4" x14ac:dyDescent="0.15">
      <c r="A11" s="30"/>
      <c r="B11" s="1" t="s">
        <v>16</v>
      </c>
      <c r="C11" s="3">
        <v>9.5484878514129571E-3</v>
      </c>
      <c r="D11" s="29"/>
    </row>
    <row r="12" spans="1:4" x14ac:dyDescent="0.15">
      <c r="A12" t="s">
        <v>24</v>
      </c>
      <c r="B12" s="1" t="s">
        <v>127</v>
      </c>
      <c r="C12" s="2">
        <v>0.25</v>
      </c>
      <c r="D12" t="s">
        <v>128</v>
      </c>
    </row>
    <row r="13" spans="1:4" x14ac:dyDescent="0.15">
      <c r="A13" s="14" t="s">
        <v>25</v>
      </c>
      <c r="B13" s="15" t="s">
        <v>26</v>
      </c>
      <c r="C13" s="16">
        <v>0.06</v>
      </c>
      <c r="D13" s="14" t="s">
        <v>126</v>
      </c>
    </row>
    <row r="14" spans="1:4" x14ac:dyDescent="0.15">
      <c r="A14" t="s">
        <v>27</v>
      </c>
      <c r="B14" s="1" t="s">
        <v>28</v>
      </c>
      <c r="C14" s="2">
        <v>-0.01</v>
      </c>
      <c r="D14" t="s">
        <v>161</v>
      </c>
    </row>
    <row r="15" spans="1:4" x14ac:dyDescent="0.15">
      <c r="B15" s="1" t="s">
        <v>182</v>
      </c>
      <c r="C15">
        <v>-3.0000000000000001E-3</v>
      </c>
      <c r="D15" t="s">
        <v>183</v>
      </c>
    </row>
    <row r="16" spans="1:4" x14ac:dyDescent="0.15">
      <c r="A16" t="s">
        <v>51</v>
      </c>
      <c r="B16" s="1" t="s">
        <v>52</v>
      </c>
      <c r="C16" s="2">
        <v>-0.1</v>
      </c>
    </row>
    <row r="18" spans="1:4" x14ac:dyDescent="0.15">
      <c r="A18" t="s">
        <v>53</v>
      </c>
      <c r="C18" s="2">
        <v>0.11</v>
      </c>
      <c r="D18" t="s">
        <v>134</v>
      </c>
    </row>
    <row r="20" spans="1:4" x14ac:dyDescent="0.15">
      <c r="A20" s="14" t="s">
        <v>123</v>
      </c>
      <c r="B20" s="14" t="s">
        <v>124</v>
      </c>
      <c r="C20" s="14">
        <v>1</v>
      </c>
      <c r="D20" t="s">
        <v>125</v>
      </c>
    </row>
    <row r="22" spans="1:4" x14ac:dyDescent="0.15">
      <c r="A22" s="30" t="s">
        <v>106</v>
      </c>
      <c r="B22" t="s">
        <v>107</v>
      </c>
    </row>
    <row r="23" spans="1:4" x14ac:dyDescent="0.15">
      <c r="A23" s="30"/>
      <c r="B23" t="s">
        <v>108</v>
      </c>
      <c r="C23">
        <v>2</v>
      </c>
      <c r="D23" s="31" t="s">
        <v>119</v>
      </c>
    </row>
    <row r="24" spans="1:4" x14ac:dyDescent="0.15">
      <c r="A24" s="30"/>
      <c r="B24" t="s">
        <v>109</v>
      </c>
      <c r="C24">
        <v>1</v>
      </c>
      <c r="D24" s="31"/>
    </row>
    <row r="25" spans="1:4" x14ac:dyDescent="0.15">
      <c r="A25" s="30"/>
      <c r="B25" t="s">
        <v>110</v>
      </c>
      <c r="C25">
        <v>0.5</v>
      </c>
      <c r="D25" s="31"/>
    </row>
    <row r="26" spans="1:4" x14ac:dyDescent="0.15">
      <c r="A26" s="30"/>
      <c r="B26" t="s">
        <v>111</v>
      </c>
      <c r="C26">
        <v>2</v>
      </c>
      <c r="D26" s="31"/>
    </row>
    <row r="27" spans="1:4" x14ac:dyDescent="0.15">
      <c r="A27" s="30"/>
      <c r="B27" t="s">
        <v>113</v>
      </c>
      <c r="C27">
        <v>1</v>
      </c>
      <c r="D27" s="31"/>
    </row>
    <row r="28" spans="1:4" x14ac:dyDescent="0.15">
      <c r="A28" s="30"/>
      <c r="B28" t="s">
        <v>112</v>
      </c>
      <c r="C28">
        <v>1</v>
      </c>
      <c r="D28" s="13" t="s">
        <v>120</v>
      </c>
    </row>
    <row r="29" spans="1:4" x14ac:dyDescent="0.15">
      <c r="A29" s="30"/>
      <c r="B29" t="s">
        <v>114</v>
      </c>
      <c r="C29">
        <v>0.5</v>
      </c>
      <c r="D29" s="13" t="s">
        <v>121</v>
      </c>
    </row>
    <row r="30" spans="1:4" x14ac:dyDescent="0.15">
      <c r="A30" s="30"/>
      <c r="B30" t="s">
        <v>115</v>
      </c>
      <c r="C30">
        <v>0.1</v>
      </c>
      <c r="D30" s="13" t="s">
        <v>122</v>
      </c>
    </row>
    <row r="31" spans="1:4" x14ac:dyDescent="0.15">
      <c r="A31" s="30"/>
      <c r="B31" t="s">
        <v>116</v>
      </c>
      <c r="C31">
        <v>1.5</v>
      </c>
      <c r="D31" s="13"/>
    </row>
    <row r="32" spans="1:4" x14ac:dyDescent="0.15">
      <c r="A32" s="30"/>
      <c r="B32" t="s">
        <v>117</v>
      </c>
      <c r="C32">
        <v>1.5</v>
      </c>
      <c r="D32" s="13"/>
    </row>
    <row r="33" spans="1:4" x14ac:dyDescent="0.15">
      <c r="A33" s="30"/>
      <c r="B33" t="s">
        <v>118</v>
      </c>
      <c r="C33">
        <v>1</v>
      </c>
      <c r="D33" s="13"/>
    </row>
    <row r="36" spans="1:4" x14ac:dyDescent="0.15">
      <c r="A36" t="s">
        <v>20</v>
      </c>
      <c r="B36" s="1" t="s">
        <v>21</v>
      </c>
    </row>
    <row r="37" spans="1:4" x14ac:dyDescent="0.15">
      <c r="A37" t="s">
        <v>22</v>
      </c>
      <c r="B37" s="1" t="s">
        <v>23</v>
      </c>
      <c r="D37" t="s">
        <v>151</v>
      </c>
    </row>
    <row r="39" spans="1:4" x14ac:dyDescent="0.15">
      <c r="B39" t="s">
        <v>162</v>
      </c>
    </row>
    <row r="40" spans="1:4" x14ac:dyDescent="0.15">
      <c r="A40" t="s">
        <v>163</v>
      </c>
      <c r="B40" t="s">
        <v>164</v>
      </c>
      <c r="C40">
        <v>1.3</v>
      </c>
    </row>
    <row r="41" spans="1:4" x14ac:dyDescent="0.15">
      <c r="B41" t="s">
        <v>165</v>
      </c>
      <c r="C41">
        <v>2.5</v>
      </c>
    </row>
    <row r="42" spans="1:4" x14ac:dyDescent="0.15">
      <c r="B42" t="s">
        <v>166</v>
      </c>
      <c r="C42">
        <v>1.8</v>
      </c>
    </row>
    <row r="43" spans="1:4" x14ac:dyDescent="0.15">
      <c r="B43" t="s">
        <v>167</v>
      </c>
      <c r="C43">
        <v>1</v>
      </c>
    </row>
  </sheetData>
  <mergeCells count="5">
    <mergeCell ref="D9:D11"/>
    <mergeCell ref="A8:A11"/>
    <mergeCell ref="A2:A7"/>
    <mergeCell ref="A22:A33"/>
    <mergeCell ref="D23:D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25" sqref="E25"/>
    </sheetView>
  </sheetViews>
  <sheetFormatPr defaultRowHeight="13.5" x14ac:dyDescent="0.15"/>
  <cols>
    <col min="1" max="1" width="56" bestFit="1" customWidth="1"/>
    <col min="2" max="2" width="33.875" bestFit="1" customWidth="1"/>
    <col min="3" max="3" width="7.5" bestFit="1" customWidth="1"/>
    <col min="4" max="4" width="16.125" bestFit="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x14ac:dyDescent="0.15">
      <c r="A2" t="s">
        <v>155</v>
      </c>
      <c r="B2" t="s">
        <v>154</v>
      </c>
      <c r="C2">
        <v>1</v>
      </c>
      <c r="D2" t="s">
        <v>160</v>
      </c>
    </row>
    <row r="3" spans="1:4" x14ac:dyDescent="0.15">
      <c r="A3" t="s">
        <v>156</v>
      </c>
      <c r="B3" t="s">
        <v>158</v>
      </c>
      <c r="C3">
        <v>1.5</v>
      </c>
    </row>
    <row r="4" spans="1:4" x14ac:dyDescent="0.15">
      <c r="A4" t="s">
        <v>157</v>
      </c>
      <c r="B4" t="s">
        <v>159</v>
      </c>
      <c r="C4">
        <v>1.5</v>
      </c>
    </row>
    <row r="5" spans="1:4" x14ac:dyDescent="0.15">
      <c r="A5" s="19" t="s">
        <v>129</v>
      </c>
      <c r="B5" s="19" t="s">
        <v>18</v>
      </c>
      <c r="C5" s="19">
        <v>1.5</v>
      </c>
      <c r="D5" s="19" t="s">
        <v>19</v>
      </c>
    </row>
    <row r="6" spans="1:4" x14ac:dyDescent="0.15">
      <c r="A6" s="19" t="s">
        <v>171</v>
      </c>
      <c r="B6" s="19" t="s">
        <v>172</v>
      </c>
      <c r="C6" s="19" t="s">
        <v>170</v>
      </c>
      <c r="D6" s="19" t="s">
        <v>29</v>
      </c>
    </row>
    <row r="7" spans="1:4" x14ac:dyDescent="0.15">
      <c r="A7" s="19" t="s">
        <v>174</v>
      </c>
      <c r="B7" s="19" t="s">
        <v>173</v>
      </c>
      <c r="C7" s="19">
        <v>10</v>
      </c>
      <c r="D7" s="19" t="s">
        <v>29</v>
      </c>
    </row>
    <row r="8" spans="1:4" x14ac:dyDescent="0.15">
      <c r="A8" s="19" t="s">
        <v>153</v>
      </c>
      <c r="B8" s="19" t="s">
        <v>30</v>
      </c>
      <c r="C8" s="19">
        <v>0.84</v>
      </c>
      <c r="D8" s="19" t="s">
        <v>31</v>
      </c>
    </row>
    <row r="9" spans="1:4" x14ac:dyDescent="0.15">
      <c r="A9" s="19" t="s">
        <v>33</v>
      </c>
      <c r="B9" s="19" t="s">
        <v>32</v>
      </c>
      <c r="C9" s="19">
        <v>0.5</v>
      </c>
      <c r="D9" s="19" t="s">
        <v>7</v>
      </c>
    </row>
    <row r="10" spans="1:4" x14ac:dyDescent="0.15">
      <c r="A10" s="19" t="s">
        <v>35</v>
      </c>
      <c r="B10" s="19" t="s">
        <v>34</v>
      </c>
      <c r="C10" s="19">
        <v>1</v>
      </c>
      <c r="D10" s="19" t="s">
        <v>19</v>
      </c>
    </row>
    <row r="11" spans="1:4" x14ac:dyDescent="0.15">
      <c r="A11" s="19" t="s">
        <v>130</v>
      </c>
      <c r="B11" s="19" t="s">
        <v>36</v>
      </c>
      <c r="C11" s="19">
        <v>0.5</v>
      </c>
      <c r="D11" s="19" t="s">
        <v>19</v>
      </c>
    </row>
    <row r="12" spans="1:4" x14ac:dyDescent="0.15">
      <c r="A12" s="32" t="s">
        <v>152</v>
      </c>
      <c r="B12" t="s">
        <v>37</v>
      </c>
    </row>
    <row r="13" spans="1:4" x14ac:dyDescent="0.15">
      <c r="A13" s="32"/>
      <c r="B13" s="23" t="s">
        <v>39</v>
      </c>
      <c r="C13" s="19">
        <v>0.81</v>
      </c>
      <c r="D13" s="31" t="s">
        <v>38</v>
      </c>
    </row>
    <row r="14" spans="1:4" x14ac:dyDescent="0.15">
      <c r="A14" s="32"/>
      <c r="B14" s="24" t="s">
        <v>15</v>
      </c>
      <c r="C14" s="19">
        <v>0.8</v>
      </c>
      <c r="D14" s="31"/>
    </row>
    <row r="15" spans="1:4" x14ac:dyDescent="0.15">
      <c r="A15" s="32"/>
      <c r="B15" s="24" t="s">
        <v>14</v>
      </c>
      <c r="C15" s="19">
        <v>0.74</v>
      </c>
      <c r="D15" s="31"/>
    </row>
    <row r="16" spans="1:4" x14ac:dyDescent="0.15">
      <c r="A16" s="32"/>
      <c r="B16" s="24" t="s">
        <v>16</v>
      </c>
      <c r="C16" s="19">
        <v>0.82</v>
      </c>
      <c r="D16" s="31"/>
    </row>
    <row r="17" spans="1:4" x14ac:dyDescent="0.15">
      <c r="A17" s="30" t="s">
        <v>40</v>
      </c>
      <c r="B17" t="s">
        <v>41</v>
      </c>
      <c r="D17" s="31" t="s">
        <v>19</v>
      </c>
    </row>
    <row r="18" spans="1:4" ht="14.25" x14ac:dyDescent="0.15">
      <c r="A18" s="30"/>
      <c r="B18" s="21" t="s">
        <v>133</v>
      </c>
      <c r="C18" s="22">
        <v>0.6</v>
      </c>
      <c r="D18" s="31"/>
    </row>
    <row r="19" spans="1:4" ht="14.25" x14ac:dyDescent="0.15">
      <c r="A19" s="30"/>
      <c r="B19" s="21" t="s">
        <v>16</v>
      </c>
      <c r="C19" s="22">
        <v>0.5</v>
      </c>
      <c r="D19" s="31"/>
    </row>
    <row r="20" spans="1:4" ht="14.25" x14ac:dyDescent="0.15">
      <c r="A20" s="30"/>
      <c r="B20" s="21" t="s">
        <v>131</v>
      </c>
      <c r="C20" s="22">
        <v>0.6</v>
      </c>
      <c r="D20" s="31"/>
    </row>
    <row r="21" spans="1:4" ht="14.25" x14ac:dyDescent="0.15">
      <c r="A21" s="30"/>
      <c r="B21" s="21" t="s">
        <v>132</v>
      </c>
      <c r="C21" s="22">
        <v>0.7</v>
      </c>
      <c r="D21" s="31"/>
    </row>
    <row r="22" spans="1:4" ht="14.25" customHeight="1" x14ac:dyDescent="0.15">
      <c r="A22" s="30"/>
      <c r="B22" s="21" t="s">
        <v>176</v>
      </c>
      <c r="C22" s="33" t="s">
        <v>178</v>
      </c>
      <c r="D22" s="20"/>
    </row>
    <row r="23" spans="1:4" ht="14.25" customHeight="1" x14ac:dyDescent="0.15">
      <c r="A23" s="30"/>
      <c r="B23" s="21" t="s">
        <v>177</v>
      </c>
      <c r="C23" s="33"/>
      <c r="D23" s="20"/>
    </row>
    <row r="24" spans="1:4" ht="14.25" x14ac:dyDescent="0.15">
      <c r="A24" s="30"/>
      <c r="B24" s="21" t="s">
        <v>179</v>
      </c>
      <c r="C24" s="22">
        <v>0.25</v>
      </c>
      <c r="D24" s="20"/>
    </row>
    <row r="25" spans="1:4" ht="14.25" x14ac:dyDescent="0.15">
      <c r="A25" s="30"/>
      <c r="B25" s="21" t="s">
        <v>180</v>
      </c>
      <c r="C25" s="22">
        <v>0.2</v>
      </c>
      <c r="D25" s="20"/>
    </row>
    <row r="26" spans="1:4" ht="14.25" x14ac:dyDescent="0.15">
      <c r="A26" s="30"/>
      <c r="B26" s="21" t="s">
        <v>181</v>
      </c>
      <c r="C26" s="22">
        <v>0.2</v>
      </c>
      <c r="D26" s="20"/>
    </row>
    <row r="27" spans="1:4" ht="14.25" x14ac:dyDescent="0.15">
      <c r="A27" s="18"/>
      <c r="B27" s="21" t="s">
        <v>175</v>
      </c>
      <c r="C27" s="22">
        <v>0.4</v>
      </c>
      <c r="D27" t="s">
        <v>169</v>
      </c>
    </row>
    <row r="28" spans="1:4" ht="14.25" x14ac:dyDescent="0.15">
      <c r="A28" s="25" t="s">
        <v>43</v>
      </c>
      <c r="B28" s="19" t="s">
        <v>42</v>
      </c>
      <c r="C28" s="26">
        <v>0.25</v>
      </c>
      <c r="D28" s="31" t="s">
        <v>19</v>
      </c>
    </row>
    <row r="29" spans="1:4" ht="14.25" x14ac:dyDescent="0.15">
      <c r="A29" s="27" t="s">
        <v>44</v>
      </c>
      <c r="B29" s="19"/>
      <c r="C29" s="28">
        <v>0.3</v>
      </c>
      <c r="D29" s="31"/>
    </row>
    <row r="30" spans="1:4" ht="14.25" x14ac:dyDescent="0.15">
      <c r="A30" s="4" t="s">
        <v>45</v>
      </c>
      <c r="B30" s="19"/>
      <c r="C30" s="28">
        <v>0.4</v>
      </c>
      <c r="D30" s="31"/>
    </row>
    <row r="31" spans="1:4" ht="14.25" x14ac:dyDescent="0.15">
      <c r="A31" s="4" t="s">
        <v>46</v>
      </c>
      <c r="B31" s="19" t="s">
        <v>48</v>
      </c>
      <c r="C31" s="28">
        <v>0.25</v>
      </c>
      <c r="D31" s="4" t="s">
        <v>47</v>
      </c>
    </row>
    <row r="32" spans="1:4" ht="14.25" x14ac:dyDescent="0.15">
      <c r="A32" s="4" t="s">
        <v>49</v>
      </c>
      <c r="B32" s="19"/>
      <c r="C32" s="28">
        <v>1</v>
      </c>
      <c r="D32" t="s">
        <v>50</v>
      </c>
    </row>
    <row r="33" spans="1:4" ht="14.25" x14ac:dyDescent="0.15">
      <c r="A33" s="4" t="s">
        <v>168</v>
      </c>
      <c r="B33" s="19"/>
      <c r="C33" s="28">
        <v>1</v>
      </c>
      <c r="D33" t="s">
        <v>169</v>
      </c>
    </row>
  </sheetData>
  <mergeCells count="6">
    <mergeCell ref="D13:D16"/>
    <mergeCell ref="A12:A16"/>
    <mergeCell ref="D17:D21"/>
    <mergeCell ref="D28:D30"/>
    <mergeCell ref="A17:A26"/>
    <mergeCell ref="C22:C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K10" sqref="K10"/>
    </sheetView>
  </sheetViews>
  <sheetFormatPr defaultRowHeight="13.5" x14ac:dyDescent="0.15"/>
  <cols>
    <col min="1" max="1" width="11" bestFit="1" customWidth="1"/>
    <col min="2" max="2" width="20.375" bestFit="1" customWidth="1"/>
  </cols>
  <sheetData>
    <row r="1" spans="1:14" x14ac:dyDescent="0.15">
      <c r="A1" t="s">
        <v>54</v>
      </c>
    </row>
    <row r="2" spans="1:14" x14ac:dyDescent="0.15">
      <c r="A2" t="s">
        <v>55</v>
      </c>
      <c r="B2">
        <v>5.019E-3</v>
      </c>
    </row>
    <row r="4" spans="1:14" x14ac:dyDescent="0.15">
      <c r="A4" t="s">
        <v>56</v>
      </c>
      <c r="B4">
        <v>0.03</v>
      </c>
    </row>
    <row r="9" spans="1:14" x14ac:dyDescent="0.15">
      <c r="A9" t="s">
        <v>57</v>
      </c>
    </row>
    <row r="10" spans="1:14" x14ac:dyDescent="0.15">
      <c r="E10" s="7" t="s">
        <v>147</v>
      </c>
      <c r="F10" s="7" t="s">
        <v>148</v>
      </c>
      <c r="G10" s="7" t="s">
        <v>149</v>
      </c>
      <c r="H10" s="7" t="s">
        <v>150</v>
      </c>
      <c r="I10" s="7" t="s">
        <v>90</v>
      </c>
      <c r="J10" s="7" t="s">
        <v>91</v>
      </c>
      <c r="K10" s="7" t="s">
        <v>136</v>
      </c>
      <c r="L10" s="7" t="s">
        <v>135</v>
      </c>
      <c r="N10" s="7"/>
    </row>
    <row r="11" spans="1:14" x14ac:dyDescent="0.15">
      <c r="A11">
        <v>2010</v>
      </c>
      <c r="B11">
        <v>6.178781378</v>
      </c>
      <c r="D11" s="5" t="s">
        <v>58</v>
      </c>
      <c r="E11" s="1">
        <v>6.1932907965406132</v>
      </c>
      <c r="F11">
        <v>6.1932907965406132</v>
      </c>
      <c r="G11">
        <v>6.1760252148446719</v>
      </c>
      <c r="H11" s="1">
        <v>6.1760252148446719</v>
      </c>
      <c r="I11" s="1">
        <v>6.1932907965406132</v>
      </c>
      <c r="J11">
        <v>6.1932907965406132</v>
      </c>
      <c r="K11" s="1">
        <v>6.1932907965406132</v>
      </c>
      <c r="L11">
        <v>6.9969261041366817</v>
      </c>
      <c r="M11" s="5"/>
    </row>
    <row r="12" spans="1:14" x14ac:dyDescent="0.15">
      <c r="A12">
        <v>2015</v>
      </c>
      <c r="B12">
        <v>6.8579665920000004</v>
      </c>
      <c r="D12" s="5" t="s">
        <v>59</v>
      </c>
      <c r="E12" s="1">
        <v>6.7739308250534576</v>
      </c>
      <c r="F12">
        <v>6.7739308250534576</v>
      </c>
      <c r="G12">
        <v>6.2763410179267423</v>
      </c>
      <c r="H12" s="1">
        <v>5.3679027259196328</v>
      </c>
      <c r="I12" s="1">
        <v>6.7739308250534576</v>
      </c>
      <c r="J12">
        <v>6.7739308250534576</v>
      </c>
      <c r="K12" s="1">
        <v>6.7739308250534576</v>
      </c>
      <c r="M12" s="5"/>
    </row>
    <row r="13" spans="1:14" x14ac:dyDescent="0.15">
      <c r="A13">
        <v>2020</v>
      </c>
      <c r="B13">
        <v>8.0277616930000004</v>
      </c>
      <c r="D13" s="5" t="s">
        <v>60</v>
      </c>
      <c r="E13" s="1">
        <v>7.2473048249798468</v>
      </c>
      <c r="F13">
        <v>7.2473048249798468</v>
      </c>
      <c r="G13">
        <v>6.5358589874198643</v>
      </c>
      <c r="H13" s="1">
        <v>5.0124898860142988</v>
      </c>
      <c r="I13" s="1">
        <v>7.2473048249798468</v>
      </c>
      <c r="J13">
        <v>7.2473048249798468</v>
      </c>
      <c r="K13" s="1">
        <v>7.2473048249798468</v>
      </c>
      <c r="M13" s="5"/>
    </row>
    <row r="14" spans="1:14" x14ac:dyDescent="0.15">
      <c r="A14">
        <v>2025</v>
      </c>
      <c r="B14">
        <v>9.3970941589999999</v>
      </c>
      <c r="D14" s="5" t="s">
        <v>61</v>
      </c>
      <c r="E14" s="1">
        <v>7.7463383064867948</v>
      </c>
      <c r="F14">
        <v>7.7463383064867948</v>
      </c>
      <c r="G14">
        <v>6.8035351060450351</v>
      </c>
      <c r="H14" s="1">
        <v>8.0438900123803041</v>
      </c>
      <c r="I14" s="1">
        <v>7.7463383064867948</v>
      </c>
      <c r="J14">
        <v>7.7463383064867948</v>
      </c>
      <c r="K14" s="1">
        <v>7.7463383064867948</v>
      </c>
      <c r="M14" s="5"/>
    </row>
    <row r="15" spans="1:14" x14ac:dyDescent="0.15">
      <c r="A15">
        <v>2030</v>
      </c>
      <c r="B15">
        <v>11</v>
      </c>
      <c r="D15" s="5" t="s">
        <v>62</v>
      </c>
      <c r="E15" s="1">
        <v>8.2722538754306036</v>
      </c>
      <c r="F15">
        <v>8.2722538754306036</v>
      </c>
      <c r="G15">
        <v>7.0822083391279813</v>
      </c>
      <c r="H15" s="1">
        <v>7.5542426079340661</v>
      </c>
      <c r="I15" s="1">
        <v>8.2722538754306036</v>
      </c>
      <c r="J15">
        <v>8.2722538754306036</v>
      </c>
      <c r="K15" s="1">
        <v>8.2722538754306036</v>
      </c>
      <c r="M15" s="5"/>
    </row>
    <row r="16" spans="1:14" x14ac:dyDescent="0.15">
      <c r="D16" s="5" t="s">
        <v>63</v>
      </c>
      <c r="E16" s="1">
        <v>8.8263066965460801</v>
      </c>
      <c r="F16">
        <v>8.8263066965460801</v>
      </c>
      <c r="G16">
        <v>7.3745134423829848</v>
      </c>
      <c r="H16" s="1">
        <v>7.4711222359599061</v>
      </c>
      <c r="I16" s="1">
        <v>8.8263066965460801</v>
      </c>
      <c r="J16">
        <v>8.8263066965460801</v>
      </c>
      <c r="K16" s="1">
        <v>8.8263066965460801</v>
      </c>
      <c r="L16">
        <v>9.0733468828881936</v>
      </c>
      <c r="M16" s="5"/>
    </row>
    <row r="17" spans="1:14" x14ac:dyDescent="0.15">
      <c r="D17" s="5" t="s">
        <v>64</v>
      </c>
      <c r="E17" s="1">
        <v>9.4097866705071969</v>
      </c>
      <c r="F17">
        <v>9.5642768610795912</v>
      </c>
      <c r="G17">
        <v>7.6828911825276132</v>
      </c>
      <c r="H17" s="1">
        <v>10.173517371086666</v>
      </c>
      <c r="I17" s="6">
        <f t="shared" ref="I17:I31" si="0">I16*(1+$B$20)</f>
        <v>8.9568078820433357</v>
      </c>
      <c r="J17" s="10">
        <f>J16*(1+$B$22)</f>
        <v>8.8916363556311691</v>
      </c>
      <c r="K17" s="9">
        <f>K16*(1+$B$26)</f>
        <v>9.0222956738013469</v>
      </c>
      <c r="M17" s="11"/>
      <c r="N17" s="12"/>
    </row>
    <row r="18" spans="1:14" x14ac:dyDescent="0.15">
      <c r="B18" t="s">
        <v>85</v>
      </c>
      <c r="D18" s="5" t="s">
        <v>65</v>
      </c>
      <c r="E18" s="1">
        <v>10.024020209450196</v>
      </c>
      <c r="F18">
        <v>10.18801019916754</v>
      </c>
      <c r="G18">
        <v>8.0096187356276776</v>
      </c>
      <c r="H18" s="1">
        <v>10.089235944439425</v>
      </c>
      <c r="I18" s="6">
        <f t="shared" si="0"/>
        <v>9.0892385902732258</v>
      </c>
      <c r="J18" s="10">
        <f t="shared" ref="J18:J21" si="1">J17*(1+$B$22)</f>
        <v>8.9574495651414701</v>
      </c>
      <c r="K18" s="9">
        <f t="shared" ref="K18:K21" si="2">K17*(1+$B$26)</f>
        <v>9.2226366048835295</v>
      </c>
      <c r="M18" s="11"/>
      <c r="N18" s="12"/>
    </row>
    <row r="19" spans="1:14" x14ac:dyDescent="0.15">
      <c r="A19" t="s">
        <v>84</v>
      </c>
      <c r="B19" t="s">
        <v>87</v>
      </c>
      <c r="D19" s="5" t="s">
        <v>66</v>
      </c>
      <c r="E19" s="1">
        <v>10.670372057717831</v>
      </c>
      <c r="F19">
        <v>10.82647005483687</v>
      </c>
      <c r="G19">
        <v>8.3568481684994076</v>
      </c>
      <c r="H19" s="1">
        <v>10.3493832094788</v>
      </c>
      <c r="I19" s="6">
        <f t="shared" si="0"/>
        <v>9.2236273501564767</v>
      </c>
      <c r="J19" s="10">
        <f t="shared" si="1"/>
        <v>9.0237499041713338</v>
      </c>
      <c r="K19" s="9">
        <f t="shared" si="2"/>
        <v>9.4274261253400802</v>
      </c>
      <c r="M19" s="11"/>
      <c r="N19" s="12"/>
    </row>
    <row r="20" spans="1:14" x14ac:dyDescent="0.15">
      <c r="A20" t="s">
        <v>86</v>
      </c>
      <c r="B20" s="17">
        <f>(11/I16)^(1/15)-1</f>
        <v>1.4785480494160064E-2</v>
      </c>
      <c r="D20" s="5" t="s">
        <v>67</v>
      </c>
      <c r="E20" s="1">
        <v>11.349216218352097</v>
      </c>
      <c r="F20">
        <v>11.571165650936347</v>
      </c>
      <c r="G20">
        <v>8.7266457929672114</v>
      </c>
      <c r="H20" s="1">
        <v>12.481035625748708</v>
      </c>
      <c r="I20" s="6">
        <f t="shared" si="0"/>
        <v>9.3600031124276164</v>
      </c>
      <c r="J20" s="10">
        <f t="shared" si="1"/>
        <v>9.0905409783064872</v>
      </c>
      <c r="K20" s="9">
        <f t="shared" si="2"/>
        <v>9.6367630165199465</v>
      </c>
      <c r="M20" s="11"/>
      <c r="N20" s="12"/>
    </row>
    <row r="21" spans="1:14" x14ac:dyDescent="0.15">
      <c r="A21" t="s">
        <v>79</v>
      </c>
      <c r="B21" s="17" t="s">
        <v>88</v>
      </c>
      <c r="D21" s="5" t="s">
        <v>68</v>
      </c>
      <c r="E21" s="1">
        <v>12.062886491780942</v>
      </c>
      <c r="F21">
        <v>12.319520469986974</v>
      </c>
      <c r="G21">
        <v>9.121029554131848</v>
      </c>
      <c r="H21" s="1">
        <v>12.861405637456903</v>
      </c>
      <c r="I21" s="6">
        <f t="shared" si="0"/>
        <v>9.4983952558716922</v>
      </c>
      <c r="J21" s="10">
        <f t="shared" si="1"/>
        <v>9.1578264198201147</v>
      </c>
      <c r="K21" s="9">
        <f t="shared" si="2"/>
        <v>9.8507482532212975</v>
      </c>
      <c r="L21">
        <v>11.118165426706737</v>
      </c>
      <c r="M21" s="11"/>
      <c r="N21" s="12"/>
    </row>
    <row r="22" spans="1:14" x14ac:dyDescent="0.15">
      <c r="A22" t="s">
        <v>81</v>
      </c>
      <c r="B22" s="17">
        <v>7.4016982789249482E-3</v>
      </c>
      <c r="D22" s="5" t="s">
        <v>69</v>
      </c>
      <c r="E22" s="1">
        <v>12.812214408673155</v>
      </c>
      <c r="F22">
        <v>13.073163620584014</v>
      </c>
      <c r="G22">
        <v>9.5420023870949837</v>
      </c>
      <c r="H22" s="1">
        <v>13.480222580228201</v>
      </c>
      <c r="I22" s="6">
        <f t="shared" si="0"/>
        <v>9.6388335936532048</v>
      </c>
      <c r="J22" s="8">
        <f>J21*(1+$B$23)</f>
        <v>9.2933933559206654</v>
      </c>
      <c r="K22" s="8">
        <f>K21*(1+$B$27)</f>
        <v>9.9965727860052791</v>
      </c>
      <c r="M22" s="11"/>
      <c r="N22" s="12"/>
    </row>
    <row r="23" spans="1:14" x14ac:dyDescent="0.15">
      <c r="A23" t="s">
        <v>82</v>
      </c>
      <c r="B23" s="17">
        <f>2*B22</f>
        <v>1.4803396557849896E-2</v>
      </c>
      <c r="D23" s="5" t="s">
        <v>70</v>
      </c>
      <c r="E23" s="1">
        <v>13.599410770090445</v>
      </c>
      <c r="F23">
        <v>13.911678066229554</v>
      </c>
      <c r="G23">
        <v>9.9915821535652718</v>
      </c>
      <c r="H23" s="1">
        <v>15.02602960562534</v>
      </c>
      <c r="I23" s="6">
        <f t="shared" si="0"/>
        <v>9.7813483797386187</v>
      </c>
      <c r="J23" s="8">
        <f t="shared" ref="J23:J26" si="3">J22*(1+$B$23)</f>
        <v>9.4309671431364457</v>
      </c>
      <c r="K23" s="8">
        <f t="shared" ref="K23:K26" si="4">K22*(1+$B$27)</f>
        <v>10.144556017175924</v>
      </c>
      <c r="M23" s="11"/>
      <c r="N23" s="12"/>
    </row>
    <row r="24" spans="1:14" x14ac:dyDescent="0.15">
      <c r="A24" t="s">
        <v>83</v>
      </c>
      <c r="B24" s="17">
        <f>3*B22</f>
        <v>2.2205094836774845E-2</v>
      </c>
      <c r="D24" s="5" t="s">
        <v>71</v>
      </c>
      <c r="E24" s="1">
        <v>14.425700264907103</v>
      </c>
      <c r="F24">
        <v>14.779730314541219</v>
      </c>
      <c r="G24">
        <v>10.471827604455404</v>
      </c>
      <c r="H24" s="1">
        <v>15.779222461385636</v>
      </c>
      <c r="I24" s="6">
        <f t="shared" si="0"/>
        <v>9.9259703154138279</v>
      </c>
      <c r="J24" s="8">
        <f t="shared" si="3"/>
        <v>9.5705774896803462</v>
      </c>
      <c r="K24" s="8">
        <f t="shared" si="4"/>
        <v>10.294729902801501</v>
      </c>
      <c r="M24" s="11"/>
      <c r="N24" s="12"/>
    </row>
    <row r="25" spans="1:14" x14ac:dyDescent="0.15">
      <c r="A25" t="s">
        <v>80</v>
      </c>
      <c r="B25" s="17" t="s">
        <v>89</v>
      </c>
      <c r="D25" s="5" t="s">
        <v>72</v>
      </c>
      <c r="E25" s="1">
        <v>15.293059312235084</v>
      </c>
      <c r="F25">
        <v>15.662580321786397</v>
      </c>
      <c r="G25">
        <v>10.98486135403193</v>
      </c>
      <c r="H25" s="1">
        <v>16.689369433246615</v>
      </c>
      <c r="I25" s="6">
        <f t="shared" si="0"/>
        <v>10.072730555897991</v>
      </c>
      <c r="J25" s="8">
        <f t="shared" si="3"/>
        <v>9.712254543547715</v>
      </c>
      <c r="K25" s="8">
        <f t="shared" si="4"/>
        <v>10.447126872008626</v>
      </c>
      <c r="M25" s="11"/>
      <c r="N25" s="12"/>
    </row>
    <row r="26" spans="1:14" x14ac:dyDescent="0.15">
      <c r="A26" t="s">
        <v>81</v>
      </c>
      <c r="B26" s="17">
        <f>3*B28</f>
        <v>2.2205094836774845E-2</v>
      </c>
      <c r="D26" s="5" t="s">
        <v>73</v>
      </c>
      <c r="E26" s="1">
        <v>16.203214782473989</v>
      </c>
      <c r="F26">
        <v>16.600979871138239</v>
      </c>
      <c r="G26">
        <v>11.532890176519897</v>
      </c>
      <c r="H26" s="1">
        <v>17.849628453046456</v>
      </c>
      <c r="I26" s="6">
        <f t="shared" si="0"/>
        <v>10.221660717055151</v>
      </c>
      <c r="J26" s="8">
        <f t="shared" si="3"/>
        <v>9.8560288990266294</v>
      </c>
      <c r="K26" s="8">
        <f t="shared" si="4"/>
        <v>10.601779833985139</v>
      </c>
      <c r="L26">
        <v>13.343735446126095</v>
      </c>
      <c r="M26" s="11"/>
      <c r="N26" s="12"/>
    </row>
    <row r="27" spans="1:14" x14ac:dyDescent="0.15">
      <c r="A27" t="s">
        <v>82</v>
      </c>
      <c r="B27" s="17">
        <f>2*B28</f>
        <v>1.4803396557849896E-2</v>
      </c>
      <c r="D27" s="5" t="s">
        <v>74</v>
      </c>
      <c r="E27" s="1">
        <v>17.15794519413345</v>
      </c>
      <c r="F27">
        <v>17.601179420237429</v>
      </c>
      <c r="G27">
        <v>12.118223590627986</v>
      </c>
      <c r="H27" s="1">
        <v>18.853948270697266</v>
      </c>
      <c r="I27" s="6">
        <f t="shared" si="0"/>
        <v>10.372792882205092</v>
      </c>
      <c r="J27" s="9">
        <f>J26*(1+$B$24)</f>
        <v>10.07488295544351</v>
      </c>
      <c r="K27" s="10">
        <f>K26*(1+$B$28)</f>
        <v>10.680251009535887</v>
      </c>
      <c r="M27" s="11"/>
      <c r="N27" s="12"/>
    </row>
    <row r="28" spans="1:14" x14ac:dyDescent="0.15">
      <c r="A28" t="s">
        <v>83</v>
      </c>
      <c r="B28" s="17">
        <v>7.4016982789249482E-3</v>
      </c>
      <c r="D28" s="5" t="s">
        <v>75</v>
      </c>
      <c r="E28" s="1">
        <v>18.159000535018389</v>
      </c>
      <c r="F28">
        <v>18.628676788036426</v>
      </c>
      <c r="G28">
        <v>12.743290351474876</v>
      </c>
      <c r="H28" s="1">
        <v>19.969533080247963</v>
      </c>
      <c r="I28" s="6">
        <f t="shared" si="0"/>
        <v>10.526159609034897</v>
      </c>
      <c r="J28" s="9">
        <f t="shared" ref="J28:J31" si="5">J27*(1+$B$24)</f>
        <v>10.29859668693854</v>
      </c>
      <c r="K28" s="10">
        <f t="shared" ref="K28:K31" si="6">K27*(1+$B$28)</f>
        <v>10.759303005051654</v>
      </c>
      <c r="M28" s="11"/>
      <c r="N28" s="12"/>
    </row>
    <row r="29" spans="1:14" x14ac:dyDescent="0.15">
      <c r="D29" s="5" t="s">
        <v>76</v>
      </c>
      <c r="E29" s="1">
        <v>19.208176671416865</v>
      </c>
      <c r="F29">
        <v>19.670567954879839</v>
      </c>
      <c r="G29">
        <v>13.410654216218349</v>
      </c>
      <c r="H29" s="1">
        <v>20.972758803359561</v>
      </c>
      <c r="I29" s="6">
        <f t="shared" si="0"/>
        <v>10.681793936612697</v>
      </c>
      <c r="J29" s="9">
        <f t="shared" si="5"/>
        <v>10.527278003057706</v>
      </c>
      <c r="K29" s="10">
        <f t="shared" si="6"/>
        <v>10.838940119586576</v>
      </c>
      <c r="M29" s="11"/>
      <c r="N29" s="12"/>
    </row>
    <row r="30" spans="1:14" x14ac:dyDescent="0.15">
      <c r="D30" s="5" t="s">
        <v>77</v>
      </c>
      <c r="E30" s="1">
        <v>20.307315055259846</v>
      </c>
      <c r="F30">
        <v>20.816376079933487</v>
      </c>
      <c r="G30">
        <v>14.12302886045978</v>
      </c>
      <c r="H30" s="1">
        <v>22.143789974650026</v>
      </c>
      <c r="I30" s="6">
        <f t="shared" si="0"/>
        <v>10.839729392505122</v>
      </c>
      <c r="J30" s="9">
        <f t="shared" si="5"/>
        <v>10.761037209488697</v>
      </c>
      <c r="K30" s="10">
        <f t="shared" si="6"/>
        <v>10.91916668401509</v>
      </c>
      <c r="M30" s="11"/>
      <c r="N30" s="12"/>
    </row>
    <row r="31" spans="1:14" x14ac:dyDescent="0.15">
      <c r="A31">
        <f>(I31/I16)^(1/5)</f>
        <v>1.0450155050431091</v>
      </c>
      <c r="D31" s="5" t="s">
        <v>78</v>
      </c>
      <c r="E31" s="1">
        <v>21.458318112278974</v>
      </c>
      <c r="F31">
        <v>22.005551584168586</v>
      </c>
      <c r="G31">
        <v>14.883292275447346</v>
      </c>
      <c r="H31" s="1">
        <v>23.413294405297364</v>
      </c>
      <c r="I31" s="6">
        <f t="shared" si="0"/>
        <v>10.99999999999998</v>
      </c>
      <c r="J31" s="9">
        <f t="shared" si="5"/>
        <v>10.999987061267456</v>
      </c>
      <c r="K31" s="10">
        <f t="shared" si="6"/>
        <v>10.99998706126746</v>
      </c>
      <c r="L31">
        <v>15.8058532672318</v>
      </c>
      <c r="M31" s="11"/>
      <c r="N31" s="12"/>
    </row>
    <row r="32" spans="1:14" x14ac:dyDescent="0.15">
      <c r="A32">
        <v>7.4016982789249482E-3</v>
      </c>
      <c r="B32">
        <f>(1+A32)*(1+2*A32)*(1+3*A32)-A31</f>
        <v>-2.4583968127878109E-7</v>
      </c>
      <c r="M32" s="12"/>
      <c r="N32" s="12"/>
    </row>
    <row r="33" spans="2:14" x14ac:dyDescent="0.15">
      <c r="J33" s="12"/>
      <c r="K33" s="12"/>
      <c r="L33" s="12"/>
      <c r="M33" s="12"/>
      <c r="N33" s="12"/>
    </row>
    <row r="37" spans="2:14" x14ac:dyDescent="0.15">
      <c r="C37" t="s">
        <v>94</v>
      </c>
      <c r="D37" t="s">
        <v>95</v>
      </c>
      <c r="E37" t="s">
        <v>96</v>
      </c>
      <c r="F37" t="s">
        <v>97</v>
      </c>
    </row>
    <row r="38" spans="2:14" x14ac:dyDescent="0.15">
      <c r="B38" t="s">
        <v>93</v>
      </c>
      <c r="C38" t="s">
        <v>98</v>
      </c>
      <c r="D38" t="s">
        <v>100</v>
      </c>
      <c r="E38" t="s">
        <v>102</v>
      </c>
      <c r="F38" t="s">
        <v>104</v>
      </c>
    </row>
    <row r="39" spans="2:14" x14ac:dyDescent="0.15">
      <c r="B39" t="s">
        <v>92</v>
      </c>
      <c r="C39" t="s">
        <v>99</v>
      </c>
      <c r="D39" t="s">
        <v>101</v>
      </c>
      <c r="E39" t="s">
        <v>103</v>
      </c>
      <c r="F39" t="s">
        <v>105</v>
      </c>
    </row>
    <row r="40" spans="2:14" x14ac:dyDescent="0.15">
      <c r="B40" t="s">
        <v>137</v>
      </c>
      <c r="C40" t="s">
        <v>139</v>
      </c>
      <c r="D40" t="s">
        <v>140</v>
      </c>
      <c r="E40" t="s">
        <v>141</v>
      </c>
      <c r="F40" t="s">
        <v>142</v>
      </c>
    </row>
    <row r="41" spans="2:14" x14ac:dyDescent="0.15">
      <c r="B41" t="s">
        <v>138</v>
      </c>
      <c r="C41" t="s">
        <v>143</v>
      </c>
      <c r="D41" t="s">
        <v>144</v>
      </c>
      <c r="E41" t="s">
        <v>145</v>
      </c>
      <c r="F41" t="s">
        <v>146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其他参数</vt:lpstr>
      <vt:lpstr>替代弹性</vt:lpstr>
      <vt:lpstr>情景设定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2016-05-05T07:29:59Z</dcterms:modified>
</cp:coreProperties>
</file>